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Charlie/Desktop/School/Data_Science/Projects/Excel_project/excel_project/"/>
    </mc:Choice>
  </mc:AlternateContent>
  <xr:revisionPtr revIDLastSave="0" documentId="13_ncr:1_{1B334284-57AB-E74D-BAD8-38E9C0A5551E}" xr6:coauthVersionLast="47" xr6:coauthVersionMax="47" xr10:uidLastSave="{00000000-0000-0000-0000-000000000000}"/>
  <bookViews>
    <workbookView xWindow="0" yWindow="0" windowWidth="25600" windowHeight="16000" activeTab="3" xr2:uid="{EEE10FFB-FA0C-874A-91AF-A269BE40C7EC}"/>
  </bookViews>
  <sheets>
    <sheet name="raw_data" sheetId="4" r:id="rId1"/>
    <sheet name="crocodile_dataset" sheetId="2" r:id="rId2"/>
    <sheet name="nulls &amp; duplicates" sheetId="5" r:id="rId3"/>
    <sheet name="pivot_tables" sheetId="1" r:id="rId4"/>
    <sheet name="Statistics" sheetId="7" r:id="rId5"/>
    <sheet name="dashboard" sheetId="6" r:id="rId6"/>
  </sheets>
  <definedNames>
    <definedName name="_xlchart.v5.0" hidden="1">pivot_tables!$A$123</definedName>
    <definedName name="_xlchart.v5.1" hidden="1">pivot_tables!$A$124:$A$170</definedName>
    <definedName name="_xlchart.v5.2" hidden="1">pivot_tables!$B$123</definedName>
    <definedName name="_xlchart.v5.3" hidden="1">pivot_tables!$B$124:$B$170</definedName>
    <definedName name="ExternalData_1" localSheetId="1" hidden="1">'crocodile_dataset'!$A$1:$O$1001</definedName>
    <definedName name="ExternalData_1" localSheetId="0" hidden="1">raw_data!$A$1:$O$1001</definedName>
    <definedName name="Slicer_Genus">#N/A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B5" i="5" s="1"/>
  <c r="P3" i="5"/>
  <c r="O3" i="5"/>
  <c r="N3" i="5"/>
  <c r="M3" i="5"/>
  <c r="L3" i="5"/>
  <c r="K3" i="5"/>
  <c r="J3" i="5"/>
  <c r="I3" i="5"/>
  <c r="H3" i="5"/>
  <c r="G3" i="5"/>
  <c r="E4" i="1"/>
  <c r="D4" i="1"/>
  <c r="C3" i="5"/>
  <c r="D3" i="5"/>
  <c r="E3" i="5"/>
  <c r="F3" i="5"/>
  <c r="B2" i="5" a="1"/>
  <c r="B2" i="5" s="1"/>
  <c r="B3" i="5"/>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tc={1DC1D19D-9024-6C4F-8C41-C67C0FFC2FA3}</author>
    <author>tc={7B452C08-9452-E643-9E31-3CF99B70609D}</author>
  </authors>
  <commentList>
    <comment ref="A2" authorId="0" shapeId="0" xr:uid="{1DC1D19D-9024-6C4F-8C41-C67C0FFC2FA3}">
      <text>
        <t xml:space="preserve">[Threaded comment]
Your version of Excel allows you to read this threaded comment; however, any edits to it will get removed if the file is opened in a newer version of Excel. Learn more: https://go.microsoft.com/fwlink/?linkid=870924
Comment:
    No null values found </t>
      </text>
    </comment>
    <comment ref="A5" authorId="1" shapeId="0" xr:uid="{7B452C08-9452-E643-9E31-3CF99B70609D}">
      <text>
        <t xml:space="preserve">[Threaded comment]
Your version of Excel allows you to read this threaded comment; however, any edits to it will get removed if the file is opened in a newer version of Excel. Learn more: https://go.microsoft.com/fwlink/?linkid=870924
Comment:
    No duplicates found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tc={1408B32F-EACE-B54F-A263-FA3DBC36148C}</author>
  </authors>
  <commentList>
    <comment ref="M59" authorId="0" shapeId="0" xr:uid="{1408B32F-EACE-B54F-A263-FA3DBC36148C}">
      <text>
        <t>[Threaded comment]
Your version of Excel allows you to read this threaded comment; however, any edits to it will get removed if the file is opened in a newer version of Excel. Learn more: https://go.microsoft.com/fwlink/?linkid=870924
Comment:
    Both Crocodylus porosus and Crocodylus niloticus seem to be outliers. On further investigation I’ve been able to confirm that those numbers are correct and that they are usually bigger and heavier than other species.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F7AF23-C46A-AF4C-A073-B6656B73E185}" keepAlive="1" name="Query - crocodile_dataset" description="Connection to the 'crocodile_dataset' query in the workbook." type="5" refreshedVersion="8" background="1" saveData="1">
    <dbPr connection="Provider=Microsoft.Mashup.OleDb.1;Data Source=$Workbook$;Location=crocodile_dataset;Extended Properties=&quot;&quot;" command="SELECT * FROM [crocodile_dataset]"/>
  </connection>
  <connection id="2" xr16:uid="{81E1FCFA-540B-0C49-8020-01A41E78E12B}" keepAlive="1" name="Query - crocodile_dataset (2)" description="Connection to the 'crocodile_dataset (2)' query in the workbook." type="5" refreshedVersion="8" background="1" saveData="1">
    <dbPr connection="Provider=Microsoft.Mashup.OleDb.1;Data Source=$Workbook$;Location=&quot;crocodile_dataset (2)&quot;;Extended Properties=&quot;&quot;" command="SELECT * FROM [crocodile_dataset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<sst xmlns="http://schemas.openxmlformats.org/spreadsheetml/2006/main" count="24230" uniqueCount="3095">
  <si>
    <t>Observation ID</t>
  </si>
  <si>
    <t>Common Name</t>
  </si>
  <si>
    <t>Scientific Name</t>
  </si>
  <si>
    <t>Family</t>
  </si>
  <si>
    <t>Genus</t>
  </si>
  <si>
    <t>Observed Length (m)</t>
  </si>
  <si>
    <t>Observed Weight (kg)</t>
  </si>
  <si>
    <t>Age Class</t>
  </si>
  <si>
    <t>Sex</t>
  </si>
  <si>
    <t>Date of Observation</t>
  </si>
  <si>
    <t>Country/Region</t>
  </si>
  <si>
    <t>Habitat Type</t>
  </si>
  <si>
    <t>Conservation Status</t>
  </si>
  <si>
    <t>Observer Name</t>
  </si>
  <si>
    <t>Notes</t>
  </si>
  <si>
    <t>Morelet's Crocodile</t>
  </si>
  <si>
    <t>Crocodylus moreletii</t>
  </si>
  <si>
    <t>Crocodylidae</t>
  </si>
  <si>
    <t>Crocodylus</t>
  </si>
  <si>
    <t>Adult</t>
  </si>
  <si>
    <t>Male</t>
  </si>
  <si>
    <t>31-03-2018</t>
  </si>
  <si>
    <t>Belize</t>
  </si>
  <si>
    <t>Swamps</t>
  </si>
  <si>
    <t>Least Concern</t>
  </si>
  <si>
    <t>Allison Hill</t>
  </si>
  <si>
    <t>Cause bill scientist nation opportunity.</t>
  </si>
  <si>
    <t>American Crocodile</t>
  </si>
  <si>
    <t>Crocodylus acutus</t>
  </si>
  <si>
    <t>28-01-2015</t>
  </si>
  <si>
    <t>Venezuela</t>
  </si>
  <si>
    <t>Mangroves</t>
  </si>
  <si>
    <t>Vulnerable</t>
  </si>
  <si>
    <t>Brandon Hall</t>
  </si>
  <si>
    <t>Ago current practice nation determine operation speak according.</t>
  </si>
  <si>
    <t>Orinoco Crocodile</t>
  </si>
  <si>
    <t>Crocodylus intermedius</t>
  </si>
  <si>
    <t>Juvenile</t>
  </si>
  <si>
    <t>Unknown</t>
  </si>
  <si>
    <t>07-12-2010</t>
  </si>
  <si>
    <t>Flooded Savannas</t>
  </si>
  <si>
    <t>Critically Endangered</t>
  </si>
  <si>
    <t>Melissa Peterson</t>
  </si>
  <si>
    <t>Democratic shake bill here grow gas enough analysis least by two.</t>
  </si>
  <si>
    <t>01-11-2019</t>
  </si>
  <si>
    <t>Mexico</t>
  </si>
  <si>
    <t>Rivers</t>
  </si>
  <si>
    <t>Edward Fuller</t>
  </si>
  <si>
    <t>Officer relate animal direction eye bag do.</t>
  </si>
  <si>
    <t>Mugger Crocodile (Marsh Crocodile)</t>
  </si>
  <si>
    <t>Crocodylus palustris</t>
  </si>
  <si>
    <t>15-07-2019</t>
  </si>
  <si>
    <t>India</t>
  </si>
  <si>
    <t>Donald Reid</t>
  </si>
  <si>
    <t>Class great prove reduce raise author play move each left establish understand read detail.</t>
  </si>
  <si>
    <t>08-06-2023</t>
  </si>
  <si>
    <t>Reservoirs</t>
  </si>
  <si>
    <t>Randy Brown</t>
  </si>
  <si>
    <t>Source husband at tree note responsibility defense.</t>
  </si>
  <si>
    <t>Siamese Crocodile</t>
  </si>
  <si>
    <t>Crocodylus siamensis</t>
  </si>
  <si>
    <t>Subadult</t>
  </si>
  <si>
    <t>10-12-2010</t>
  </si>
  <si>
    <t>Thailand</t>
  </si>
  <si>
    <t>Slow Rivers</t>
  </si>
  <si>
    <t>Dr. Marvin Thomas Jr.</t>
  </si>
  <si>
    <t>Much section investment on gun young catch management sense technology check civil quite others his other life edge.</t>
  </si>
  <si>
    <t>Congo Dwarf Crocodile</t>
  </si>
  <si>
    <t>Osteolaemus osborni</t>
  </si>
  <si>
    <t>Osteolaemus</t>
  </si>
  <si>
    <t>03-08-2008</t>
  </si>
  <si>
    <t>Central African Republic</t>
  </si>
  <si>
    <t>Forest Swamps</t>
  </si>
  <si>
    <t>Data Deficient</t>
  </si>
  <si>
    <t>Terri Frazier</t>
  </si>
  <si>
    <t>Race Mr environment political born itself law west.</t>
  </si>
  <si>
    <t>West African Crocodile</t>
  </si>
  <si>
    <t>Crocodylus suchus</t>
  </si>
  <si>
    <t>16-04-2020</t>
  </si>
  <si>
    <t>Sudan</t>
  </si>
  <si>
    <t>Lakes</t>
  </si>
  <si>
    <t>Deborah Mason</t>
  </si>
  <si>
    <t>Medical blood personal success medical current hear claim well.</t>
  </si>
  <si>
    <t>21-05-2016</t>
  </si>
  <si>
    <t>Lagoons</t>
  </si>
  <si>
    <t>Tamara George</t>
  </si>
  <si>
    <t>Affect upon these story film around there water beat magazine attorney set.</t>
  </si>
  <si>
    <t>West African Dwarf Crocodile</t>
  </si>
  <si>
    <t>Osteolaemus tetraspis</t>
  </si>
  <si>
    <t>08-06-2018</t>
  </si>
  <si>
    <t>Liberia</t>
  </si>
  <si>
    <t>Small Streams</t>
  </si>
  <si>
    <t>Betty Alvarez</t>
  </si>
  <si>
    <t>Close month parent who up sense ready.</t>
  </si>
  <si>
    <t>19-10-2019</t>
  </si>
  <si>
    <t>Jennifer Powers</t>
  </si>
  <si>
    <t>Just military building different full open discover detail.</t>
  </si>
  <si>
    <t>16-02-2015</t>
  </si>
  <si>
    <t>Cambodia</t>
  </si>
  <si>
    <t>Mark Perez</t>
  </si>
  <si>
    <t>Teacher audience draw protect Democrat.</t>
  </si>
  <si>
    <t>07-07-2006</t>
  </si>
  <si>
    <t>Timothy Duncan</t>
  </si>
  <si>
    <t>Drug list imagine behind probably great in tell.</t>
  </si>
  <si>
    <t>Female</t>
  </si>
  <si>
    <t>14-06-2010</t>
  </si>
  <si>
    <t>Côte d'Ivoire</t>
  </si>
  <si>
    <t>Matthew Lucas</t>
  </si>
  <si>
    <t>I fund technology eat couple large.</t>
  </si>
  <si>
    <t>18-03-2007</t>
  </si>
  <si>
    <t>Donald Wright</t>
  </si>
  <si>
    <t>Kitchen technology nearly anything yourself structure why.</t>
  </si>
  <si>
    <t>14-03-2007</t>
  </si>
  <si>
    <t>Sarah Martin</t>
  </si>
  <si>
    <t>Loss ten total clearly able hospital unit size expect recent room situation product main couple design around.</t>
  </si>
  <si>
    <t>Nile Crocodile</t>
  </si>
  <si>
    <t>Crocodylus niloticus</t>
  </si>
  <si>
    <t>13-10-2025</t>
  </si>
  <si>
    <t>Amy Edwards</t>
  </si>
  <si>
    <t>Once me system church whether bag.</t>
  </si>
  <si>
    <t>Borneo Crocodile (disputed)</t>
  </si>
  <si>
    <t>Crocodylus raninus</t>
  </si>
  <si>
    <t>28-02-2017</t>
  </si>
  <si>
    <t>Indonesia (Borneo)</t>
  </si>
  <si>
    <t>Estuarine Systems</t>
  </si>
  <si>
    <t>Kurt Leonard</t>
  </si>
  <si>
    <t>Identify walk now often always.</t>
  </si>
  <si>
    <t>Saltwater Crocodile</t>
  </si>
  <si>
    <t>Crocodylus porosus</t>
  </si>
  <si>
    <t>26-12-2017</t>
  </si>
  <si>
    <t>Philippines</t>
  </si>
  <si>
    <t>Estuaries</t>
  </si>
  <si>
    <t>Matthew Cunningham</t>
  </si>
  <si>
    <t>Various daughter respond draw how public feel.</t>
  </si>
  <si>
    <t>24-09-2011</t>
  </si>
  <si>
    <t>Malaysia (Borneo)</t>
  </si>
  <si>
    <t>Paul Jones</t>
  </si>
  <si>
    <t>Perform none beyond Mrs media car give attention.</t>
  </si>
  <si>
    <t>16-04-2013</t>
  </si>
  <si>
    <t>Tanzania</t>
  </si>
  <si>
    <t>Dustin Kim</t>
  </si>
  <si>
    <t>Region particularly would pressure account stage federal professional voice care break blood network evening painting response.</t>
  </si>
  <si>
    <t>Congo (DRC)</t>
  </si>
  <si>
    <t>Mark Baker</t>
  </si>
  <si>
    <t>Economy traditional anything plant stop analysis four capital woman claim kind relationship night born war real chance.</t>
  </si>
  <si>
    <t>Cuban Crocodile</t>
  </si>
  <si>
    <t>Crocodylus rhombifer</t>
  </si>
  <si>
    <t>27-01-2007</t>
  </si>
  <si>
    <t>Cuba</t>
  </si>
  <si>
    <t>Jacob Tran</t>
  </si>
  <si>
    <t>Camera final together someone team together.</t>
  </si>
  <si>
    <t>28-03-2017</t>
  </si>
  <si>
    <t>Kenya</t>
  </si>
  <si>
    <t>Marshes</t>
  </si>
  <si>
    <t>David Garcia</t>
  </si>
  <si>
    <t>This image per choice upon ten wish specific thing agent say forward us soon ten specific environment skin.</t>
  </si>
  <si>
    <t>Hatchling</t>
  </si>
  <si>
    <t>23-04-2007</t>
  </si>
  <si>
    <t>Shane Garrison</t>
  </si>
  <si>
    <t>Current truth glass star the development process.</t>
  </si>
  <si>
    <t>20-07-2022</t>
  </si>
  <si>
    <t>Pakistan</t>
  </si>
  <si>
    <t>Donald Jones</t>
  </si>
  <si>
    <t>Go meeting quickly such former agree theory end oil.</t>
  </si>
  <si>
    <t>21-10-2019</t>
  </si>
  <si>
    <t>Mrs. Linda Reed</t>
  </si>
  <si>
    <t>Job worker break tonight couple and job mind southern rather vote.</t>
  </si>
  <si>
    <t>05-06-2012</t>
  </si>
  <si>
    <t>Christina Reynolds</t>
  </si>
  <si>
    <t>Perhaps professional by tonight medical project for recent never court.</t>
  </si>
  <si>
    <t>07-08-2018</t>
  </si>
  <si>
    <t>Jamie Adkins</t>
  </si>
  <si>
    <t>Past feeling nature a expert involve oil.</t>
  </si>
  <si>
    <t>16-01-2020</t>
  </si>
  <si>
    <t>Julie Ramos</t>
  </si>
  <si>
    <t>Memory soldier where save probably exist professional people behavior weight.</t>
  </si>
  <si>
    <t>10-01-2014</t>
  </si>
  <si>
    <t>USA (Florida)</t>
  </si>
  <si>
    <t>Eric Drake</t>
  </si>
  <si>
    <t>Agency each little sure authority increase picture create recent manager.</t>
  </si>
  <si>
    <t>16-04-2017</t>
  </si>
  <si>
    <t>Matthew Smith</t>
  </si>
  <si>
    <t>Sing despite sound receive let newspaper true.</t>
  </si>
  <si>
    <t>Philippine Crocodile</t>
  </si>
  <si>
    <t>Crocodylus mindorensis</t>
  </si>
  <si>
    <t>22-10-2008</t>
  </si>
  <si>
    <t>Casey Marshall</t>
  </si>
  <si>
    <t>Write other wear through partner rest measure store natural today season listen else easy point she miss.</t>
  </si>
  <si>
    <t>New Guinea Crocodile</t>
  </si>
  <si>
    <t>Crocodylus novaeguineae</t>
  </si>
  <si>
    <t>23-01-2024</t>
  </si>
  <si>
    <t>Papua New Guinea</t>
  </si>
  <si>
    <t>Denise Jones</t>
  </si>
  <si>
    <t>Doctor from throw ball character him check degree increase former letter.</t>
  </si>
  <si>
    <t>17-06-2022</t>
  </si>
  <si>
    <t>Freshwater Marshes</t>
  </si>
  <si>
    <t>Ross Price</t>
  </si>
  <si>
    <t>Watch affect thing offer local wall fear hope through structure.</t>
  </si>
  <si>
    <t>10-12-2021</t>
  </si>
  <si>
    <t>Morgan Marsh</t>
  </si>
  <si>
    <t>Major event magazine home protect something right subject try wonder move trade.</t>
  </si>
  <si>
    <t>West African Slender-snouted Crocodile</t>
  </si>
  <si>
    <t>Mecistops cataphractus</t>
  </si>
  <si>
    <t>Mecistops</t>
  </si>
  <si>
    <t>14-05-2010</t>
  </si>
  <si>
    <t>Mary Miller</t>
  </si>
  <si>
    <t>Career left anyone here deep force seven.</t>
  </si>
  <si>
    <t>Freshwater Crocodile (Johnstone's)</t>
  </si>
  <si>
    <t>Crocodylus johnstoni</t>
  </si>
  <si>
    <t>30-04-2014</t>
  </si>
  <si>
    <t>Australia</t>
  </si>
  <si>
    <t>Freshwater Rivers</t>
  </si>
  <si>
    <t>Paul Decker</t>
  </si>
  <si>
    <t>Strong like see appear weight difference attention whatever American all easy.</t>
  </si>
  <si>
    <t>27-01-2017</t>
  </si>
  <si>
    <t>Senegal</t>
  </si>
  <si>
    <t>Oases</t>
  </si>
  <si>
    <t>Lisa Allen</t>
  </si>
  <si>
    <t>Prove nor design record short cold parent security boy standard who blue agent find quality when.</t>
  </si>
  <si>
    <t>14-09-2008</t>
  </si>
  <si>
    <t>Miguel Jones</t>
  </si>
  <si>
    <t>Drug recent feeling range south someone not American mouth product attention positive actually information majority item gun through least.</t>
  </si>
  <si>
    <t>27-01-2022</t>
  </si>
  <si>
    <t>South Africa</t>
  </si>
  <si>
    <t>Christopher Boyd</t>
  </si>
  <si>
    <t>Pattern try simple let stay or focus early various everything late.</t>
  </si>
  <si>
    <t>02-06-2008</t>
  </si>
  <si>
    <t>Laura Barnett</t>
  </si>
  <si>
    <t>Agreement surface consider deep something future they red everybody act way beat result.</t>
  </si>
  <si>
    <t>10-02-2021</t>
  </si>
  <si>
    <t>Peter Vaughn DDS</t>
  </si>
  <si>
    <t>Large admit family identify during professional hard network gas you nearly goal.</t>
  </si>
  <si>
    <t>15-09-2006</t>
  </si>
  <si>
    <t>Guatemala</t>
  </si>
  <si>
    <t>Eric Hall</t>
  </si>
  <si>
    <t>Firm sea week real course school everybody.</t>
  </si>
  <si>
    <t>15-10-2012</t>
  </si>
  <si>
    <t>Paige Carlson</t>
  </si>
  <si>
    <t>Strategy fast guess few remain call animal.</t>
  </si>
  <si>
    <t>30-12-2024</t>
  </si>
  <si>
    <t>Colombia</t>
  </si>
  <si>
    <t>Edgar Raymond</t>
  </si>
  <si>
    <t>Bill activity expect long future whole education technology box assume man officer rather charge.</t>
  </si>
  <si>
    <t>25-03-2012</t>
  </si>
  <si>
    <t>Large Rivers</t>
  </si>
  <si>
    <t>Tiffany Miller</t>
  </si>
  <si>
    <t>Budget share paper so difficult mission late kind team.</t>
  </si>
  <si>
    <t>09-12-2015</t>
  </si>
  <si>
    <t>Sierra Leone</t>
  </si>
  <si>
    <t>Elizabeth Oliver DDS</t>
  </si>
  <si>
    <t>Way debate decision produce church community avoid.</t>
  </si>
  <si>
    <t>28-06-2019</t>
  </si>
  <si>
    <t>Indonesia (Papua)</t>
  </si>
  <si>
    <t>Jerry Wheeler</t>
  </si>
  <si>
    <t>Allow explain executive teacher author.</t>
  </si>
  <si>
    <t>18-07-2014</t>
  </si>
  <si>
    <t>Dennis Moody</t>
  </si>
  <si>
    <t>Product value interesting name positive training step author coach film see notice eye buy.</t>
  </si>
  <si>
    <t>25-02-2009</t>
  </si>
  <si>
    <t>Shaded Forest Rivers</t>
  </si>
  <si>
    <t>Melissa Bender</t>
  </si>
  <si>
    <t>Music just our threat same page ago director purpose team onto again share start office several.</t>
  </si>
  <si>
    <t>18-11-2020</t>
  </si>
  <si>
    <t>Joseph Ramos</t>
  </si>
  <si>
    <t>Consider one play man before.</t>
  </si>
  <si>
    <t>19-05-2011</t>
  </si>
  <si>
    <t>Coastal Wetlands</t>
  </si>
  <si>
    <t>Gary Santiago</t>
  </si>
  <si>
    <t>Form really explain war spend nearly lawyer fire follow wife.</t>
  </si>
  <si>
    <t>Jose Travis</t>
  </si>
  <si>
    <t>Left approach million performance material kind appear environment capital explain thing machine ahead picture son.</t>
  </si>
  <si>
    <t>25-10-2019</t>
  </si>
  <si>
    <t>Guinea</t>
  </si>
  <si>
    <t>Emily Smith</t>
  </si>
  <si>
    <t>Behavior yeah tree left brother strategy marriage respond meeting event.</t>
  </si>
  <si>
    <t>07-08-2006</t>
  </si>
  <si>
    <t>Veronica Sanchez</t>
  </si>
  <si>
    <t>Certain course out second carry attorney significant take future skin environment.</t>
  </si>
  <si>
    <t>30-08-2025</t>
  </si>
  <si>
    <t>Nicholas Monroe</t>
  </si>
  <si>
    <t>Your majority chance Mrs generation necessary myself lay focus.</t>
  </si>
  <si>
    <t>19-02-2010</t>
  </si>
  <si>
    <t>Nigeria</t>
  </si>
  <si>
    <t>Michael Armstrong</t>
  </si>
  <si>
    <t>Task improve fish list tree high write society.</t>
  </si>
  <si>
    <t>18-07-2015</t>
  </si>
  <si>
    <t>Indonesia</t>
  </si>
  <si>
    <t>Brittany Hanna</t>
  </si>
  <si>
    <t>Maybe opportunity thank them key moment lead reveal.</t>
  </si>
  <si>
    <t>28-10-2005</t>
  </si>
  <si>
    <t>Matthew Moore</t>
  </si>
  <si>
    <t>Sit enter perhaps however bag forget purpose move west phone thought maintain must.</t>
  </si>
  <si>
    <t>13-05-2015</t>
  </si>
  <si>
    <t>Vietnam</t>
  </si>
  <si>
    <t>Cynthia Cohen</t>
  </si>
  <si>
    <t>Young section its better plant their kitchen really.</t>
  </si>
  <si>
    <t>30-10-2014</t>
  </si>
  <si>
    <t>Cameroon</t>
  </si>
  <si>
    <t>Amber Flynn</t>
  </si>
  <si>
    <t>Grow issue each include radio conference.</t>
  </si>
  <si>
    <t>09-05-2015</t>
  </si>
  <si>
    <t>Leon Reyes</t>
  </si>
  <si>
    <t>Marriage on discussion point least project together let explain national available.</t>
  </si>
  <si>
    <t>11-04-2009</t>
  </si>
  <si>
    <t>Victoria Evans</t>
  </si>
  <si>
    <t>Real lead few yourself table blood high grow fast recognize against.</t>
  </si>
  <si>
    <t>07-01-2015</t>
  </si>
  <si>
    <t>Jennifer Smith</t>
  </si>
  <si>
    <t>Treat seat strategy total simply discover soon.</t>
  </si>
  <si>
    <t>29-08-2013</t>
  </si>
  <si>
    <t>Slow Streams</t>
  </si>
  <si>
    <t>Connor King</t>
  </si>
  <si>
    <t>Pick tough position final.</t>
  </si>
  <si>
    <t>06-05-2005</t>
  </si>
  <si>
    <t>Kevin Oconnor</t>
  </si>
  <si>
    <t>Travel force indeed customer skill.</t>
  </si>
  <si>
    <t>10-04-2024</t>
  </si>
  <si>
    <t>Brackish Rivers</t>
  </si>
  <si>
    <t>Holly Shaw</t>
  </si>
  <si>
    <t>Store either station loss southern second full boy while cell.</t>
  </si>
  <si>
    <t>Central African Slender-snouted Crocodile</t>
  </si>
  <si>
    <t>Mecistops leptorhynchus</t>
  </si>
  <si>
    <t>14-12-2014</t>
  </si>
  <si>
    <t>Endangered</t>
  </si>
  <si>
    <t>Shannon Ramsey</t>
  </si>
  <si>
    <t>Whose source hand so add Mr.</t>
  </si>
  <si>
    <t>09-10-2006</t>
  </si>
  <si>
    <t>Michael Chambers</t>
  </si>
  <si>
    <t>Herself police he push likely people wall foreign particular positive play less.</t>
  </si>
  <si>
    <t>17-09-2011</t>
  </si>
  <si>
    <t>Congo Basin Countries</t>
  </si>
  <si>
    <t>Marie Wilson</t>
  </si>
  <si>
    <t>Watch fight manage best thought career.</t>
  </si>
  <si>
    <t>29-06-2005</t>
  </si>
  <si>
    <t>Michael Paul</t>
  </si>
  <si>
    <t>Industry score choice increase between majority impact week allow have kitchen wear.</t>
  </si>
  <si>
    <t>30-11-2009</t>
  </si>
  <si>
    <t>Egypt</t>
  </si>
  <si>
    <t>Ariana Jennings</t>
  </si>
  <si>
    <t>Top population art every why we station begin deep police wife anything.</t>
  </si>
  <si>
    <t>13-12-2007</t>
  </si>
  <si>
    <t>William Buchanan</t>
  </si>
  <si>
    <t>Attention share debate democratic thank forget challenge too able.</t>
  </si>
  <si>
    <t>07-10-2010</t>
  </si>
  <si>
    <t>Brianna Anderson</t>
  </si>
  <si>
    <t>Sometimes body term capital group small open administration enter camera.</t>
  </si>
  <si>
    <t>21-12-2023</t>
  </si>
  <si>
    <t>Brian Brown</t>
  </si>
  <si>
    <t>Sing message board mean war analysis situation term.</t>
  </si>
  <si>
    <t>02-05-2013</t>
  </si>
  <si>
    <t>Mali</t>
  </si>
  <si>
    <t>Judith Maynard</t>
  </si>
  <si>
    <t>Your suggest international blue Republican kitchen.</t>
  </si>
  <si>
    <t>25-07-2019</t>
  </si>
  <si>
    <t>Gabon</t>
  </si>
  <si>
    <t>Forest Rivers</t>
  </si>
  <si>
    <t>Erica Hernandez</t>
  </si>
  <si>
    <t>Every plan nature foot yes most.</t>
  </si>
  <si>
    <t>05-03-2018</t>
  </si>
  <si>
    <t>Malaysia</t>
  </si>
  <si>
    <t>Larry Garcia</t>
  </si>
  <si>
    <t>Table prepare shoulder result Democrat later direction fund.</t>
  </si>
  <si>
    <t>19-03-2017</t>
  </si>
  <si>
    <t>Jason Davis</t>
  </si>
  <si>
    <t>Fine effort well rather listen before.</t>
  </si>
  <si>
    <t>25-08-2022</t>
  </si>
  <si>
    <t>Niger</t>
  </si>
  <si>
    <t>Jeffrey Garner</t>
  </si>
  <si>
    <t>Speech news only no form business government program.</t>
  </si>
  <si>
    <t>22-03-2011</t>
  </si>
  <si>
    <t>Shawna Griffith</t>
  </si>
  <si>
    <t>Outside goal official defense prevent difference board suddenly happen several off southern suddenly.</t>
  </si>
  <si>
    <t>07-09-2015</t>
  </si>
  <si>
    <t>Sabrina Austin</t>
  </si>
  <si>
    <t>Ago upon stop environment Congress reflect finally fund accept thank not husband center plan air second Democrat information.</t>
  </si>
  <si>
    <t>11-04-2015</t>
  </si>
  <si>
    <t>Jacob Griffith</t>
  </si>
  <si>
    <t>Other third choose senior anyone bank kitchen.</t>
  </si>
  <si>
    <t>20-04-2017</t>
  </si>
  <si>
    <t>Lawrence Perry</t>
  </si>
  <si>
    <t>Sense box involve exist question main project animal house out.</t>
  </si>
  <si>
    <t>03-03-2021</t>
  </si>
  <si>
    <t>Eric Clark</t>
  </si>
  <si>
    <t>Share face build market issue can mouth discover next property.</t>
  </si>
  <si>
    <t>14-09-2025</t>
  </si>
  <si>
    <t>James Harmon</t>
  </si>
  <si>
    <t>Affect TV television office of remember individual boy.</t>
  </si>
  <si>
    <t>07-08-2017</t>
  </si>
  <si>
    <t>Costa Rica</t>
  </si>
  <si>
    <t>Coastal Lagoons</t>
  </si>
  <si>
    <t>Frederick Solis</t>
  </si>
  <si>
    <t>Least ready gun join black job hundred bad that second develop single baby plan most create.</t>
  </si>
  <si>
    <t>Hall's New Guinea Crocodile</t>
  </si>
  <si>
    <t>Crocodylus halli</t>
  </si>
  <si>
    <t>09-10-2009</t>
  </si>
  <si>
    <t>Heather Mullen</t>
  </si>
  <si>
    <t>Door chair culture own set pretty concern.</t>
  </si>
  <si>
    <t>06-10-2018</t>
  </si>
  <si>
    <t>Kathleen Webster</t>
  </si>
  <si>
    <t>Large under north play person ten physical character attention kind field ever argue medical financial later arm story.</t>
  </si>
  <si>
    <t>28-12-2013</t>
  </si>
  <si>
    <t>Sean Wyatt</t>
  </si>
  <si>
    <t>Order his oil west school American training occur.</t>
  </si>
  <si>
    <t>17-05-2018</t>
  </si>
  <si>
    <t>Larry Mason</t>
  </si>
  <si>
    <t>Late specific study word base.</t>
  </si>
  <si>
    <t>10-05-2011</t>
  </si>
  <si>
    <t>Amanda Zimmerman</t>
  </si>
  <si>
    <t>Model particular hair truth hold simple.</t>
  </si>
  <si>
    <t>27-02-2016</t>
  </si>
  <si>
    <t>Amy Mccoy</t>
  </si>
  <si>
    <t>At behind question exist rich prevent trade their.</t>
  </si>
  <si>
    <t>Kevin Thomas</t>
  </si>
  <si>
    <t>Financial prevent product can remember be next poor foreign campaign reflect water.</t>
  </si>
  <si>
    <t>23-12-2006</t>
  </si>
  <si>
    <t>Chad</t>
  </si>
  <si>
    <t>Susan Davis DDS</t>
  </si>
  <si>
    <t>Gun guy Congress degree way main difficult case baby such big.</t>
  </si>
  <si>
    <t>25-11-2016</t>
  </si>
  <si>
    <t>Sandy Stephenson</t>
  </si>
  <si>
    <t>Product then peace others child Congress realize.</t>
  </si>
  <si>
    <t>03-05-2022</t>
  </si>
  <si>
    <t>Stephanie Griffith</t>
  </si>
  <si>
    <t>Improve put down know expect security large move.</t>
  </si>
  <si>
    <t>31-08-2006</t>
  </si>
  <si>
    <t>Robert Harrison</t>
  </si>
  <si>
    <t>Happy water worker left example high month whom stage soon.</t>
  </si>
  <si>
    <t>16-08-2013</t>
  </si>
  <si>
    <t>David Davidson</t>
  </si>
  <si>
    <t>Never bill suffer surface expect several evening town challenge join watch develop later.</t>
  </si>
  <si>
    <t>30-06-2019</t>
  </si>
  <si>
    <t>Alexander Brown</t>
  </si>
  <si>
    <t>Hear history bank different five between research friend certainly although true.</t>
  </si>
  <si>
    <t>24-06-2006</t>
  </si>
  <si>
    <t>Ronald Blake</t>
  </si>
  <si>
    <t>Large accept bad eight strong nature road month book explain feeling answer information soldier lead book.</t>
  </si>
  <si>
    <t>17-12-2011</t>
  </si>
  <si>
    <t>Linda Smith</t>
  </si>
  <si>
    <t>Offer responsibility fact ability good number cost property model guess well name skill medical after.</t>
  </si>
  <si>
    <t>06-10-2020</t>
  </si>
  <si>
    <t>Amanda Hughes</t>
  </si>
  <si>
    <t>Effect administration small general run pick sign same forward and national spend compare single.</t>
  </si>
  <si>
    <t>27-10-2024</t>
  </si>
  <si>
    <t>Michael Welch</t>
  </si>
  <si>
    <t>As simply leader fall analysis current.</t>
  </si>
  <si>
    <t>20-03-2014</t>
  </si>
  <si>
    <t>Timothy Robertson</t>
  </si>
  <si>
    <t>List already positive experience television answer pretty event son join hundred.</t>
  </si>
  <si>
    <t>02-04-2013</t>
  </si>
  <si>
    <t>Tyler Morgan</t>
  </si>
  <si>
    <t>Many marriage under mind song risk bad own state nation.</t>
  </si>
  <si>
    <t>04-03-2006</t>
  </si>
  <si>
    <t>Billabongs</t>
  </si>
  <si>
    <t>Bobby Guerrero</t>
  </si>
  <si>
    <t>Knowledge response coach know language risk treatment past itself police social arm provide.</t>
  </si>
  <si>
    <t>03-06-2025</t>
  </si>
  <si>
    <t>Jose Brady</t>
  </si>
  <si>
    <t>Well central parent sit alone attack sing hand.</t>
  </si>
  <si>
    <t>31-07-2019</t>
  </si>
  <si>
    <t>Keith Jacobs</t>
  </si>
  <si>
    <t>We head several off morning huge power economic box.</t>
  </si>
  <si>
    <t>02-11-2009</t>
  </si>
  <si>
    <t>Kathryn Hughes</t>
  </si>
  <si>
    <t>Brother simple region Democrat partner really your customer career.</t>
  </si>
  <si>
    <t>15-05-2005</t>
  </si>
  <si>
    <t>Gorges</t>
  </si>
  <si>
    <t>Christopher Reeves</t>
  </si>
  <si>
    <t>Specific whose worry property remember.</t>
  </si>
  <si>
    <t>16-03-2017</t>
  </si>
  <si>
    <t>Donna Evans</t>
  </si>
  <si>
    <t>Republican until point soldier meeting building cut catch so ago.</t>
  </si>
  <si>
    <t>28-06-2021</t>
  </si>
  <si>
    <t>Jackie Lara</t>
  </si>
  <si>
    <t>Candidate this assume huge response long improve.</t>
  </si>
  <si>
    <t>02-02-2009</t>
  </si>
  <si>
    <t>Freshwater Wetlands</t>
  </si>
  <si>
    <t>Kenneth Martinez</t>
  </si>
  <si>
    <t>Politics last quite general there sister policy consider whom item treat area buy.</t>
  </si>
  <si>
    <t>17-02-2011</t>
  </si>
  <si>
    <t>Tidal Rivers</t>
  </si>
  <si>
    <t>Christopher Morris</t>
  </si>
  <si>
    <t>Generation wait thus suffer economy play nearly by field move.</t>
  </si>
  <si>
    <t>23-04-2021</t>
  </si>
  <si>
    <t>Caroline David</t>
  </si>
  <si>
    <t>Commercial person top front under American tell ball we.</t>
  </si>
  <si>
    <t>27-09-2008</t>
  </si>
  <si>
    <t>Deborah Clark</t>
  </si>
  <si>
    <t>Indicate police marriage phone face what lot source rate father authority art keep machine daughter parent fine.</t>
  </si>
  <si>
    <t>07-09-2006</t>
  </si>
  <si>
    <t>Morgan Valencia</t>
  </si>
  <si>
    <t>Candidate have no five letter environment easy best face his past eat.</t>
  </si>
  <si>
    <t>21-09-2017</t>
  </si>
  <si>
    <t>Caitlin Murphy</t>
  </si>
  <si>
    <t>Return couple city you level these market bed hotel lead drive on any example our successful pull.</t>
  </si>
  <si>
    <t>19-07-2007</t>
  </si>
  <si>
    <t>Adam Rodriguez</t>
  </si>
  <si>
    <t>Think road shake hand hundred now crime network available mean.</t>
  </si>
  <si>
    <t>26-07-2020</t>
  </si>
  <si>
    <t>Diana Hays</t>
  </si>
  <si>
    <t>Budget window hour some fund voice sense current meeting.</t>
  </si>
  <si>
    <t>19-12-2020</t>
  </si>
  <si>
    <t>Amber Taylor</t>
  </si>
  <si>
    <t>Sound mind chance throw cause use five hotel pattern successful order medical meeting majority.</t>
  </si>
  <si>
    <t>26-06-2015</t>
  </si>
  <si>
    <t>Iran (historic)</t>
  </si>
  <si>
    <t>Karen Smith</t>
  </si>
  <si>
    <t>Purpose woman on someone rise read ago.</t>
  </si>
  <si>
    <t>24-10-2007</t>
  </si>
  <si>
    <t>Walter Patton</t>
  </si>
  <si>
    <t>Officer return on color pick people subject challenge quite all way body affect finish charge real improve.</t>
  </si>
  <si>
    <t>25-08-2023</t>
  </si>
  <si>
    <t>Tami Salas</t>
  </si>
  <si>
    <t>Relationship million night your long heavy.</t>
  </si>
  <si>
    <t>27-02-2011</t>
  </si>
  <si>
    <t>Julia Patel</t>
  </si>
  <si>
    <t>Great sign return poor really particular court east newspaper different win father eye debate relate first give value.</t>
  </si>
  <si>
    <t>04-12-2005</t>
  </si>
  <si>
    <t>Denise Martinez</t>
  </si>
  <si>
    <t>Here woman stand west source fact explain.</t>
  </si>
  <si>
    <t>26-05-2019</t>
  </si>
  <si>
    <t>Laos</t>
  </si>
  <si>
    <t>Hannah Ramos</t>
  </si>
  <si>
    <t>Section degree still even no even body scientist.</t>
  </si>
  <si>
    <t>29-02-2012</t>
  </si>
  <si>
    <t>Anthony Stein</t>
  </si>
  <si>
    <t>Point appear including response beyond side accept nearly upon imagine.</t>
  </si>
  <si>
    <t>20-05-2024</t>
  </si>
  <si>
    <t>Sherry Woods</t>
  </si>
  <si>
    <t>Sense expert experience arrive shoulder present.</t>
  </si>
  <si>
    <t>07-02-2016</t>
  </si>
  <si>
    <t>Parker Jefferson</t>
  </si>
  <si>
    <t>Tree company think compare try young however many.</t>
  </si>
  <si>
    <t>17-02-2013</t>
  </si>
  <si>
    <t>Tonya Howe</t>
  </si>
  <si>
    <t>Across nothing blue work.</t>
  </si>
  <si>
    <t>06-07-2017</t>
  </si>
  <si>
    <t>William Daniels</t>
  </si>
  <si>
    <t>Threat care mean evening speak former room possible responsibility add front.</t>
  </si>
  <si>
    <t>Ghana</t>
  </si>
  <si>
    <t>Michael Lee</t>
  </si>
  <si>
    <t>Task today still middle beautiful protect continue cell food easy end dog send west few.</t>
  </si>
  <si>
    <t>27-12-2015</t>
  </si>
  <si>
    <t>Alexandra Valdez</t>
  </si>
  <si>
    <t>Artist brother fill if maybe.</t>
  </si>
  <si>
    <t>07-08-2005</t>
  </si>
  <si>
    <t>Michele Collins</t>
  </si>
  <si>
    <t>Police wait happen determine whatever long.</t>
  </si>
  <si>
    <t>20-06-2007</t>
  </si>
  <si>
    <t>William Brooks</t>
  </si>
  <si>
    <t>Tree serious soon stay seven quite other skin moment month gun true born stock total dark.</t>
  </si>
  <si>
    <t>06-02-2008</t>
  </si>
  <si>
    <t>Carmen Bond</t>
  </si>
  <si>
    <t>Break day on before member speak law message lead around left southern.</t>
  </si>
  <si>
    <t>10-01-2023</t>
  </si>
  <si>
    <t>Jennifer Velasquez</t>
  </si>
  <si>
    <t>Official and general as yes various attorney value all important shoulder.</t>
  </si>
  <si>
    <t>19-02-2011</t>
  </si>
  <si>
    <t>Veronica Brewer</t>
  </si>
  <si>
    <t>Hear through large true help bag who themselves card team budget year hotel camera without.</t>
  </si>
  <si>
    <t>23-10-2018</t>
  </si>
  <si>
    <t>Nicole Good</t>
  </si>
  <si>
    <t>Pull name mother statement easy get every visit right both.</t>
  </si>
  <si>
    <t>12-02-2005</t>
  </si>
  <si>
    <t>Jennifer Miranda</t>
  </si>
  <si>
    <t>Drive attack order land public the each.</t>
  </si>
  <si>
    <t>27-07-2021</t>
  </si>
  <si>
    <t>Jeffrey Fernandez</t>
  </si>
  <si>
    <t>Cell year doctor trouble office.</t>
  </si>
  <si>
    <t>31-08-2024</t>
  </si>
  <si>
    <t>Patricia Cardenas</t>
  </si>
  <si>
    <t>Few century produce determine feel article we they treatment.</t>
  </si>
  <si>
    <t>29-04-2009</t>
  </si>
  <si>
    <t>Jessica Simpson</t>
  </si>
  <si>
    <t>Walk provide skill five indicate chance heavy senior.</t>
  </si>
  <si>
    <t>08-12-2008</t>
  </si>
  <si>
    <t>Samuel Turner</t>
  </si>
  <si>
    <t>South trip none whose newspaper care drug data position.</t>
  </si>
  <si>
    <t>07-11-2010</t>
  </si>
  <si>
    <t>Sarah Davis</t>
  </si>
  <si>
    <t>Appear help painting always authority source onto provide describe decade.</t>
  </si>
  <si>
    <t>08-04-2022</t>
  </si>
  <si>
    <t>Oxbow Lakes</t>
  </si>
  <si>
    <t>Elizabeth Stout</t>
  </si>
  <si>
    <t>View while bring yourself look drug.</t>
  </si>
  <si>
    <t>27-12-2021</t>
  </si>
  <si>
    <t>Christine Herman</t>
  </si>
  <si>
    <t>Focus executive letter possible final growth third letter sort.</t>
  </si>
  <si>
    <t>15-07-2009</t>
  </si>
  <si>
    <t>Pamela Flores</t>
  </si>
  <si>
    <t>Have including none determine certainly end.</t>
  </si>
  <si>
    <t>18-04-2006</t>
  </si>
  <si>
    <t>Lauren Butler</t>
  </si>
  <si>
    <t>Cultural discover now early nearly want front.</t>
  </si>
  <si>
    <t>11-12-2025</t>
  </si>
  <si>
    <t>Katherine Cummings</t>
  </si>
  <si>
    <t>Leave run goal cause national contain threat wrong whatever model stuff avoid.</t>
  </si>
  <si>
    <t>05-06-2013</t>
  </si>
  <si>
    <t>Amber Smith</t>
  </si>
  <si>
    <t>Successful discuss religious across media health pay project.</t>
  </si>
  <si>
    <t>16-02-2021</t>
  </si>
  <si>
    <t>Karen Freeman</t>
  </si>
  <si>
    <t>Mother in admit reveal movie expert maybe recently.</t>
  </si>
  <si>
    <t>26-05-2010</t>
  </si>
  <si>
    <t>Mauritania</t>
  </si>
  <si>
    <t>Todd White</t>
  </si>
  <si>
    <t>Modern drive people education great.</t>
  </si>
  <si>
    <t>22-02-2008</t>
  </si>
  <si>
    <t>Angela Chung</t>
  </si>
  <si>
    <t>North wrong difficult range summer president teach service behavior here.</t>
  </si>
  <si>
    <t>24-09-2024</t>
  </si>
  <si>
    <t>Amy Smith</t>
  </si>
  <si>
    <t>Bar suddenly population former with wind thus try discover.</t>
  </si>
  <si>
    <t>29-05-2010</t>
  </si>
  <si>
    <t>Melissa Knight</t>
  </si>
  <si>
    <t>Another avoid understand tonight nor allow up.</t>
  </si>
  <si>
    <t>05-01-2017</t>
  </si>
  <si>
    <t>Tyrone Matthews</t>
  </si>
  <si>
    <t>Up federal nor note support quality.</t>
  </si>
  <si>
    <t>22-05-2025</t>
  </si>
  <si>
    <t>Janet Singh</t>
  </si>
  <si>
    <t>May window approach join stuff future.</t>
  </si>
  <si>
    <t>22-01-2013</t>
  </si>
  <si>
    <t>Tina Sanders</t>
  </si>
  <si>
    <t>Ahead event yeah make green wait it quickly produce beat peace.</t>
  </si>
  <si>
    <t>10-04-2008</t>
  </si>
  <si>
    <t>Michelle Miller</t>
  </si>
  <si>
    <t>Here six child hope guess before wall know seven bill beautiful.</t>
  </si>
  <si>
    <t>28-07-2012</t>
  </si>
  <si>
    <t>Justin Hunt</t>
  </si>
  <si>
    <t>Ago government behavior our foot history factor hold be.</t>
  </si>
  <si>
    <t>25-05-2019</t>
  </si>
  <si>
    <t>Susan Spence</t>
  </si>
  <si>
    <t>Minute rate college especially environmental certainly cold every feel.</t>
  </si>
  <si>
    <t>22-06-2025</t>
  </si>
  <si>
    <t>Heather Raymond</t>
  </si>
  <si>
    <t>Many pattern leader career according how success here.</t>
  </si>
  <si>
    <t>31-01-2023</t>
  </si>
  <si>
    <t>Uganda</t>
  </si>
  <si>
    <t>Jessica Jordan</t>
  </si>
  <si>
    <t>Carry fly water cut fire who why fact reason.</t>
  </si>
  <si>
    <t>16-06-2010</t>
  </si>
  <si>
    <t>Kenneth Sanchez MD</t>
  </si>
  <si>
    <t>Half usually customer young conference should agree road wall decide something.</t>
  </si>
  <si>
    <t>20-06-2019</t>
  </si>
  <si>
    <t>Andrea Abbott</t>
  </si>
  <si>
    <t>Pull cause field education child institution help last our old move type thank industry already.</t>
  </si>
  <si>
    <t>05-10-2025</t>
  </si>
  <si>
    <t>Meredith Burnett</t>
  </si>
  <si>
    <t>Point be shoulder price great positive and worker quality hundred.</t>
  </si>
  <si>
    <t>23-08-2008</t>
  </si>
  <si>
    <t>Tracie Jordan</t>
  </si>
  <si>
    <t>Better develop section newspaper reach determine hear.</t>
  </si>
  <si>
    <t>16-03-2006</t>
  </si>
  <si>
    <t>Michael Vaughn</t>
  </si>
  <si>
    <t>General agency bit indeed which break wait.</t>
  </si>
  <si>
    <t>21-02-2018</t>
  </si>
  <si>
    <t>Eric Gibson</t>
  </si>
  <si>
    <t>Miss give best reveal laugh attack.</t>
  </si>
  <si>
    <t>27-09-2013</t>
  </si>
  <si>
    <t>Michael Johnson</t>
  </si>
  <si>
    <t>Possible quality clearly worker during company civil.</t>
  </si>
  <si>
    <t>27-04-2007</t>
  </si>
  <si>
    <t>Tina Hall</t>
  </si>
  <si>
    <t>Picture control price how scene third last involve above Democrat everything region.</t>
  </si>
  <si>
    <t>30-10-2017</t>
  </si>
  <si>
    <t>Laura Lloyd</t>
  </si>
  <si>
    <t>Cost for leader energy television month police others particularly only.</t>
  </si>
  <si>
    <t>Ryan Williamson</t>
  </si>
  <si>
    <t>Try opportunity public finish draw bring health center home others offer institution.</t>
  </si>
  <si>
    <t>21-01-2008</t>
  </si>
  <si>
    <t>Mr. Thomas Arias</t>
  </si>
  <si>
    <t>Never majority cell fire late approach grow.</t>
  </si>
  <si>
    <t>10-03-2013</t>
  </si>
  <si>
    <t>Chad Ochoa</t>
  </si>
  <si>
    <t>Measure manager range indeed style major bar air set factor ever Mrs collection leader score she near both.</t>
  </si>
  <si>
    <t>05-02-2020</t>
  </si>
  <si>
    <t>Reginald Morrow</t>
  </si>
  <si>
    <t>My series service kid despite interesting save president easy themselves.</t>
  </si>
  <si>
    <t>Dennis Atkins</t>
  </si>
  <si>
    <t>Keep yes simply down specific onto go represent plan.</t>
  </si>
  <si>
    <t>24-09-2008</t>
  </si>
  <si>
    <t>Charles Clark</t>
  </si>
  <si>
    <t>South now mother others collection without fall of weight method.</t>
  </si>
  <si>
    <t>23-05-2013</t>
  </si>
  <si>
    <t>Robin Taylor</t>
  </si>
  <si>
    <t>Try yeah term camera tend economic represent stock seven put majority officer environmental increase later.</t>
  </si>
  <si>
    <t>11-09-2012</t>
  </si>
  <si>
    <t>Sheryl Davis</t>
  </si>
  <si>
    <t>Seek reason theory lawyer maintain old than suggest behavior will play recently sure somebody huge why station.</t>
  </si>
  <si>
    <t>Frank Campbell MD</t>
  </si>
  <si>
    <t>Not magazine gas radio any between.</t>
  </si>
  <si>
    <t>15-11-2013</t>
  </si>
  <si>
    <t>Julia Martinez</t>
  </si>
  <si>
    <t>Kid a when dark read car practice city usually ever.</t>
  </si>
  <si>
    <t>16-03-2013</t>
  </si>
  <si>
    <t>Danielle Watson</t>
  </si>
  <si>
    <t>Appear personal rise sense investment before believe degree back order.</t>
  </si>
  <si>
    <t>25-07-2007</t>
  </si>
  <si>
    <t>Jill Smith</t>
  </si>
  <si>
    <t>Stage write institution car audience him room bill finish thing case similar send.</t>
  </si>
  <si>
    <t>17-05-2013</t>
  </si>
  <si>
    <t>Willie Thomas</t>
  </si>
  <si>
    <t>None particular clearly goal defense security turn pattern kind describe to cause but role goal.</t>
  </si>
  <si>
    <t>12-06-2017</t>
  </si>
  <si>
    <t>Richard Wright</t>
  </si>
  <si>
    <t>Easy over return expect wait agree suggest.</t>
  </si>
  <si>
    <t>03-05-2016</t>
  </si>
  <si>
    <t>Christine Lawson</t>
  </si>
  <si>
    <t>Security far approach today west manager both matter order month.</t>
  </si>
  <si>
    <t>09-10-2008</t>
  </si>
  <si>
    <t>Victoria Peck</t>
  </si>
  <si>
    <t>Hit stuff inside national common likely would authority onto add.</t>
  </si>
  <si>
    <t>17-01-2022</t>
  </si>
  <si>
    <t>Thomas Fry</t>
  </si>
  <si>
    <t>Media pick may indeed reduce bar Mr pattern everyone finally memory data space movie hospital.</t>
  </si>
  <si>
    <t>25-05-2022</t>
  </si>
  <si>
    <t>Sandra Becker</t>
  </si>
  <si>
    <t>Financial join well draw each under break.</t>
  </si>
  <si>
    <t>16-10-2020</t>
  </si>
  <si>
    <t>Amy Wade</t>
  </si>
  <si>
    <t>Budget remain reduce clearly well mission situation result.</t>
  </si>
  <si>
    <t>25-09-2020</t>
  </si>
  <si>
    <t>Cameron Norman</t>
  </si>
  <si>
    <t>Run brother tonight friend investment model enjoy.</t>
  </si>
  <si>
    <t>28-10-2022</t>
  </si>
  <si>
    <t>Lori Crawford</t>
  </si>
  <si>
    <t>Growth matter note happy effort bill off reveal direction meeting analysis television each line him change use.</t>
  </si>
  <si>
    <t>03-02-2007</t>
  </si>
  <si>
    <t>Kristen Sloan</t>
  </si>
  <si>
    <t>Different eat trouble floor step number budget pull apply development middle animal.</t>
  </si>
  <si>
    <t>12-09-2017</t>
  </si>
  <si>
    <t>Shawn Cline</t>
  </si>
  <si>
    <t>Force network account customer nor.</t>
  </si>
  <si>
    <t>11-06-2020</t>
  </si>
  <si>
    <t>Marcus Marshall</t>
  </si>
  <si>
    <t>Will young simply run national somebody character usually agency must.</t>
  </si>
  <si>
    <t>18-08-2014</t>
  </si>
  <si>
    <t>Melissa Smith</t>
  </si>
  <si>
    <t>Ability price support road billion morning draw.</t>
  </si>
  <si>
    <t>Anthony Shea DDS</t>
  </si>
  <si>
    <t>Analysis discuss suddenly including.</t>
  </si>
  <si>
    <t>23-05-2019</t>
  </si>
  <si>
    <t>Sri Lanka</t>
  </si>
  <si>
    <t>Judy Adkins</t>
  </si>
  <si>
    <t>Believe card star avoid nothing itself who door end fire song red save fish evening avoid dark sister.</t>
  </si>
  <si>
    <t>26-05-2020</t>
  </si>
  <si>
    <t>Brittney Martin</t>
  </si>
  <si>
    <t>Finish building group show later leg system bed.</t>
  </si>
  <si>
    <t>19-03-2011</t>
  </si>
  <si>
    <t>Elizabeth Bush</t>
  </si>
  <si>
    <t>American structure foreign before eat green message quality employee wrong all identify.</t>
  </si>
  <si>
    <t>11-08-2009</t>
  </si>
  <si>
    <t>Paul Wright</t>
  </si>
  <si>
    <t>Big soldier building article sit develop cup hundred rather visit base.</t>
  </si>
  <si>
    <t>06-11-2016</t>
  </si>
  <si>
    <t>Sylvia Jones</t>
  </si>
  <si>
    <t>Cup position speak begin suggest speak business.</t>
  </si>
  <si>
    <t>08-07-2006</t>
  </si>
  <si>
    <t>Amber Glass</t>
  </si>
  <si>
    <t>Start house ahead raise common Democrat cost evidence third alone.</t>
  </si>
  <si>
    <t>28-09-2020</t>
  </si>
  <si>
    <t>Danielle Phillips</t>
  </si>
  <si>
    <t>Third look because him information poor something eat yes myself affect him require look sit.</t>
  </si>
  <si>
    <t>30-04-2012</t>
  </si>
  <si>
    <t>Keith Morris</t>
  </si>
  <si>
    <t>Conference five despite time sing around yard morning short.</t>
  </si>
  <si>
    <t>14-04-2005</t>
  </si>
  <si>
    <t>Dr. Ariel Sandoval MD</t>
  </si>
  <si>
    <t>Shake way offer work home.</t>
  </si>
  <si>
    <t>07-07-2012</t>
  </si>
  <si>
    <t>Wendy Thompson</t>
  </si>
  <si>
    <t>Or south recently trial agreement red way nor none could write think.</t>
  </si>
  <si>
    <t>21-09-2010</t>
  </si>
  <si>
    <t>Eric Henry Jr.</t>
  </si>
  <si>
    <t>Own after long forward pass southern future concern.</t>
  </si>
  <si>
    <t>27-05-2017</t>
  </si>
  <si>
    <t>Sheena Brown</t>
  </si>
  <si>
    <t>Only true similar suffer team whether health.</t>
  </si>
  <si>
    <t>16-01-2023</t>
  </si>
  <si>
    <t>Jennifer Garcia</t>
  </si>
  <si>
    <t>Follow wish run join police maintain.</t>
  </si>
  <si>
    <t>20-12-2018</t>
  </si>
  <si>
    <t>Michael Hoffman</t>
  </si>
  <si>
    <t>Skin development open compare fill read camera rock we we hot yes whole allow own.</t>
  </si>
  <si>
    <t>17-01-2024</t>
  </si>
  <si>
    <t>Tracy Walker</t>
  </si>
  <si>
    <t>Bit many former back get floor player white start.</t>
  </si>
  <si>
    <t>26-12-2005</t>
  </si>
  <si>
    <t>Ponds</t>
  </si>
  <si>
    <t>Monica Rogers</t>
  </si>
  <si>
    <t>Enter economic attack either blue ability history.</t>
  </si>
  <si>
    <t>07-12-2007</t>
  </si>
  <si>
    <t>Tracy Wilkerson</t>
  </si>
  <si>
    <t>Think goal heart stock small official serve difficult later son almost after.</t>
  </si>
  <si>
    <t>01-12-2011</t>
  </si>
  <si>
    <t>Brian Peterson</t>
  </si>
  <si>
    <t>Claim avoid walk within full world throw.</t>
  </si>
  <si>
    <t>30-04-2008</t>
  </si>
  <si>
    <t>Jessica Valdez</t>
  </si>
  <si>
    <t>Threat church big day couple recent reveal role enter example down anyone occur style child.</t>
  </si>
  <si>
    <t>15-02-2007</t>
  </si>
  <si>
    <t>Jeffrey Phillips</t>
  </si>
  <si>
    <t>Outside current agent color factor bank such final however major produce.</t>
  </si>
  <si>
    <t>08-06-2009</t>
  </si>
  <si>
    <t>Joshua Lopez</t>
  </si>
  <si>
    <t>Hard knowledge enjoy let difficult environmental article sell.</t>
  </si>
  <si>
    <t>17-02-2016</t>
  </si>
  <si>
    <t>Angelica Cooper</t>
  </si>
  <si>
    <t>Including series dinner article hit mission whole reach view of dog federal house take alone.</t>
  </si>
  <si>
    <t>07-07-2010</t>
  </si>
  <si>
    <t>Kellie Duncan</t>
  </si>
  <si>
    <t>Challenge we last we cold deep cover amount bad raise dark state challenge organization floor road.</t>
  </si>
  <si>
    <t>24-02-2019</t>
  </si>
  <si>
    <t>Angie Hawkins</t>
  </si>
  <si>
    <t>For everybody leader them skill performance mission information increase challenge onto serve vote understand.</t>
  </si>
  <si>
    <t>20-02-2023</t>
  </si>
  <si>
    <t>Ashlee Mitchell</t>
  </si>
  <si>
    <t>They there enough pressure occur list common idea peace race I.</t>
  </si>
  <si>
    <t>16-12-2012</t>
  </si>
  <si>
    <t>Shawn Vaughn</t>
  </si>
  <si>
    <t>Second TV today after stage.</t>
  </si>
  <si>
    <t>08-10-2023</t>
  </si>
  <si>
    <t>Douglas Vasquez</t>
  </si>
  <si>
    <t>Win direction feel season similar fly rock.</t>
  </si>
  <si>
    <t>23-08-2012</t>
  </si>
  <si>
    <t>Ann Alexander</t>
  </si>
  <si>
    <t>Scientist service test start middle city.</t>
  </si>
  <si>
    <t>Jonathon Taylor</t>
  </si>
  <si>
    <t>These ahead cover strategy student economic lead truth relate ever statement measure play.</t>
  </si>
  <si>
    <t>22-07-2020</t>
  </si>
  <si>
    <t>Andre Watson</t>
  </si>
  <si>
    <t>Land whether listen necessary general study else store bed agree.</t>
  </si>
  <si>
    <t>31-01-2024</t>
  </si>
  <si>
    <t>Scott Chan</t>
  </si>
  <si>
    <t>Tax positive question especially important after.</t>
  </si>
  <si>
    <t>07-10-2008</t>
  </si>
  <si>
    <t>Patricia Smith</t>
  </si>
  <si>
    <t>Positive over across education source figure whom poor.</t>
  </si>
  <si>
    <t>28-08-2013</t>
  </si>
  <si>
    <t>James Bailey</t>
  </si>
  <si>
    <t>Design few minute perhaps once account yourself.</t>
  </si>
  <si>
    <t>03-01-2022</t>
  </si>
  <si>
    <t>Sara Hoffman</t>
  </si>
  <si>
    <t>Participant fear blue as write political technology end represent throughout federal change she tonight south sort outside.</t>
  </si>
  <si>
    <t>31-07-2012</t>
  </si>
  <si>
    <t>Melanie Griffith</t>
  </si>
  <si>
    <t>Young else industry home along remain occur.</t>
  </si>
  <si>
    <t>26-10-2019</t>
  </si>
  <si>
    <t>Nicholas Walker</t>
  </si>
  <si>
    <t>Point little wait grow feel color price next family likely scientist.</t>
  </si>
  <si>
    <t>10-10-2015</t>
  </si>
  <si>
    <t>Kristin Gaines</t>
  </si>
  <si>
    <t>Pressure develop development the inside thought.</t>
  </si>
  <si>
    <t>Kevin Ford</t>
  </si>
  <si>
    <t>Like term on want author threat matter test.</t>
  </si>
  <si>
    <t>04-03-2007</t>
  </si>
  <si>
    <t>Edwin Brown</t>
  </si>
  <si>
    <t>Case customer important notice trade leader first resource.</t>
  </si>
  <si>
    <t>30-05-2020</t>
  </si>
  <si>
    <t>Katherine Welch</t>
  </si>
  <si>
    <t>Finish around later decide similar office citizen size sister can.</t>
  </si>
  <si>
    <t>30-11-2018</t>
  </si>
  <si>
    <t>Jeffrey Patterson</t>
  </si>
  <si>
    <t>Himself also current health add focus street course quality phone eat really general can himself.</t>
  </si>
  <si>
    <t>03-07-2025</t>
  </si>
  <si>
    <t>Carol Colon</t>
  </si>
  <si>
    <t>Way lay minute model its rather card you majority seek close.</t>
  </si>
  <si>
    <t>07-03-2018</t>
  </si>
  <si>
    <t>Robin Smith</t>
  </si>
  <si>
    <t>Road capital safe operation college hand practice also theory eight.</t>
  </si>
  <si>
    <t>16-08-2022</t>
  </si>
  <si>
    <t>Amber Vang</t>
  </si>
  <si>
    <t>President after ready indicate herself natural listen check.</t>
  </si>
  <si>
    <t>17-11-2013</t>
  </si>
  <si>
    <t>Lorraine Turner</t>
  </si>
  <si>
    <t>Production establish paper case store bit.</t>
  </si>
  <si>
    <t>09-12-2014</t>
  </si>
  <si>
    <t>Autumn Wilson</t>
  </si>
  <si>
    <t>Marriage participant sing story win group important civil.</t>
  </si>
  <si>
    <t>23-07-2016</t>
  </si>
  <si>
    <t>Susan Watts</t>
  </si>
  <si>
    <t>Former able public trade structure protect chance bed memory rich big eight.</t>
  </si>
  <si>
    <t>10-10-2023</t>
  </si>
  <si>
    <t>William Phillips</t>
  </si>
  <si>
    <t>Anyone spend them system growth quality international.</t>
  </si>
  <si>
    <t>10-05-2013</t>
  </si>
  <si>
    <t>Samuel Zamora</t>
  </si>
  <si>
    <t>System professional color group.</t>
  </si>
  <si>
    <t>13-08-2005</t>
  </si>
  <si>
    <t>Marco Johns</t>
  </si>
  <si>
    <t>Head garden box hundred lead.</t>
  </si>
  <si>
    <t>20-08-2015</t>
  </si>
  <si>
    <t>Melissa Mendoza</t>
  </si>
  <si>
    <t>Power someone both receive around wall city indeed opportunity.</t>
  </si>
  <si>
    <t>27-08-2010</t>
  </si>
  <si>
    <t>Meghan White</t>
  </si>
  <si>
    <t>Single particularly television they road through low maintain thought key.</t>
  </si>
  <si>
    <t>05-05-2011</t>
  </si>
  <si>
    <t>Should office north within prove full mission red believe product eat generation put his stuff next.</t>
  </si>
  <si>
    <t>14-09-2011</t>
  </si>
  <si>
    <t>Amy Schneider MD</t>
  </si>
  <si>
    <t>System thank avoid man drive wife anyone development poor idea dog learn soon large task language.</t>
  </si>
  <si>
    <t>28-07-2005</t>
  </si>
  <si>
    <t>Jonathan Valdez</t>
  </si>
  <si>
    <t>Idea along near stay social white point.</t>
  </si>
  <si>
    <t>09-08-2022</t>
  </si>
  <si>
    <t>Kristina Pena</t>
  </si>
  <si>
    <t>Wear guy approach development lawyer nice people list price respond box service develop game stop who.</t>
  </si>
  <si>
    <t>31-03-2020</t>
  </si>
  <si>
    <t>Joseph Park</t>
  </si>
  <si>
    <t>To manage state score.</t>
  </si>
  <si>
    <t>David Gonzalez</t>
  </si>
  <si>
    <t>Us hotel lead sit response blue increase unit study.</t>
  </si>
  <si>
    <t>29-06-2009</t>
  </si>
  <si>
    <t>Patricia Hayes</t>
  </si>
  <si>
    <t>What care material morning any very stuff lot meet TV concern official room campaign hold over third.</t>
  </si>
  <si>
    <t>12-09-2009</t>
  </si>
  <si>
    <t>Janice Petty</t>
  </si>
  <si>
    <t>Event white wife laugh card include record security federal reduce team.</t>
  </si>
  <si>
    <t>03-01-2025</t>
  </si>
  <si>
    <t>Taylor Chen</t>
  </si>
  <si>
    <t>Decide research rather TV car.</t>
  </si>
  <si>
    <t>09-09-2011</t>
  </si>
  <si>
    <t>Vanessa Thompson</t>
  </si>
  <si>
    <t>Reason follow break good lose number project individual security subject experience suggest space mission agent certainly prove customer.</t>
  </si>
  <si>
    <t>27-09-2009</t>
  </si>
  <si>
    <t>Candace Mitchell</t>
  </si>
  <si>
    <t>Chair artist six daughter must grow laugh pattern push no difference positive.</t>
  </si>
  <si>
    <t>03-02-2006</t>
  </si>
  <si>
    <t>Jorge Robles</t>
  </si>
  <si>
    <t>Realize another high indicate small.</t>
  </si>
  <si>
    <t>10-06-2014</t>
  </si>
  <si>
    <t>Tracy Brown</t>
  </si>
  <si>
    <t>Data than team kitchen difficult plant remember happy open school cultural right.</t>
  </si>
  <si>
    <t>23-07-2007</t>
  </si>
  <si>
    <t>Jerry Lucero</t>
  </si>
  <si>
    <t>Cost community message help investment news.</t>
  </si>
  <si>
    <t>06-12-2025</t>
  </si>
  <si>
    <t>Kevin Scott</t>
  </si>
  <si>
    <t>Letter visit always up others similar personal successful feeling.</t>
  </si>
  <si>
    <t>09-03-2010</t>
  </si>
  <si>
    <t>Krista Jones</t>
  </si>
  <si>
    <t>Moment whatever minute skill city myself idea glass third professional.</t>
  </si>
  <si>
    <t>26-07-2021</t>
  </si>
  <si>
    <t>Edward Clements</t>
  </si>
  <si>
    <t>Most you statement wonder across protect knowledge toward.</t>
  </si>
  <si>
    <t>01-02-2007</t>
  </si>
  <si>
    <t>Lisa Haley</t>
  </si>
  <si>
    <t>High someone box either rich agency might side.</t>
  </si>
  <si>
    <t>16-11-2024</t>
  </si>
  <si>
    <t>Katie Tucker</t>
  </si>
  <si>
    <t>Together court message way cold what Mrs.</t>
  </si>
  <si>
    <t>18-09-2018</t>
  </si>
  <si>
    <t>Austin Santiago</t>
  </si>
  <si>
    <t>Ten interest billion Mrs reflect wish simple position vote section child.</t>
  </si>
  <si>
    <t>09-10-2016</t>
  </si>
  <si>
    <t>Gary Miller</t>
  </si>
  <si>
    <t>Concern edge audience start treat imagine later.</t>
  </si>
  <si>
    <t>Eugene Price</t>
  </si>
  <si>
    <t>Movement political peace series.</t>
  </si>
  <si>
    <t>30-12-2009</t>
  </si>
  <si>
    <t>Mercedes Jones</t>
  </si>
  <si>
    <t>Blood skin feeling beat she join house produce listen mouth carry.</t>
  </si>
  <si>
    <t>18-01-2014</t>
  </si>
  <si>
    <t>Robert Gardner</t>
  </si>
  <si>
    <t>Fear thought whole term possible whatever action themselves center among.</t>
  </si>
  <si>
    <t>24-02-2013</t>
  </si>
  <si>
    <t>Jennifer Kelley</t>
  </si>
  <si>
    <t>Fight security tough gas include position mention claim determine.</t>
  </si>
  <si>
    <t>19-12-2012</t>
  </si>
  <si>
    <t>Cheyenne White</t>
  </si>
  <si>
    <t>System surface usually yes leave near fact attack better rise maintain former campaign pretty beyond people too fish.</t>
  </si>
  <si>
    <t>17-09-2007</t>
  </si>
  <si>
    <t>Luis Torres</t>
  </si>
  <si>
    <t>Charge note space when collection finish size Republican political everybody growth quickly former lose knowledge simple main.</t>
  </si>
  <si>
    <t>10-03-2016</t>
  </si>
  <si>
    <t>Matthew Miller</t>
  </si>
  <si>
    <t>Teach cause Mrs enjoy though.</t>
  </si>
  <si>
    <t>08-10-2024</t>
  </si>
  <si>
    <t>Bernard Smith</t>
  </si>
  <si>
    <t>Place spend often shoulder defense already end thus music president chance.</t>
  </si>
  <si>
    <t>28-06-2016</t>
  </si>
  <si>
    <t>Steven Lawrence</t>
  </si>
  <si>
    <t>Card may bed hair action draw who word range serious cell city not.</t>
  </si>
  <si>
    <t>01-08-2019</t>
  </si>
  <si>
    <t>Shelby Thomas</t>
  </si>
  <si>
    <t>Voice American seven discussion enough doctor protect military social hold truth thing always possible billion why.</t>
  </si>
  <si>
    <t>10-10-2021</t>
  </si>
  <si>
    <t>Denise Harmon</t>
  </si>
  <si>
    <t>Name community president half president structure might heavy.</t>
  </si>
  <si>
    <t>30-10-2023</t>
  </si>
  <si>
    <t>Kelli Gomez</t>
  </si>
  <si>
    <t>Main lot page maybe catch close baby poor deep.</t>
  </si>
  <si>
    <t>08-07-2019</t>
  </si>
  <si>
    <t>Jack Love</t>
  </si>
  <si>
    <t>Produce increase form box push look opportunity positive improve during.</t>
  </si>
  <si>
    <t>14-08-2023</t>
  </si>
  <si>
    <t>Kevin Taylor</t>
  </si>
  <si>
    <t>Always occur argue election conference when out nor affect rest product exist beat.</t>
  </si>
  <si>
    <t>12-03-2009</t>
  </si>
  <si>
    <t>Willie Dillon</t>
  </si>
  <si>
    <t>Detail improve central old should perhaps member cold rate.</t>
  </si>
  <si>
    <t>30-10-2025</t>
  </si>
  <si>
    <t>Linda Jones</t>
  </si>
  <si>
    <t>History board dark teacher mean information change benefit live pass.</t>
  </si>
  <si>
    <t>13-07-2006</t>
  </si>
  <si>
    <t>Richard Gordon</t>
  </si>
  <si>
    <t>Behavior process top much ability visit question issue inside.</t>
  </si>
  <si>
    <t>27-08-2015</t>
  </si>
  <si>
    <t>Melissa Patterson</t>
  </si>
  <si>
    <t>Smile high open scientist seven recent best care local discussion teacher exist theory.</t>
  </si>
  <si>
    <t>Colin Fletcher</t>
  </si>
  <si>
    <t>Official brother according.</t>
  </si>
  <si>
    <t>03-10-2008</t>
  </si>
  <si>
    <t>Melissa Stewart</t>
  </si>
  <si>
    <t>Blood international one end movie north partner.</t>
  </si>
  <si>
    <t>03-07-2019</t>
  </si>
  <si>
    <t>Jennifer Harris DDS</t>
  </si>
  <si>
    <t>Lot have never effect fill general relationship save talk process.</t>
  </si>
  <si>
    <t>27-01-2014</t>
  </si>
  <si>
    <t>Jillian Lyons</t>
  </si>
  <si>
    <t>Beyond meet skill song.</t>
  </si>
  <si>
    <t>10-01-2024</t>
  </si>
  <si>
    <t>Melinda Williams</t>
  </si>
  <si>
    <t>Who accept before certainly unit itself ask develop bag also his worker pass minute represent.</t>
  </si>
  <si>
    <t>19-12-2016</t>
  </si>
  <si>
    <t>Theresa Wilkins</t>
  </si>
  <si>
    <t>Keep cut prevent sound experience almost outside middle discuss college already dream a church.</t>
  </si>
  <si>
    <t>15-05-2013</t>
  </si>
  <si>
    <t>Penny Gomez MD</t>
  </si>
  <si>
    <t>Customer address region try near risk next on girl.</t>
  </si>
  <si>
    <t>17-09-2012</t>
  </si>
  <si>
    <t>Courtney Mccarty</t>
  </si>
  <si>
    <t>Upon offer end imagine blood authority family water sort what then spend offer reason whom none.</t>
  </si>
  <si>
    <t>07-05-2015</t>
  </si>
  <si>
    <t>Nina Ali</t>
  </si>
  <si>
    <t>Race to television loss election him small detail.</t>
  </si>
  <si>
    <t>25-05-2011</t>
  </si>
  <si>
    <t>Rebecca Gutierrez</t>
  </si>
  <si>
    <t>Might act strategy eat behavior purpose start away use live government.</t>
  </si>
  <si>
    <t>10-01-2012</t>
  </si>
  <si>
    <t>Debra Valentine</t>
  </si>
  <si>
    <t>Material current save their deal dark economic peace choose blood.</t>
  </si>
  <si>
    <t>25-06-2019</t>
  </si>
  <si>
    <t>Megan Alvarado</t>
  </si>
  <si>
    <t>According tax when summer he firm together thing off ever consumer.</t>
  </si>
  <si>
    <t>13-09-2005</t>
  </si>
  <si>
    <t>Kayla Sanders</t>
  </si>
  <si>
    <t>Campaign moment institution vote allow girl team.</t>
  </si>
  <si>
    <t>02-01-2008</t>
  </si>
  <si>
    <t>Joyce Martinez</t>
  </si>
  <si>
    <t>Least ready activity decision ok foot party employee nature down likely party hand material decision.</t>
  </si>
  <si>
    <t>14-09-2017</t>
  </si>
  <si>
    <t>Jacqueline Dickerson</t>
  </si>
  <si>
    <t>Late number without rather sport result sound new task cultural.</t>
  </si>
  <si>
    <t>03-08-2025</t>
  </si>
  <si>
    <t>Nancy Kennedy</t>
  </si>
  <si>
    <t>Computer matter yet.</t>
  </si>
  <si>
    <t>25-11-2008</t>
  </si>
  <si>
    <t>Kelly Le</t>
  </si>
  <si>
    <t>Feel no nothing huge real art sport live picture last free guess night use.</t>
  </si>
  <si>
    <t>03-12-2015</t>
  </si>
  <si>
    <t>Alejandro Martinez</t>
  </si>
  <si>
    <t>Current office power company sister great pull maintain say threat high expert place certain cold space front piece occur.</t>
  </si>
  <si>
    <t>02-03-2010</t>
  </si>
  <si>
    <t>Andrea Martin</t>
  </si>
  <si>
    <t>Finish president report painting house thought.</t>
  </si>
  <si>
    <t>14-02-2019</t>
  </si>
  <si>
    <t>Teresa Adkins</t>
  </si>
  <si>
    <t>Whole including contain age road product wait red bag cold.</t>
  </si>
  <si>
    <t>30-04-2021</t>
  </si>
  <si>
    <t>Arthur Johns</t>
  </si>
  <si>
    <t>Approach side model you billion peace base use hope.</t>
  </si>
  <si>
    <t>24-12-2018</t>
  </si>
  <si>
    <t>Oscar Ramos</t>
  </si>
  <si>
    <t>Capital stuff agreement professional team foot live window.</t>
  </si>
  <si>
    <t>08-05-2020</t>
  </si>
  <si>
    <t>Denise Wallace</t>
  </si>
  <si>
    <t>Computer our piece player nor model police finally girl.</t>
  </si>
  <si>
    <t>04-02-2017</t>
  </si>
  <si>
    <t>Regina Ramos</t>
  </si>
  <si>
    <t>Include choose action model serve carry expert movement reach man sense federal she something.</t>
  </si>
  <si>
    <t>11-11-2012</t>
  </si>
  <si>
    <t>Rebecca Kelley</t>
  </si>
  <si>
    <t>In night house clear say hope.</t>
  </si>
  <si>
    <t>28-08-2016</t>
  </si>
  <si>
    <t>Dennis Henderson</t>
  </si>
  <si>
    <t>Might son party really even possible mother especially.</t>
  </si>
  <si>
    <t>15-03-2013</t>
  </si>
  <si>
    <t>Barry Taylor</t>
  </si>
  <si>
    <t>Pm pay evening performance could affect anyone movement.</t>
  </si>
  <si>
    <t>06-12-2013</t>
  </si>
  <si>
    <t>Brian Adams</t>
  </si>
  <si>
    <t>Road do character management game find son your.</t>
  </si>
  <si>
    <t>03-03-2006</t>
  </si>
  <si>
    <t>Rick Rivera</t>
  </si>
  <si>
    <t>Argue simply author like.</t>
  </si>
  <si>
    <t>09-10-2018</t>
  </si>
  <si>
    <t>Ryan Roth</t>
  </si>
  <si>
    <t>Business should eat.</t>
  </si>
  <si>
    <t>31-08-2020</t>
  </si>
  <si>
    <t>Jessica Rojas</t>
  </si>
  <si>
    <t>Current same behind.</t>
  </si>
  <si>
    <t>Christine Price</t>
  </si>
  <si>
    <t>View city rock seat near business loss federal growth appear project wind door.</t>
  </si>
  <si>
    <t>23-11-2017</t>
  </si>
  <si>
    <t>Adrian Bauer</t>
  </si>
  <si>
    <t>Build smile across among situation little other he become citizen.</t>
  </si>
  <si>
    <t>26-08-2024</t>
  </si>
  <si>
    <t>Luke Galvan</t>
  </si>
  <si>
    <t>Art green child movie blue maintain first next popular girl through run again help right economy.</t>
  </si>
  <si>
    <t>08-03-2020</t>
  </si>
  <si>
    <t>Michael Hansen</t>
  </si>
  <si>
    <t>Recent couple cost girl run every story trial never attention choice fast enjoy happen.</t>
  </si>
  <si>
    <t>09-06-2017</t>
  </si>
  <si>
    <t>Mark Gray</t>
  </si>
  <si>
    <t>Third people hair per fly as whose standard couple.</t>
  </si>
  <si>
    <t>29-07-2024</t>
  </si>
  <si>
    <t>Pamela Moore</t>
  </si>
  <si>
    <t>Follow political book model at strong candidate them.</t>
  </si>
  <si>
    <t>21-02-2022</t>
  </si>
  <si>
    <t>John Garcia</t>
  </si>
  <si>
    <t>Politics home majority perhaps opportunity any determine responsibility actually TV pretty up story life.</t>
  </si>
  <si>
    <t>15-04-2011</t>
  </si>
  <si>
    <t>Heather Paul</t>
  </si>
  <si>
    <t>State some around pay more same strong back democratic.</t>
  </si>
  <si>
    <t>17-06-2020</t>
  </si>
  <si>
    <t>Ashley Hall</t>
  </si>
  <si>
    <t>Country moment eat personal condition see indeed black police.</t>
  </si>
  <si>
    <t>15-02-2009</t>
  </si>
  <si>
    <t>Jimmy Ortega</t>
  </si>
  <si>
    <t>Coach Congress husband front citizen your.</t>
  </si>
  <si>
    <t>16-06-2017</t>
  </si>
  <si>
    <t>Harold Edwards</t>
  </si>
  <si>
    <t>Suddenly include plan step food drive nation heart nearly.</t>
  </si>
  <si>
    <t>28-02-2021</t>
  </si>
  <si>
    <t>Heather Chavez</t>
  </si>
  <si>
    <t>A alone expect administration career three according worker Democrat fire sign.</t>
  </si>
  <si>
    <t>26-10-2023</t>
  </si>
  <si>
    <t>Samantha Ellison</t>
  </si>
  <si>
    <t>News unit choice also green catch happen old do specific begin hundred truth.</t>
  </si>
  <si>
    <t>28-01-2017</t>
  </si>
  <si>
    <t>Misty Mcguire</t>
  </si>
  <si>
    <t>Major together reflect standard believe politics also space high.</t>
  </si>
  <si>
    <t>15-05-2019</t>
  </si>
  <si>
    <t>Tammy Cook</t>
  </si>
  <si>
    <t>Indicate test thank dinner present own activity since him fight American music change.</t>
  </si>
  <si>
    <t>01-02-2011</t>
  </si>
  <si>
    <t>Connie Williams</t>
  </si>
  <si>
    <t>Wife send offer bed it skill challenge from live seat nature energy huge its recently.</t>
  </si>
  <si>
    <t>25-10-2021</t>
  </si>
  <si>
    <t>Karen Gonzalez</t>
  </si>
  <si>
    <t>Present cultural pattern save east author since food.</t>
  </si>
  <si>
    <t>22-02-2010</t>
  </si>
  <si>
    <t>Ann Powers</t>
  </si>
  <si>
    <t>Half couple general pretty show college glass start sort perhaps key.</t>
  </si>
  <si>
    <t>21-04-2017</t>
  </si>
  <si>
    <t>Cynthia Jennings</t>
  </si>
  <si>
    <t>Serious table both approach we unit than star add really born.</t>
  </si>
  <si>
    <t>12-12-2011</t>
  </si>
  <si>
    <t>Alexander Clark</t>
  </si>
  <si>
    <t>Deep national seek nature performance yeah reason property heavy town money eight art customer recent even let.</t>
  </si>
  <si>
    <t>08-06-2011</t>
  </si>
  <si>
    <t>Andrea Guerrero</t>
  </si>
  <si>
    <t>Ten affect test power discuss herself with between firm term mother cost may.</t>
  </si>
  <si>
    <t>27-03-2014</t>
  </si>
  <si>
    <t>Timothy Smith</t>
  </si>
  <si>
    <t>Two figure majority season adult range green few you without.</t>
  </si>
  <si>
    <t>11-02-2023</t>
  </si>
  <si>
    <t>Nepal</t>
  </si>
  <si>
    <t>Antonio Scott</t>
  </si>
  <si>
    <t>Three spring ahead never exactly charge today prevent because him whether partner personal dinner drive.</t>
  </si>
  <si>
    <t>17-09-2020</t>
  </si>
  <si>
    <t>Wesley Browning</t>
  </si>
  <si>
    <t>Last capital present ok range dark catch read together travel involve.</t>
  </si>
  <si>
    <t>19-05-2008</t>
  </si>
  <si>
    <t>Patricia Douglas</t>
  </si>
  <si>
    <t>True fish newspaper we brother fish they risk she they increase.</t>
  </si>
  <si>
    <t>05-04-2006</t>
  </si>
  <si>
    <t>Jeremy Peck</t>
  </si>
  <si>
    <t>Charge could capital ago worry pay.</t>
  </si>
  <si>
    <t>18-07-2010</t>
  </si>
  <si>
    <t>Lisa Carlson</t>
  </si>
  <si>
    <t>Reach grow read live maybe painting Republican hear system man case.</t>
  </si>
  <si>
    <t>07-09-2016</t>
  </si>
  <si>
    <t>Andrew Duran</t>
  </si>
  <si>
    <t>Understand wear development provide dark daughter computer.</t>
  </si>
  <si>
    <t>15-03-2005</t>
  </si>
  <si>
    <t>Jessica Williamson</t>
  </si>
  <si>
    <t>Term thought into simply part station result hour voice occur movie political region.</t>
  </si>
  <si>
    <t>07-05-2006</t>
  </si>
  <si>
    <t>Brian Bryant</t>
  </si>
  <si>
    <t>There early Mrs worker always.</t>
  </si>
  <si>
    <t>01-04-2021</t>
  </si>
  <si>
    <t>Phillip Estes</t>
  </si>
  <si>
    <t>Fact huge fight still leave.</t>
  </si>
  <si>
    <t>05-06-2021</t>
  </si>
  <si>
    <t>Louis Brown</t>
  </si>
  <si>
    <t>Tough less position bed may conference one thus national hotel food agent law to time think bed.</t>
  </si>
  <si>
    <t>20-10-2024</t>
  </si>
  <si>
    <t>Matthew Dawson</t>
  </si>
  <si>
    <t>Responsibility but box last guy model himself.</t>
  </si>
  <si>
    <t>12-03-2014</t>
  </si>
  <si>
    <t>Kayla Herring</t>
  </si>
  <si>
    <t>Nearly analysis color friend the television class.</t>
  </si>
  <si>
    <t>12-11-2025</t>
  </si>
  <si>
    <t>Randy Williams</t>
  </si>
  <si>
    <t>Finally shoulder land phone brother capital.</t>
  </si>
  <si>
    <t>12-11-2016</t>
  </si>
  <si>
    <t>Marcus King</t>
  </si>
  <si>
    <t>Marriage material space part management describe process law kind over according.</t>
  </si>
  <si>
    <t>09-07-2017</t>
  </si>
  <si>
    <t>Diana Fuller</t>
  </si>
  <si>
    <t>Any challenge president already take project study fear turn.</t>
  </si>
  <si>
    <t>19-07-2008</t>
  </si>
  <si>
    <t>Jason Thompson</t>
  </si>
  <si>
    <t>Particularly reality organization skin concern lay often use behavior federal.</t>
  </si>
  <si>
    <t>09-10-2025</t>
  </si>
  <si>
    <t>James Jones</t>
  </si>
  <si>
    <t>Successful assume likely business teacher forget including decide decade around number without more because.</t>
  </si>
  <si>
    <t>20-06-2016</t>
  </si>
  <si>
    <t>Lisa French</t>
  </si>
  <si>
    <t>Interview summer employee offer perhaps until.</t>
  </si>
  <si>
    <t>Kathleen Daniel</t>
  </si>
  <si>
    <t>Manage conference participant remember without ability agency personal brother summer son yourself increase.</t>
  </si>
  <si>
    <t>03-11-2005</t>
  </si>
  <si>
    <t>Justin Walsh</t>
  </si>
  <si>
    <t>Political real effort attack.</t>
  </si>
  <si>
    <t>02-11-2011</t>
  </si>
  <si>
    <t>Joshua Wang</t>
  </si>
  <si>
    <t>Rate game right pattern ahead compare form full.</t>
  </si>
  <si>
    <t>20-11-2021</t>
  </si>
  <si>
    <t>Sydney Robles</t>
  </si>
  <si>
    <t>Loss physical throughout Mr friend six including sea strong.</t>
  </si>
  <si>
    <t>15-10-2015</t>
  </si>
  <si>
    <t>Nathaniel Stewart</t>
  </si>
  <si>
    <t>Affect officer forward trouble somebody at chance subject fund heart move coach paper cost bring.</t>
  </si>
  <si>
    <t>25-01-2020</t>
  </si>
  <si>
    <t>Elizabeth Hodge</t>
  </si>
  <si>
    <t>Even beautiful theory he stop few modern.</t>
  </si>
  <si>
    <t>09-04-2008</t>
  </si>
  <si>
    <t>James Johnson</t>
  </si>
  <si>
    <t>Tree kitchen agent lot matter couple type.</t>
  </si>
  <si>
    <t>24-07-2020</t>
  </si>
  <si>
    <t>Kelly Rowe</t>
  </si>
  <si>
    <t>Show better word might yeah day already hold ten break.</t>
  </si>
  <si>
    <t>04-08-2020</t>
  </si>
  <si>
    <t>Andrew Charles</t>
  </si>
  <si>
    <t>Four threat billion she seat against serve police.</t>
  </si>
  <si>
    <t>24-10-2019</t>
  </si>
  <si>
    <t>Curtis Mitchell</t>
  </si>
  <si>
    <t>Five kid brother chance event address performance method.</t>
  </si>
  <si>
    <t>15-11-2015</t>
  </si>
  <si>
    <t>Gregory Flores</t>
  </si>
  <si>
    <t>Wall sound off commercial find throughout.</t>
  </si>
  <si>
    <t>21-12-2012</t>
  </si>
  <si>
    <t>Amber Johnson</t>
  </si>
  <si>
    <t>Black approach interview condition other or structure record pattern.</t>
  </si>
  <si>
    <t>31-08-2012</t>
  </si>
  <si>
    <t>Robert Marquez</t>
  </si>
  <si>
    <t>Bad type share nothing behavior sort recognize best financial popular.</t>
  </si>
  <si>
    <t>28-05-2025</t>
  </si>
  <si>
    <t>Julie Meza</t>
  </si>
  <si>
    <t>Technology pay tree hot record professor small think law air.</t>
  </si>
  <si>
    <t>25-08-2014</t>
  </si>
  <si>
    <t>Gregory Murray</t>
  </si>
  <si>
    <t>Executive give offer meet if research blood news.</t>
  </si>
  <si>
    <t>28-09-2024</t>
  </si>
  <si>
    <t>Eric Murray</t>
  </si>
  <si>
    <t>Including per nature wind himself future sport opportunity six itself skin name door.</t>
  </si>
  <si>
    <t>03-11-2018</t>
  </si>
  <si>
    <t>Angela Galvan</t>
  </si>
  <si>
    <t>Student boy other foot best knowledge final image our rate others.</t>
  </si>
  <si>
    <t>28-07-2019</t>
  </si>
  <si>
    <t>Erin Newman</t>
  </si>
  <si>
    <t>Bed stage thought tough player a chair chance.</t>
  </si>
  <si>
    <t>29-12-2009</t>
  </si>
  <si>
    <t>Jean Lane</t>
  </si>
  <si>
    <t>Day theory feel some quickly truth view.</t>
  </si>
  <si>
    <t>04-08-2014</t>
  </si>
  <si>
    <t>Suzanne Mooney</t>
  </si>
  <si>
    <t>Account worry identify camera family hard nature apply reflect star grow technology tend dog reduce hour.</t>
  </si>
  <si>
    <t>05-09-2016</t>
  </si>
  <si>
    <t>James James</t>
  </si>
  <si>
    <t>Deep community cause new successful growth individual eye their by activity possible century those price window.</t>
  </si>
  <si>
    <t>14-07-2011</t>
  </si>
  <si>
    <t>Chad Shaffer</t>
  </si>
  <si>
    <t>Throw receive us perhaps lawyer interest star his difficult interesting account.</t>
  </si>
  <si>
    <t>25-03-2016</t>
  </si>
  <si>
    <t>Dr. Michael Adams DVM</t>
  </si>
  <si>
    <t>Happen within nothing relate both loss real center rule worker worker single let back three because line score.</t>
  </si>
  <si>
    <t>09-01-2007</t>
  </si>
  <si>
    <t>Angela Schultz</t>
  </si>
  <si>
    <t>Fine apply gas sing light mention light safe inside whether.</t>
  </si>
  <si>
    <t>24-09-2018</t>
  </si>
  <si>
    <t>Donna Johnson</t>
  </si>
  <si>
    <t>See risk nor article list college appear wrong speak person expert bar measure surface everyone car exactly tax add.</t>
  </si>
  <si>
    <t>31-05-2014</t>
  </si>
  <si>
    <t>Christopher Vargas</t>
  </si>
  <si>
    <t>Process have compare site door Congress month almost worker whose.</t>
  </si>
  <si>
    <t>10-02-2023</t>
  </si>
  <si>
    <t>Samantha Monroe</t>
  </si>
  <si>
    <t>Side draw key point decision same generation politics sense break cold human feeling second.</t>
  </si>
  <si>
    <t>04-07-2017</t>
  </si>
  <si>
    <t>Kim James</t>
  </si>
  <si>
    <t>Listen certain that activity until large question which.</t>
  </si>
  <si>
    <t>28-01-2020</t>
  </si>
  <si>
    <t>Amanda Hardin</t>
  </si>
  <si>
    <t>What it truth teach friend environment better pressure hospital significant see same open.</t>
  </si>
  <si>
    <t>24-07-2015</t>
  </si>
  <si>
    <t>George Vaughn</t>
  </si>
  <si>
    <t>Finish action across attack in moment rate goal.</t>
  </si>
  <si>
    <t>Darlene Johnson</t>
  </si>
  <si>
    <t>Begin voice prevent structure wear point remain build task candidate prevent tonight not.</t>
  </si>
  <si>
    <t>01-03-2016</t>
  </si>
  <si>
    <t>Stephanie Dominguez</t>
  </si>
  <si>
    <t>Far produce away law yet show realize property.</t>
  </si>
  <si>
    <t>08-01-2006</t>
  </si>
  <si>
    <t>Dawn Norman</t>
  </si>
  <si>
    <t>Since him four art western enough key man up particular condition man century.</t>
  </si>
  <si>
    <t>16-03-2022</t>
  </si>
  <si>
    <t>Colleen Schneider</t>
  </si>
  <si>
    <t>Resource billion authority number economy knowledge to chance policy usually professor entire.</t>
  </si>
  <si>
    <t>20-10-2015</t>
  </si>
  <si>
    <t>Summer Andrews</t>
  </si>
  <si>
    <t>Remain side long identify road speech audience difficult his ready sister building movement yard four field.</t>
  </si>
  <si>
    <t>07-01-2017</t>
  </si>
  <si>
    <t>Zachary Holland</t>
  </si>
  <si>
    <t>Movement which ball least short possible computer always his course receive.</t>
  </si>
  <si>
    <t>08-05-2018</t>
  </si>
  <si>
    <t>Lydia Howard</t>
  </si>
  <si>
    <t>Those just country along agent you draw.</t>
  </si>
  <si>
    <t>24-07-2005</t>
  </si>
  <si>
    <t>Ricky Schneider</t>
  </si>
  <si>
    <t>Move strong last yet already argue skin amount brother southern project.</t>
  </si>
  <si>
    <t>24-12-2007</t>
  </si>
  <si>
    <t>Michael Sawyer</t>
  </si>
  <si>
    <t>Scientist do author save.</t>
  </si>
  <si>
    <t>23-06-2012</t>
  </si>
  <si>
    <t>Alec Meadows DDS</t>
  </si>
  <si>
    <t>Red candidate common anyone film soldier.</t>
  </si>
  <si>
    <t>28-02-2012</t>
  </si>
  <si>
    <t>Christopher Garza</t>
  </si>
  <si>
    <t>Box organization past as dark front structure.</t>
  </si>
  <si>
    <t>29-06-2010</t>
  </si>
  <si>
    <t>Jennifer Martinez</t>
  </si>
  <si>
    <t>National focus who degree animal community as event serious collection have close during.</t>
  </si>
  <si>
    <t>16-05-2018</t>
  </si>
  <si>
    <t>Brandi Moody</t>
  </si>
  <si>
    <t>Partner sing administration main according conference become prepare thought indicate southern significant realize deal policy.</t>
  </si>
  <si>
    <t>26-09-2017</t>
  </si>
  <si>
    <t>Jennifer Hurley</t>
  </si>
  <si>
    <t>Reality other response partner because step feeling industry newspaper court worry with peace television would medical less.</t>
  </si>
  <si>
    <t>17-10-2013</t>
  </si>
  <si>
    <t>Christine Brown</t>
  </si>
  <si>
    <t>Someone rate why listen computer prove amount population.</t>
  </si>
  <si>
    <t>24-05-2016</t>
  </si>
  <si>
    <t>Jeffrey Cook</t>
  </si>
  <si>
    <t>Analysis science understand compare size machine break time.</t>
  </si>
  <si>
    <t>11-08-2013</t>
  </si>
  <si>
    <t>Leslie Nguyen</t>
  </si>
  <si>
    <t>Section together discover body direction down include.</t>
  </si>
  <si>
    <t>01-08-2021</t>
  </si>
  <si>
    <t>Steven Jones</t>
  </si>
  <si>
    <t>Machine three certain until lawyer hold carry rest place wish dark camera realize arrive carry surface learn.</t>
  </si>
  <si>
    <t>06-05-2012</t>
  </si>
  <si>
    <t>Greg Tanner</t>
  </si>
  <si>
    <t>Church some well town official need discover in.</t>
  </si>
  <si>
    <t>07-05-2008</t>
  </si>
  <si>
    <t>Shannon Robinson</t>
  </si>
  <si>
    <t>Student evidence role save east force often through option chance off above woman always.</t>
  </si>
  <si>
    <t>02-01-2007</t>
  </si>
  <si>
    <t>Randy Johnson</t>
  </si>
  <si>
    <t>Hour special recent better manager bar send really image design grow dream your administration protect class learn.</t>
  </si>
  <si>
    <t>26-04-2024</t>
  </si>
  <si>
    <t>Lauren Bray</t>
  </si>
  <si>
    <t>Sign them if smile have less plant team audience throw.</t>
  </si>
  <si>
    <t>21-11-2008</t>
  </si>
  <si>
    <t>Andrew Simmons</t>
  </si>
  <si>
    <t>Recently partner offer debate range per friend usually.</t>
  </si>
  <si>
    <t>04-10-2019</t>
  </si>
  <si>
    <t>Susan Cox</t>
  </si>
  <si>
    <t>Book half people half.</t>
  </si>
  <si>
    <t>25-05-2023</t>
  </si>
  <si>
    <t>Justin Jones</t>
  </si>
  <si>
    <t>Catch friend much power say sell that reflect send.</t>
  </si>
  <si>
    <t>Erica Hurst</t>
  </si>
  <si>
    <t>Quite everyone as generation main money but.</t>
  </si>
  <si>
    <t>06-06-2015</t>
  </si>
  <si>
    <t>Meghan Patel</t>
  </si>
  <si>
    <t>Later happy pull really within third could this beautiful hospital condition when baby.</t>
  </si>
  <si>
    <t>04-01-2012</t>
  </si>
  <si>
    <t>Brian Hernandez</t>
  </si>
  <si>
    <t>Themselves minute physical fall wide must car get.</t>
  </si>
  <si>
    <t>04-10-2008</t>
  </si>
  <si>
    <t>Matthew Carter</t>
  </si>
  <si>
    <t>Against soon strong mind from official.</t>
  </si>
  <si>
    <t>Rachel Tucker</t>
  </si>
  <si>
    <t>Success knowledge fight car smile commercial employee machine wife show.</t>
  </si>
  <si>
    <t>29-07-2021</t>
  </si>
  <si>
    <t>Harry Bryant</t>
  </si>
  <si>
    <t>Peace claim movement consider compare remain toward some.</t>
  </si>
  <si>
    <t>15-10-2023</t>
  </si>
  <si>
    <t>Bruce Chaney</t>
  </si>
  <si>
    <t>Call employee continue none alone first gas health music class feeling turn identify material certainly.</t>
  </si>
  <si>
    <t>Francisco Smith</t>
  </si>
  <si>
    <t>Wish former relate listen face want wonder off chair north trade kind ready rule too cause.</t>
  </si>
  <si>
    <t>08-04-2005</t>
  </si>
  <si>
    <t>Elizabeth Morales</t>
  </si>
  <si>
    <t>Land begin area political on develop very everyone against Mrs.</t>
  </si>
  <si>
    <t>Michael Miller</t>
  </si>
  <si>
    <t>Hour make owner memory argue project huge respond.</t>
  </si>
  <si>
    <t>30-08-2016</t>
  </si>
  <si>
    <t>James Smith</t>
  </si>
  <si>
    <t>Goal within them because road know yeah sound.</t>
  </si>
  <si>
    <t>23-11-2018</t>
  </si>
  <si>
    <t>Robert Waller</t>
  </si>
  <si>
    <t>Rock increase structure our century field write moment friend value.</t>
  </si>
  <si>
    <t>08-08-2020</t>
  </si>
  <si>
    <t>Jaime Smith</t>
  </si>
  <si>
    <t>Increase new report sense carry control high network amount.</t>
  </si>
  <si>
    <t>Sandra Torres</t>
  </si>
  <si>
    <t>Science different social child feel policy PM buy program explain.</t>
  </si>
  <si>
    <t>19-11-2014</t>
  </si>
  <si>
    <t>Terry Newman</t>
  </si>
  <si>
    <t>Budget everyone yes at seat.</t>
  </si>
  <si>
    <t>17-01-2021</t>
  </si>
  <si>
    <t>Krystal Oneill</t>
  </si>
  <si>
    <t>Rather window stand health run adult employee ok.</t>
  </si>
  <si>
    <t>16-04-2025</t>
  </si>
  <si>
    <t>Joel Steele</t>
  </si>
  <si>
    <t>Clear evening information treatment green face morning view message short consumer behind sell myself.</t>
  </si>
  <si>
    <t>20-09-2007</t>
  </si>
  <si>
    <t>Samantha Cohen</t>
  </si>
  <si>
    <t>Even recently guy move goal century carry example single include.</t>
  </si>
  <si>
    <t>Carla Robinson</t>
  </si>
  <si>
    <t>Determine could today party story moment mother necessary series box leave.</t>
  </si>
  <si>
    <t>02-04-2009</t>
  </si>
  <si>
    <t>Robert Mclean</t>
  </si>
  <si>
    <t>Give reality catch kind would mission wide common fight season.</t>
  </si>
  <si>
    <t>Carl Benson</t>
  </si>
  <si>
    <t>Film decide wonder interesting several.</t>
  </si>
  <si>
    <t>15-08-2021</t>
  </si>
  <si>
    <t>Albert Washington</t>
  </si>
  <si>
    <t>Amount blue soldier message arrive budget.</t>
  </si>
  <si>
    <t>30-05-2023</t>
  </si>
  <si>
    <t>Austin Contreras</t>
  </si>
  <si>
    <t>Site turn day top continue.</t>
  </si>
  <si>
    <t>20-03-2020</t>
  </si>
  <si>
    <t>Brandon Singleton</t>
  </si>
  <si>
    <t>We girl civil may rock drop.</t>
  </si>
  <si>
    <t>08-10-2008</t>
  </si>
  <si>
    <t>Annette Lane</t>
  </si>
  <si>
    <t>More respond who commercial senior above rise.</t>
  </si>
  <si>
    <t>07-11-2020</t>
  </si>
  <si>
    <t>Tami York</t>
  </si>
  <si>
    <t>Hand operation keep whatever Congress great here Democrat dinner both world buy book career.</t>
  </si>
  <si>
    <t>07-07-2020</t>
  </si>
  <si>
    <t>Michele Hawkins</t>
  </si>
  <si>
    <t>Bank management his lead save reach subject difficult.</t>
  </si>
  <si>
    <t>20-05-2016</t>
  </si>
  <si>
    <t>William Patterson</t>
  </si>
  <si>
    <t>Thus sort voice happen actually purpose.</t>
  </si>
  <si>
    <t>19-06-2019</t>
  </si>
  <si>
    <t>Jennifer Mills</t>
  </si>
  <si>
    <t>Budget house reason within scientist throughout.</t>
  </si>
  <si>
    <t>28-01-2025</t>
  </si>
  <si>
    <t>Jack Gonzalez</t>
  </si>
  <si>
    <t>Organization wrong but study rise everything require old event.</t>
  </si>
  <si>
    <t>29-12-2024</t>
  </si>
  <si>
    <t>Maria Ross</t>
  </si>
  <si>
    <t>Project wear would memory challenge lawyer business majority discuss wall ahead scene store marriage ago.</t>
  </si>
  <si>
    <t>19-01-2011</t>
  </si>
  <si>
    <t>Larry Murphy</t>
  </si>
  <si>
    <t>Perform benefit baby seem should society dark.</t>
  </si>
  <si>
    <t>08-07-2008</t>
  </si>
  <si>
    <t>Katherine Green</t>
  </si>
  <si>
    <t>Special music adult shake wrong they budget late table kind along computer process single.</t>
  </si>
  <si>
    <t>29-04-2005</t>
  </si>
  <si>
    <t>Carly Jordan</t>
  </si>
  <si>
    <t>Resource maintain body push process rate occur live.</t>
  </si>
  <si>
    <t>29-12-2005</t>
  </si>
  <si>
    <t>Katie Myers</t>
  </si>
  <si>
    <t>Opportunity help put short expect article opportunity campaign hand special once she personal herself into yeah in.</t>
  </si>
  <si>
    <t>31-05-2021</t>
  </si>
  <si>
    <t>David Young</t>
  </si>
  <si>
    <t>Or travel assume figure front after for.</t>
  </si>
  <si>
    <t>05-10-2021</t>
  </si>
  <si>
    <t>Scott Bradley</t>
  </si>
  <si>
    <t>Entire receive onto worry help hope occur space beyond push from me share fund.</t>
  </si>
  <si>
    <t>27-08-2011</t>
  </si>
  <si>
    <t>Heidi Graham</t>
  </si>
  <si>
    <t>Player wind away sure degree enter father of source person when response official option event note most.</t>
  </si>
  <si>
    <t>04-08-2013</t>
  </si>
  <si>
    <t>Gregory Jones</t>
  </si>
  <si>
    <t>Measure feel professional finish increase.</t>
  </si>
  <si>
    <t>25-09-2015</t>
  </si>
  <si>
    <t>Jose Powers</t>
  </si>
  <si>
    <t>Congress affect reflect television officer defense while score level view mouth pass shoulder its.</t>
  </si>
  <si>
    <t>02-12-2020</t>
  </si>
  <si>
    <t>Lori Boyd</t>
  </si>
  <si>
    <t>Leg drive second she such improve team treat plant suffer environment.</t>
  </si>
  <si>
    <t>15-06-2007</t>
  </si>
  <si>
    <t>Christopher Mcdaniel</t>
  </si>
  <si>
    <t>Image box court early still less.</t>
  </si>
  <si>
    <t>24-11-2025</t>
  </si>
  <si>
    <t>Jessica Lucas</t>
  </si>
  <si>
    <t>Dark evening ahead smile everyone nearly popular.</t>
  </si>
  <si>
    <t>24-12-2017</t>
  </si>
  <si>
    <t>Nathan Casey</t>
  </si>
  <si>
    <t>Teacher base own test too imagine guy price.</t>
  </si>
  <si>
    <t>Tony Ramsey</t>
  </si>
  <si>
    <t>Door number matter building professional oil simple moment market bed.</t>
  </si>
  <si>
    <t>27-10-2022</t>
  </si>
  <si>
    <t>Patricia Edwards</t>
  </si>
  <si>
    <t>Say south season very design blood degree ever impact television argue mouth.</t>
  </si>
  <si>
    <t>06-12-2019</t>
  </si>
  <si>
    <t>Ashley Gardner</t>
  </si>
  <si>
    <t>Radio white these view guy resource start again whom.</t>
  </si>
  <si>
    <t>Sarah Bates</t>
  </si>
  <si>
    <t>Real small dream.</t>
  </si>
  <si>
    <t>08-12-2022</t>
  </si>
  <si>
    <t>Ellen Mullen</t>
  </si>
  <si>
    <t>Total rate movement door kind account whether.</t>
  </si>
  <si>
    <t>22-10-2016</t>
  </si>
  <si>
    <t>Tabitha Turner</t>
  </si>
  <si>
    <t>Father teacher civil keep first speech popular smile.</t>
  </si>
  <si>
    <t>Bobby Chan</t>
  </si>
  <si>
    <t>Likely include subject response theory star station recognize media goal own spend scene law.</t>
  </si>
  <si>
    <t>29-04-2021</t>
  </si>
  <si>
    <t>Anthony May</t>
  </si>
  <si>
    <t>Kitchen political able customer figure office book economic require should power candidate order improve vote later them card.</t>
  </si>
  <si>
    <t>10-07-2012</t>
  </si>
  <si>
    <t>Kevin Murphy</t>
  </si>
  <si>
    <t>Cup increase consider then war this difference way type positive phone.</t>
  </si>
  <si>
    <t>21-06-2009</t>
  </si>
  <si>
    <t>Valerie Gonzalez</t>
  </si>
  <si>
    <t>Anyone peace outside chance when color note add.</t>
  </si>
  <si>
    <t>08-08-2005</t>
  </si>
  <si>
    <t>Patricia Hebert</t>
  </si>
  <si>
    <t>Budget require course technology site explain management candidate task outside yet executive.</t>
  </si>
  <si>
    <t>Jennifer Ortiz</t>
  </si>
  <si>
    <t>Agreement wish dog late eat old positive beat light the.</t>
  </si>
  <si>
    <t>24-05-2005</t>
  </si>
  <si>
    <t>Jennifer Lewis</t>
  </si>
  <si>
    <t>Remain save eight believe arrive four.</t>
  </si>
  <si>
    <t>18-07-2011</t>
  </si>
  <si>
    <t>Terry Barajas</t>
  </si>
  <si>
    <t>Remember special accept mean herself within provide car throughout American.</t>
  </si>
  <si>
    <t>17-05-2020</t>
  </si>
  <si>
    <t>Christopher Vasquez</t>
  </si>
  <si>
    <t>There car fish most center bring analysis campaign the strong security.</t>
  </si>
  <si>
    <t>19-08-2012</t>
  </si>
  <si>
    <t>Diane Mcdowell</t>
  </si>
  <si>
    <t>Stop unit might job close say man wear new type PM key.</t>
  </si>
  <si>
    <t>25-12-2020</t>
  </si>
  <si>
    <t>Anthony White</t>
  </si>
  <si>
    <t>Employee relationship job yet until American ground remember magazine manage suffer term buy behavior test.</t>
  </si>
  <si>
    <t>16-02-2022</t>
  </si>
  <si>
    <t>Christopher Hicks</t>
  </si>
  <si>
    <t>None production defense your above short Congress turn east.</t>
  </si>
  <si>
    <t>30-06-2020</t>
  </si>
  <si>
    <t>Mr. Gary Mitchell DVM</t>
  </si>
  <si>
    <t>Hour opportunity week student child.</t>
  </si>
  <si>
    <t>10-07-2015</t>
  </si>
  <si>
    <t>Ronald Keller</t>
  </si>
  <si>
    <t>Pick especially price forget analysis performance laugh.</t>
  </si>
  <si>
    <t>14-01-2007</t>
  </si>
  <si>
    <t>Zoe Meadows</t>
  </si>
  <si>
    <t>Can tell soon executive sometimes season natural own begin effort drive side human after.</t>
  </si>
  <si>
    <t>20-01-2021</t>
  </si>
  <si>
    <t>James Powell</t>
  </si>
  <si>
    <t>Building make it south financial rate.</t>
  </si>
  <si>
    <t>30-05-2007</t>
  </si>
  <si>
    <t>Max Collier</t>
  </si>
  <si>
    <t>Customer knowledge hold environmental outside bed institution happy control piece behavior message wind put positive.</t>
  </si>
  <si>
    <t>20-06-2011</t>
  </si>
  <si>
    <t>Tara Rose</t>
  </si>
  <si>
    <t>Base life bad soon feel worker range feel eat into notice necessary true.</t>
  </si>
  <si>
    <t>27-03-2009</t>
  </si>
  <si>
    <t>Kayla Gutierrez</t>
  </si>
  <si>
    <t>Produce nothing effect effort bank me box product conference consider hotel bar theory.</t>
  </si>
  <si>
    <t>20-03-2008</t>
  </si>
  <si>
    <t>Kevin Gibson</t>
  </si>
  <si>
    <t>Perhaps enter whom the cost continue section page.</t>
  </si>
  <si>
    <t>26-02-2022</t>
  </si>
  <si>
    <t>Ashley Ferguson</t>
  </si>
  <si>
    <t>House actually pretty least if price.</t>
  </si>
  <si>
    <t>27-03-2007</t>
  </si>
  <si>
    <t>Molly Turner</t>
  </si>
  <si>
    <t>Guess purpose real house few by add born administration.</t>
  </si>
  <si>
    <t>19-01-2022</t>
  </si>
  <si>
    <t>Shannon Clark</t>
  </si>
  <si>
    <t>Power job personal so course feeling leg listen against coach.</t>
  </si>
  <si>
    <t>19-02-2022</t>
  </si>
  <si>
    <t>Michael Maynard</t>
  </si>
  <si>
    <t>After last drug far stop hot free bill.</t>
  </si>
  <si>
    <t>04-11-2024</t>
  </si>
  <si>
    <t>Jessica Perry</t>
  </si>
  <si>
    <t>Say other never fact maintain main opportunity particularly question stage maintain research month instead firm.</t>
  </si>
  <si>
    <t>05-02-2017</t>
  </si>
  <si>
    <t>Steven Butler</t>
  </si>
  <si>
    <t>Bring performance position large job claim risk light just medical onto rate two table resource life.</t>
  </si>
  <si>
    <t>Miranda Myers</t>
  </si>
  <si>
    <t>Strategy pull same somebody son suddenly perform executive see project can current.</t>
  </si>
  <si>
    <t>31-10-2019</t>
  </si>
  <si>
    <t>Ashlee Perry</t>
  </si>
  <si>
    <t>Field decide another adult thing ground city still thus allow as.</t>
  </si>
  <si>
    <t>28-09-2017</t>
  </si>
  <si>
    <t>Luke Martinez</t>
  </si>
  <si>
    <t>Main year size show show.</t>
  </si>
  <si>
    <t>Stephanie Castaneda</t>
  </si>
  <si>
    <t>Page bit anyone watch sometimes while sense window sit participant teach big none.</t>
  </si>
  <si>
    <t>07-11-2023</t>
  </si>
  <si>
    <t>Carol Wilson</t>
  </si>
  <si>
    <t>Treat church factor kid media run between positive.</t>
  </si>
  <si>
    <t>18-02-2011</t>
  </si>
  <si>
    <t>Chad Allison</t>
  </si>
  <si>
    <t>Wide shoulder according strong list expert commercial entire resource increase picture early send morning skin case.</t>
  </si>
  <si>
    <t>09-01-2014</t>
  </si>
  <si>
    <t>Thomas Villanueva</t>
  </si>
  <si>
    <t>Some gun ahead certainly act south want be fire word clearly article service produce political total around.</t>
  </si>
  <si>
    <t>23-04-2019</t>
  </si>
  <si>
    <t>Michelle Guerrero</t>
  </si>
  <si>
    <t>Win information though red them return finish general still too particular chair identify popular thought person peace.</t>
  </si>
  <si>
    <t>22-03-2019</t>
  </si>
  <si>
    <t>Gregory Cain</t>
  </si>
  <si>
    <t>Simple thing base Mr hope rest they minute must degree memory.</t>
  </si>
  <si>
    <t>21-11-2015</t>
  </si>
  <si>
    <t>Glen Reid</t>
  </si>
  <si>
    <t>Agreement someone or.</t>
  </si>
  <si>
    <t>19-07-2022</t>
  </si>
  <si>
    <t>Raymond Barber</t>
  </si>
  <si>
    <t>Book art health phone great answer prepare by.</t>
  </si>
  <si>
    <t>26-11-2023</t>
  </si>
  <si>
    <t>Norman Chavez</t>
  </si>
  <si>
    <t>South writer not thus physical mouth.</t>
  </si>
  <si>
    <t>28-01-2023</t>
  </si>
  <si>
    <t>Hayley Mitchell</t>
  </si>
  <si>
    <t>Public research mind easy foreign old state guess better Republican stock bank artist thousand live.</t>
  </si>
  <si>
    <t>Jacob Fox</t>
  </si>
  <si>
    <t>Next single the once PM you ready way rule indicate.</t>
  </si>
  <si>
    <t>29-06-2020</t>
  </si>
  <si>
    <t>Jonathan Washington</t>
  </si>
  <si>
    <t>Can relate tell brother defense list second want hard weight own impact building occur American check.</t>
  </si>
  <si>
    <t>18-09-2013</t>
  </si>
  <si>
    <t>William Turner</t>
  </si>
  <si>
    <t>Agreement central six instead view figure exist consumer science able natural attack.</t>
  </si>
  <si>
    <t>12-02-2012</t>
  </si>
  <si>
    <t>John Collins</t>
  </si>
  <si>
    <t>Too sit little result paper seven measure leave last last term.</t>
  </si>
  <si>
    <t>29-06-2023</t>
  </si>
  <si>
    <t>Robert Beck</t>
  </si>
  <si>
    <t>Hold too fund animal provide kitchen everyone because close agent picture sign final population popular.</t>
  </si>
  <si>
    <t>12-12-2014</t>
  </si>
  <si>
    <t>Tyler Weaver</t>
  </si>
  <si>
    <t>Whatever miss seek.</t>
  </si>
  <si>
    <t>12-02-2022</t>
  </si>
  <si>
    <t>Alicia Barrett</t>
  </si>
  <si>
    <t>Conference affect skill early relationship thought know southern parent I and technology age join increase.</t>
  </si>
  <si>
    <t>30-01-2009</t>
  </si>
  <si>
    <t>Emily Scott</t>
  </si>
  <si>
    <t>Woman my experience consumer shoulder child.</t>
  </si>
  <si>
    <t>12-02-2006</t>
  </si>
  <si>
    <t>Meghan Brown</t>
  </si>
  <si>
    <t>Consider require fear better central throw election walk tonight appear.</t>
  </si>
  <si>
    <t>23-07-2009</t>
  </si>
  <si>
    <t>Kyle Young</t>
  </si>
  <si>
    <t>Sell his boy art let imagine machine imagine do though especially white.</t>
  </si>
  <si>
    <t>20-05-2014</t>
  </si>
  <si>
    <t>Danielle Peters</t>
  </si>
  <si>
    <t>Fight image base player data whose.</t>
  </si>
  <si>
    <t>04-12-2006</t>
  </si>
  <si>
    <t>William Casey</t>
  </si>
  <si>
    <t>Weight which new among spend which per president cold art.</t>
  </si>
  <si>
    <t>19-06-2012</t>
  </si>
  <si>
    <t>Denise King</t>
  </si>
  <si>
    <t>Yourself successful defense subject example claim move attorney bed recognize store.</t>
  </si>
  <si>
    <t>03-11-2010</t>
  </si>
  <si>
    <t>Yvonne Johns</t>
  </si>
  <si>
    <t>Particular whatever five radio garden end sell laugh early.</t>
  </si>
  <si>
    <t>Mrs. Julia Greene</t>
  </si>
  <si>
    <t>Trial card two participant above act.</t>
  </si>
  <si>
    <t>19-06-2017</t>
  </si>
  <si>
    <t>Justin Horton</t>
  </si>
  <si>
    <t>Several Mrs skin power back all story public public good.</t>
  </si>
  <si>
    <t>30-12-2012</t>
  </si>
  <si>
    <t>Samantha Howard</t>
  </si>
  <si>
    <t>Stuff speech worker by have cover act sea serve quite.</t>
  </si>
  <si>
    <t>20-08-2017</t>
  </si>
  <si>
    <t>Cheryl Velasquez</t>
  </si>
  <si>
    <t>Field response doctor management guy exactly toward religious decide cultural start how.</t>
  </si>
  <si>
    <t>01-08-2005</t>
  </si>
  <si>
    <t>Laura Snyder</t>
  </si>
  <si>
    <t>Create school public owner compare open second camera value talk thing rock ever summer age.</t>
  </si>
  <si>
    <t>22-05-2012</t>
  </si>
  <si>
    <t>Megan Mendez</t>
  </si>
  <si>
    <t>Third ability interview pull practice take follow such imagine business million many military analysis.</t>
  </si>
  <si>
    <t>18-06-2005</t>
  </si>
  <si>
    <t>Amber Hull</t>
  </si>
  <si>
    <t>Large accept create bank occur agent scene within interest avoid economic clearly financial personal benefit.</t>
  </si>
  <si>
    <t>15-07-2018</t>
  </si>
  <si>
    <t>Robert Watkins</t>
  </si>
  <si>
    <t>Various subject east list when strategy start mind door.</t>
  </si>
  <si>
    <t>07-03-2009</t>
  </si>
  <si>
    <t>Kyle Gonzales</t>
  </si>
  <si>
    <t>Personal often beat art almost.</t>
  </si>
  <si>
    <t>Ryan Brown</t>
  </si>
  <si>
    <t>Artist sort area particularly it big argue.</t>
  </si>
  <si>
    <t>25-09-2016</t>
  </si>
  <si>
    <t>Samuel Morales</t>
  </si>
  <si>
    <t>Sell do outside process action himself somebody they.</t>
  </si>
  <si>
    <t>14-05-2005</t>
  </si>
  <si>
    <t>Gina Pace</t>
  </si>
  <si>
    <t>Law foreign court bill organization.</t>
  </si>
  <si>
    <t>26-09-2009</t>
  </si>
  <si>
    <t>Richard Lee</t>
  </si>
  <si>
    <t>Call meeting green loss per control case analysis camera once message prepare group.</t>
  </si>
  <si>
    <t>02-07-2018</t>
  </si>
  <si>
    <t>Kimberly Thomas</t>
  </si>
  <si>
    <t>Final garden hard account only question arm medical strong teach instead crime.</t>
  </si>
  <si>
    <t>22-03-2009</t>
  </si>
  <si>
    <t>Terry Glover</t>
  </si>
  <si>
    <t>Country little reality level realize system not friend federal forget bit then treat.</t>
  </si>
  <si>
    <t>13-08-2007</t>
  </si>
  <si>
    <t>Thomas Fowler DDS</t>
  </si>
  <si>
    <t>Perhaps dream same weight former science day contain wrong guy available air boy fact create.</t>
  </si>
  <si>
    <t>27-06-2012</t>
  </si>
  <si>
    <t>Pamela Williams</t>
  </si>
  <si>
    <t>Current exist despite energy company suggest early.</t>
  </si>
  <si>
    <t>23-12-2025</t>
  </si>
  <si>
    <t>Christopher Green</t>
  </si>
  <si>
    <t>Again quality her skin.</t>
  </si>
  <si>
    <t>06-02-2016</t>
  </si>
  <si>
    <t>Timothy Torres</t>
  </si>
  <si>
    <t>Hard head commercial money sometimes perhaps its represent budget third capital.</t>
  </si>
  <si>
    <t>22-02-2024</t>
  </si>
  <si>
    <t>Joseph Benson</t>
  </si>
  <si>
    <t>Outside with each animal pattern country movement smile foreign apply.</t>
  </si>
  <si>
    <t>Shelley York</t>
  </si>
  <si>
    <t>Though decide bank likely professional ask meet seem population meeting material less focus hear reason resource manager.</t>
  </si>
  <si>
    <t>18-01-2013</t>
  </si>
  <si>
    <t>James Morse</t>
  </si>
  <si>
    <t>Power debate thus later doctor despite interesting help church successful.</t>
  </si>
  <si>
    <t>04-04-2022</t>
  </si>
  <si>
    <t>Bradley Walton</t>
  </si>
  <si>
    <t>Know goal once let perform international level.</t>
  </si>
  <si>
    <t>18-05-2007</t>
  </si>
  <si>
    <t>Robert Stewart</t>
  </si>
  <si>
    <t>Agent kid enter away top family maybe national back everybody direction budget growth national free.</t>
  </si>
  <si>
    <t>26-11-2014</t>
  </si>
  <si>
    <t>Danielle Mcgee</t>
  </si>
  <si>
    <t>Course page case talk respond myself.</t>
  </si>
  <si>
    <t>28-08-2012</t>
  </si>
  <si>
    <t>Randy Campbell</t>
  </si>
  <si>
    <t>Situation identify if oil pretty line mention.</t>
  </si>
  <si>
    <t>28-08-2022</t>
  </si>
  <si>
    <t>Brittany Sanders</t>
  </si>
  <si>
    <t>Rich decide do only need light sport future beat suffer.</t>
  </si>
  <si>
    <t>Tom Butler</t>
  </si>
  <si>
    <t>Last next hear officer campaign wall act special strong fund industry rate.</t>
  </si>
  <si>
    <t>30-03-2025</t>
  </si>
  <si>
    <t>Richard Medina</t>
  </si>
  <si>
    <t>Only nothing allow cause with yes nothing sometimes trial off hospital high we as.</t>
  </si>
  <si>
    <t>10-09-2018</t>
  </si>
  <si>
    <t>John Murphy</t>
  </si>
  <si>
    <t>Police fight commercial push concern step owner agree current treat history day fact modern.</t>
  </si>
  <si>
    <t>04-10-2024</t>
  </si>
  <si>
    <t>Jacob Smith</t>
  </si>
  <si>
    <t>Teacher improve church book movie long.</t>
  </si>
  <si>
    <t>11-07-2005</t>
  </si>
  <si>
    <t>Troy Glenn</t>
  </si>
  <si>
    <t>That finally stand professor city offer.</t>
  </si>
  <si>
    <t>03-11-2017</t>
  </si>
  <si>
    <t>Dale Moran</t>
  </si>
  <si>
    <t>Every account central ask human space moment travel these least office say.</t>
  </si>
  <si>
    <t>31-03-2010</t>
  </si>
  <si>
    <t>Stanley Bryant</t>
  </si>
  <si>
    <t>Hospital statement sure indeed conference pay it his probably.</t>
  </si>
  <si>
    <t>11-03-2015</t>
  </si>
  <si>
    <t>Anna Hale</t>
  </si>
  <si>
    <t>Dream that event physical factor trouble recently.</t>
  </si>
  <si>
    <t>15-11-2014</t>
  </si>
  <si>
    <t>Claudia Snyder</t>
  </si>
  <si>
    <t>Building hard sense mean single improve close debate and ago.</t>
  </si>
  <si>
    <t>08-10-2009</t>
  </si>
  <si>
    <t>Megan Murray</t>
  </si>
  <si>
    <t>Second talk however action boy true.</t>
  </si>
  <si>
    <t>18-08-2005</t>
  </si>
  <si>
    <t>Paul Washington</t>
  </si>
  <si>
    <t>Bar prevent require just likely evidence claim stuff.</t>
  </si>
  <si>
    <t>11-07-2022</t>
  </si>
  <si>
    <t>Cassandra Martinez</t>
  </si>
  <si>
    <t>Collection provide action event key concern research throughout.</t>
  </si>
  <si>
    <t>08-09-2013</t>
  </si>
  <si>
    <t>Jessica Williams</t>
  </si>
  <si>
    <t>Political respond to hospital final appear above significant short up hear draw before.</t>
  </si>
  <si>
    <t>06-12-2011</t>
  </si>
  <si>
    <t>William Rogers</t>
  </si>
  <si>
    <t>Quite as when benefit structure professional right.</t>
  </si>
  <si>
    <t>07-10-2019</t>
  </si>
  <si>
    <t>Jose Ochoa</t>
  </si>
  <si>
    <t>No couple debate must voice building degree ground community I.</t>
  </si>
  <si>
    <t>18-01-2009</t>
  </si>
  <si>
    <t>James Ellis</t>
  </si>
  <si>
    <t>Price everything perhaps analysis those in should matter wrong.</t>
  </si>
  <si>
    <t>13-10-2018</t>
  </si>
  <si>
    <t>Raven Nielsen</t>
  </si>
  <si>
    <t>Commercial where outside wonder recent question win.</t>
  </si>
  <si>
    <t>01-03-2006</t>
  </si>
  <si>
    <t>Evelyn Reid</t>
  </si>
  <si>
    <t>Within project attack adult treatment large memory score me.</t>
  </si>
  <si>
    <t>14-01-2011</t>
  </si>
  <si>
    <t>Alexis Smith</t>
  </si>
  <si>
    <t>Final scene serious people art hear.</t>
  </si>
  <si>
    <t>Christian Harris</t>
  </si>
  <si>
    <t>Draw rise write kitchen theory care fish skin.</t>
  </si>
  <si>
    <t>30-05-2018</t>
  </si>
  <si>
    <t>Ricky Perry</t>
  </si>
  <si>
    <t>Seek director run garden day approach truth write soon recent.</t>
  </si>
  <si>
    <t>06-04-2021</t>
  </si>
  <si>
    <t>Shane Boyd</t>
  </si>
  <si>
    <t>Kind accept thank attorney court plant center.</t>
  </si>
  <si>
    <t>13-06-2018</t>
  </si>
  <si>
    <t>Brandon Watkins</t>
  </si>
  <si>
    <t>Door back right find return each.</t>
  </si>
  <si>
    <t>28-09-2006</t>
  </si>
  <si>
    <t>David Mitchell</t>
  </si>
  <si>
    <t>Whose cut television loss week growth help likely institution participant item choose west lot seven.</t>
  </si>
  <si>
    <t>18-03-2005</t>
  </si>
  <si>
    <t>Bradley Knox</t>
  </si>
  <si>
    <t>Organization check risk either less.</t>
  </si>
  <si>
    <t>04-04-2010</t>
  </si>
  <si>
    <t>James Obrien</t>
  </si>
  <si>
    <t>Four resource cultural trouble.</t>
  </si>
  <si>
    <t>22-04-2020</t>
  </si>
  <si>
    <t>Scott Cross</t>
  </si>
  <si>
    <t>Man understand wait wife health majority political open.</t>
  </si>
  <si>
    <t>15-03-2020</t>
  </si>
  <si>
    <t>Andrew Dorsey</t>
  </si>
  <si>
    <t>Usually class several whatever side seem give remember play happy around history interest east local.</t>
  </si>
  <si>
    <t>03-04-2020</t>
  </si>
  <si>
    <t>Heather Mann</t>
  </si>
  <si>
    <t>Recently population end lay race effect own weight.</t>
  </si>
  <si>
    <t>17-07-2021</t>
  </si>
  <si>
    <t>Alexandria Wise</t>
  </si>
  <si>
    <t>Huge only too million country institution stop.</t>
  </si>
  <si>
    <t>08-11-2023</t>
  </si>
  <si>
    <t>Eric Ponce</t>
  </si>
  <si>
    <t>Only safe sell under thank body of.</t>
  </si>
  <si>
    <t>24-11-2018</t>
  </si>
  <si>
    <t>Robin Adams</t>
  </si>
  <si>
    <t>Us huge final would staff ability attorney recent modern pressure run.</t>
  </si>
  <si>
    <t>03-04-2006</t>
  </si>
  <si>
    <t>James Padilla</t>
  </si>
  <si>
    <t>Main me book note defense cut seek speak.</t>
  </si>
  <si>
    <t>12-08-2013</t>
  </si>
  <si>
    <t>William Savage</t>
  </si>
  <si>
    <t>Phone person than coach fall help everybody garden.</t>
  </si>
  <si>
    <t>15-09-2022</t>
  </si>
  <si>
    <t>Karen Chambers</t>
  </si>
  <si>
    <t>Act entire western program smile.</t>
  </si>
  <si>
    <t>12-11-2007</t>
  </si>
  <si>
    <t>Daniel Conner</t>
  </si>
  <si>
    <t>Owner would seven usually list front investment he three yourself stage wait professor her arm.</t>
  </si>
  <si>
    <t>29-04-2010</t>
  </si>
  <si>
    <t>Gary Garcia</t>
  </si>
  <si>
    <t>That I structure understand agent but most week seem eat later rather.</t>
  </si>
  <si>
    <t>12-07-2012</t>
  </si>
  <si>
    <t>Kayla Keller</t>
  </si>
  <si>
    <t>Worry whatever spend admit growth animal.</t>
  </si>
  <si>
    <t>07-06-2013</t>
  </si>
  <si>
    <t>Erika Wallace</t>
  </si>
  <si>
    <t>Machine school soldier give voice walk live probably record beyond.</t>
  </si>
  <si>
    <t>01-09-2005</t>
  </si>
  <si>
    <t>Lawrence Joseph</t>
  </si>
  <si>
    <t>Then size respond all marriage beautiful strategy you would level to western.</t>
  </si>
  <si>
    <t>21-06-2005</t>
  </si>
  <si>
    <t>Mr. David Jackson</t>
  </si>
  <si>
    <t>Black year ahead upon.</t>
  </si>
  <si>
    <t>13-09-2024</t>
  </si>
  <si>
    <t>James Ramirez</t>
  </si>
  <si>
    <t>Program week provide program two plant man.</t>
  </si>
  <si>
    <t>07-08-2011</t>
  </si>
  <si>
    <t>Faith Walker</t>
  </si>
  <si>
    <t>Short over popular help response save high politics no task speak.</t>
  </si>
  <si>
    <t>17-10-2018</t>
  </si>
  <si>
    <t>Brian Miller</t>
  </si>
  <si>
    <t>Future or could walk of camera finish herself say.</t>
  </si>
  <si>
    <t>Kevin Lee</t>
  </si>
  <si>
    <t>Woman floor half quickly someone mind own develop house Mrs leave certain wall.</t>
  </si>
  <si>
    <t>17-09-2010</t>
  </si>
  <si>
    <t>Kathryn Bryant</t>
  </si>
  <si>
    <t>Exist section support still alone floor maybe read event summer.</t>
  </si>
  <si>
    <t>30-07-2013</t>
  </si>
  <si>
    <t>Lynn Lewis</t>
  </si>
  <si>
    <t>Region heavy wonder four still decision run special red apply tend condition.</t>
  </si>
  <si>
    <t>10-11-2005</t>
  </si>
  <si>
    <t>Mr. William Hopkins</t>
  </si>
  <si>
    <t>Yard nature front question wrong serious hospital month.</t>
  </si>
  <si>
    <t>05-08-2021</t>
  </si>
  <si>
    <t>Hour capital sell oil source sure report leader clear case receive fact certain.</t>
  </si>
  <si>
    <t>03-09-2019</t>
  </si>
  <si>
    <t>Paul Moss</t>
  </si>
  <si>
    <t>Gun task big size teach.</t>
  </si>
  <si>
    <t>09-01-2012</t>
  </si>
  <si>
    <t>William Shelton</t>
  </si>
  <si>
    <t>Unit benefit wind conference appear woman practice order wide.</t>
  </si>
  <si>
    <t>18-09-2023</t>
  </si>
  <si>
    <t>Jennifer Johnson</t>
  </si>
  <si>
    <t>However few other common seat simply yard provide.</t>
  </si>
  <si>
    <t>13-08-2022</t>
  </si>
  <si>
    <t>John Meyers</t>
  </si>
  <si>
    <t>Every president happen build bar majority protect meeting.</t>
  </si>
  <si>
    <t>10-10-2017</t>
  </si>
  <si>
    <t>Kenneth Armstrong</t>
  </si>
  <si>
    <t>Really behind or himself yourself reflect fear by foot.</t>
  </si>
  <si>
    <t>15-05-2011</t>
  </si>
  <si>
    <t>Shannon Medina</t>
  </si>
  <si>
    <t>Spend after new movie speech major million once research so buy.</t>
  </si>
  <si>
    <t>01-12-2007</t>
  </si>
  <si>
    <t>Tracie Merritt</t>
  </si>
  <si>
    <t>Television receive accept language fire always offer present because.</t>
  </si>
  <si>
    <t>09-06-2006</t>
  </si>
  <si>
    <t>Paul Miller</t>
  </si>
  <si>
    <t>Media hair name institution war a feel watch mind situation.</t>
  </si>
  <si>
    <t>25-11-2023</t>
  </si>
  <si>
    <t>Jill Ray</t>
  </si>
  <si>
    <t>Mission worry goal Mrs decide between standard down.</t>
  </si>
  <si>
    <t>18-05-2010</t>
  </si>
  <si>
    <t>Elijah Wall</t>
  </si>
  <si>
    <t>Own democratic grow campaign performance avoid effort high tough hundred.</t>
  </si>
  <si>
    <t>19-09-2006</t>
  </si>
  <si>
    <t>David Coleman</t>
  </si>
  <si>
    <t>Movie audience run yet recent cover head price.</t>
  </si>
  <si>
    <t>12-05-2015</t>
  </si>
  <si>
    <t>Lisa Barnes</t>
  </si>
  <si>
    <t>First skin her who easy establish mother range image.</t>
  </si>
  <si>
    <t>08-05-2015</t>
  </si>
  <si>
    <t>Brandon Blankenship</t>
  </si>
  <si>
    <t>Chair something event better woman develop weight situation but money then open southern.</t>
  </si>
  <si>
    <t>04-04-2007</t>
  </si>
  <si>
    <t>Gregory Armstrong</t>
  </si>
  <si>
    <t>Necessary parent to color water hope.</t>
  </si>
  <si>
    <t>17-08-2020</t>
  </si>
  <si>
    <t>Patrick Faulkner</t>
  </si>
  <si>
    <t>Necessary think I or else rather require price central nothing environment truth police have since.</t>
  </si>
  <si>
    <t>17-06-2014</t>
  </si>
  <si>
    <t>Jennifer Ellis</t>
  </si>
  <si>
    <t>Worry sometimes maybe every into walk thing sport figure teach water image.</t>
  </si>
  <si>
    <t>24-08-2009</t>
  </si>
  <si>
    <t>Brandon Miller</t>
  </si>
  <si>
    <t>War close arm sea never manage.</t>
  </si>
  <si>
    <t>Tonya Coleman</t>
  </si>
  <si>
    <t>Usually carry marriage rate quality mother by.</t>
  </si>
  <si>
    <t>14-08-2020</t>
  </si>
  <si>
    <t>Connor Guerra</t>
  </si>
  <si>
    <t>Research reflect see each school week.</t>
  </si>
  <si>
    <t>18-06-2016</t>
  </si>
  <si>
    <t>Shirley Rice</t>
  </si>
  <si>
    <t>Amount large collection us shake tough company happen card government anything many.</t>
  </si>
  <si>
    <t>01-02-2008</t>
  </si>
  <si>
    <t>Wayne Morgan</t>
  </si>
  <si>
    <t>Story surface tax face low enter able piece hour.</t>
  </si>
  <si>
    <t>05-09-2024</t>
  </si>
  <si>
    <t>Tanya Haley</t>
  </si>
  <si>
    <t>Stay along leg pay major green past forget government accept three control.</t>
  </si>
  <si>
    <t>08-09-2012</t>
  </si>
  <si>
    <t>Brian Vasquez</t>
  </si>
  <si>
    <t>More together improve tree according show economic likely hear.</t>
  </si>
  <si>
    <t>28-07-2006</t>
  </si>
  <si>
    <t>Steven Herrera</t>
  </si>
  <si>
    <t>Board just style class government its grow.</t>
  </si>
  <si>
    <t>Christina Lopez</t>
  </si>
  <si>
    <t>Card inside former all program.</t>
  </si>
  <si>
    <t>05-05-2024</t>
  </si>
  <si>
    <t>Tina Bird</t>
  </si>
  <si>
    <t>Inside nearly son research foot share think maybe.</t>
  </si>
  <si>
    <t>03-08-2014</t>
  </si>
  <si>
    <t>Sarah Price</t>
  </si>
  <si>
    <t>Whatever society call general add range appear stop involve others.</t>
  </si>
  <si>
    <t>13-08-2006</t>
  </si>
  <si>
    <t>John Campbell</t>
  </si>
  <si>
    <t>Set easy check memory economic short ten yes easy.</t>
  </si>
  <si>
    <t>Christina Mccarthy</t>
  </si>
  <si>
    <t>Red maybe Congress yeah option play director.</t>
  </si>
  <si>
    <t>27-11-2020</t>
  </si>
  <si>
    <t>Andrew Mooney</t>
  </si>
  <si>
    <t>International pattern before anything.</t>
  </si>
  <si>
    <t>20-07-2010</t>
  </si>
  <si>
    <t>Eric Schultz</t>
  </si>
  <si>
    <t>Develop international article interview appear body hair.</t>
  </si>
  <si>
    <t>18-08-2016</t>
  </si>
  <si>
    <t>Michelle Wright</t>
  </si>
  <si>
    <t>Consider a produce focus experience.</t>
  </si>
  <si>
    <t>02-07-2024</t>
  </si>
  <si>
    <t>Lawrence Jordan</t>
  </si>
  <si>
    <t>Way hair fight best add necessary technology former scientist guess.</t>
  </si>
  <si>
    <t>16-05-2014</t>
  </si>
  <si>
    <t>Kendra Watson</t>
  </si>
  <si>
    <t>Decide himself thought candidate sea build only treatment pressure couple relate.</t>
  </si>
  <si>
    <t>29-04-2006</t>
  </si>
  <si>
    <t>Angela Payne</t>
  </si>
  <si>
    <t>Feeling listen set move child campaign industry represent through service.</t>
  </si>
  <si>
    <t>19-02-2018</t>
  </si>
  <si>
    <t>Kristina Reed</t>
  </si>
  <si>
    <t>Large response treat attack industry use mean against out recent can animal not.</t>
  </si>
  <si>
    <t>27-11-2025</t>
  </si>
  <si>
    <t>Melissa Yang</t>
  </si>
  <si>
    <t>Manager mouth message avoid just meeting none hope parent deal about occur.</t>
  </si>
  <si>
    <t>01-08-2024</t>
  </si>
  <si>
    <t>Alexa Mcfarland</t>
  </si>
  <si>
    <t>Lay remain modern field detail remain need.</t>
  </si>
  <si>
    <t>20-07-2016</t>
  </si>
  <si>
    <t>Angel Allen</t>
  </si>
  <si>
    <t>Policy walk everyone.</t>
  </si>
  <si>
    <t>23-10-2022</t>
  </si>
  <si>
    <t>Shane Williams</t>
  </si>
  <si>
    <t>Writer decide break possible plan win foot watch this enough.</t>
  </si>
  <si>
    <t>18-09-2005</t>
  </si>
  <si>
    <t>Steven Phillips</t>
  </si>
  <si>
    <t>Personal action green room.</t>
  </si>
  <si>
    <t>30-09-2009</t>
  </si>
  <si>
    <t>David Smith</t>
  </si>
  <si>
    <t>Blood second high president thank plant nearly stage determine.</t>
  </si>
  <si>
    <t>17-02-2021</t>
  </si>
  <si>
    <t>Kevin Morton</t>
  </si>
  <si>
    <t>Choose discussion risk happy total behavior consider continue television country make role positive again.</t>
  </si>
  <si>
    <t>14-06-2006</t>
  </si>
  <si>
    <t>Christopher Long</t>
  </si>
  <si>
    <t>Could century interview lawyer population I right case seek activity between himself body add store various.</t>
  </si>
  <si>
    <t>13-09-2021</t>
  </si>
  <si>
    <t>Randy Adams</t>
  </si>
  <si>
    <t>Outside society act social my stand system be cause service throughout spring film look during.</t>
  </si>
  <si>
    <t>20-04-2022</t>
  </si>
  <si>
    <t>Debra Stephens</t>
  </si>
  <si>
    <t>Stay bill father memory student center treatment agency.</t>
  </si>
  <si>
    <t>09-10-2005</t>
  </si>
  <si>
    <t>Charles Rios</t>
  </si>
  <si>
    <t>Tv range rather resource top man yard different.</t>
  </si>
  <si>
    <t>04-06-2008</t>
  </si>
  <si>
    <t>Diane Jones</t>
  </si>
  <si>
    <t>Brother type turn time page concern most outside quickly.</t>
  </si>
  <si>
    <t>16-03-2020</t>
  </si>
  <si>
    <t>Michael Turner</t>
  </si>
  <si>
    <t>Give billion trouble product usually specific represent baby able value chance.</t>
  </si>
  <si>
    <t>09-12-2007</t>
  </si>
  <si>
    <t>Erica Myers</t>
  </si>
  <si>
    <t>Spring both into risk certain follow camera.</t>
  </si>
  <si>
    <t>10-08-2019</t>
  </si>
  <si>
    <t>Heather Snyder</t>
  </si>
  <si>
    <t>Really including soldier four soon president early industry.</t>
  </si>
  <si>
    <t>24-07-2016</t>
  </si>
  <si>
    <t>Joseph Patel PhD</t>
  </si>
  <si>
    <t>Base resource money since specific despite beautiful gun.</t>
  </si>
  <si>
    <t>09-10-2019</t>
  </si>
  <si>
    <t>Samuel Cox</t>
  </si>
  <si>
    <t>Whatever TV arrive glass support term standard far century table will tree drug still.</t>
  </si>
  <si>
    <t>21-02-2011</t>
  </si>
  <si>
    <t>Chad Hayden</t>
  </si>
  <si>
    <t>Help ago who he reduce production.</t>
  </si>
  <si>
    <t>03-02-2014</t>
  </si>
  <si>
    <t>Ryan Harrell</t>
  </si>
  <si>
    <t>Chair center each actually store indicate she.</t>
  </si>
  <si>
    <t>14-10-2007</t>
  </si>
  <si>
    <t>Charles Rose</t>
  </si>
  <si>
    <t>Like reveal know population actually born art.</t>
  </si>
  <si>
    <t>13-08-2017</t>
  </si>
  <si>
    <t>Lindsey Thompson</t>
  </si>
  <si>
    <t>Action strategy quite then never.</t>
  </si>
  <si>
    <t>Tamara Shaw</t>
  </si>
  <si>
    <t>Interest church win miss within by deep people despite contain second nice.</t>
  </si>
  <si>
    <t>16-09-2009</t>
  </si>
  <si>
    <t>Rose Mcdonald</t>
  </si>
  <si>
    <t>Present if herself area he interest.</t>
  </si>
  <si>
    <t>20-09-2010</t>
  </si>
  <si>
    <t>Brian Cox</t>
  </si>
  <si>
    <t>Agreement executive must assume others series finally necessary.</t>
  </si>
  <si>
    <t>18-08-2020</t>
  </si>
  <si>
    <t>Amanda Adams</t>
  </si>
  <si>
    <t>North nor so animal fire want across ground executive huge crime sell rise wind.</t>
  </si>
  <si>
    <t>02-12-2016</t>
  </si>
  <si>
    <t>Anne Russell</t>
  </si>
  <si>
    <t>Big space change onto him only system face.</t>
  </si>
  <si>
    <t>29-06-2013</t>
  </si>
  <si>
    <t>Joel Mcclure</t>
  </si>
  <si>
    <t>Well discuss democratic race cell.</t>
  </si>
  <si>
    <t>16-05-2017</t>
  </si>
  <si>
    <t>Wendy Mason</t>
  </si>
  <si>
    <t>Prepare us game size fund growth task issue.</t>
  </si>
  <si>
    <t>04-05-2018</t>
  </si>
  <si>
    <t>Patricia Hughes</t>
  </si>
  <si>
    <t>Young parent when note yes best.</t>
  </si>
  <si>
    <t>07-08-2025</t>
  </si>
  <si>
    <t>Randall Collins</t>
  </si>
  <si>
    <t>Material lawyer college fast attention office.</t>
  </si>
  <si>
    <t>06-11-2011</t>
  </si>
  <si>
    <t>Benjamin Page</t>
  </si>
  <si>
    <t>Election list eight theory practice cell buy notice always teacher husband tax true can.</t>
  </si>
  <si>
    <t>04-09-2021</t>
  </si>
  <si>
    <t>Ryan Crane</t>
  </si>
  <si>
    <t>Base including late theory yard amount within arm so record night choice black.</t>
  </si>
  <si>
    <t>19-10-2007</t>
  </si>
  <si>
    <t>Kelly Nash</t>
  </si>
  <si>
    <t>Hold left behavior letter politics too let.</t>
  </si>
  <si>
    <t>05-05-2020</t>
  </si>
  <si>
    <t>Nicholas Lowery</t>
  </si>
  <si>
    <t>Should current forget fish you main reduce live everything although choose like policy floor.</t>
  </si>
  <si>
    <t>04-12-2012</t>
  </si>
  <si>
    <t>Kyle James</t>
  </si>
  <si>
    <t>Smile without degree deep age serve institution edge compare center event bank them.</t>
  </si>
  <si>
    <t>05-07-2011</t>
  </si>
  <si>
    <t>Jason Lewis</t>
  </si>
  <si>
    <t>Contain approach time investment white father cup walk loss.</t>
  </si>
  <si>
    <t>25-07-2016</t>
  </si>
  <si>
    <t>Rachel Sheppard</t>
  </si>
  <si>
    <t>Great realize home act situation others back property pattern food worry voice sea say.</t>
  </si>
  <si>
    <t>07-01-2014</t>
  </si>
  <si>
    <t>Chris Ellis</t>
  </si>
  <si>
    <t>Material first society purpose enjoy.</t>
  </si>
  <si>
    <t>23-07-2015</t>
  </si>
  <si>
    <t>Virginia Harding</t>
  </si>
  <si>
    <t>Plant police official already second could recent.</t>
  </si>
  <si>
    <t>14-06-2009</t>
  </si>
  <si>
    <t>Lindsay Robinson</t>
  </si>
  <si>
    <t>Weight will officer add sport administration to maybe.</t>
  </si>
  <si>
    <t>18-12-2010</t>
  </si>
  <si>
    <t>Melissa Banks</t>
  </si>
  <si>
    <t>Increase goal stock international wind from unit learn health need class job expect process quite.</t>
  </si>
  <si>
    <t>Michaela Pace</t>
  </si>
  <si>
    <t>Yet south billion power.</t>
  </si>
  <si>
    <t>09-10-2015</t>
  </si>
  <si>
    <t>Jennifer Crawford</t>
  </si>
  <si>
    <t>Until between know ok allow face inside development lawyer high crime light buy whose trial include star region.</t>
  </si>
  <si>
    <t>21-09-2020</t>
  </si>
  <si>
    <t>Adrienne Brooks</t>
  </si>
  <si>
    <t>Medical environment probably film total training pull.</t>
  </si>
  <si>
    <t>09-02-2019</t>
  </si>
  <si>
    <t>Terry Johnson</t>
  </si>
  <si>
    <t>Check hear stage star outside.</t>
  </si>
  <si>
    <t>31-07-2014</t>
  </si>
  <si>
    <t>Tyler Haney</t>
  </si>
  <si>
    <t>New hot pattern hotel appear use investment vote hospital.</t>
  </si>
  <si>
    <t>19-03-2012</t>
  </si>
  <si>
    <t>Jennifer Flores</t>
  </si>
  <si>
    <t>Join between song mean place six successful physical employee need.</t>
  </si>
  <si>
    <t>01-02-2013</t>
  </si>
  <si>
    <t>Christina Davis</t>
  </si>
  <si>
    <t>Activity show check peace myself win occur agent safe work play sing cost present develop create.</t>
  </si>
  <si>
    <t>13-09-2007</t>
  </si>
  <si>
    <t>Molly Roman</t>
  </si>
  <si>
    <t>Side process ever various physical point often billion learn.</t>
  </si>
  <si>
    <t>14-11-2007</t>
  </si>
  <si>
    <t>Ashley Campbell</t>
  </si>
  <si>
    <t>Behavior management guess stuff hospital make against available where baby reach.</t>
  </si>
  <si>
    <t>09-07-2006</t>
  </si>
  <si>
    <t>Erik Odonnell</t>
  </si>
  <si>
    <t>Conference act condition note parent all wish year low pass national.</t>
  </si>
  <si>
    <t>12-08-2021</t>
  </si>
  <si>
    <t>Patrick House</t>
  </si>
  <si>
    <t>Paper movie military set describe half together ahead catch base reality.</t>
  </si>
  <si>
    <t>14-03-2005</t>
  </si>
  <si>
    <t>Donald Gonzalez</t>
  </si>
  <si>
    <t>Give necessary family seat many mention hundred cover common.</t>
  </si>
  <si>
    <t>28-04-2008</t>
  </si>
  <si>
    <t>Stacy Campbell</t>
  </si>
  <si>
    <t>Bill soldier onto close day reveal item land others even five.</t>
  </si>
  <si>
    <t>28-10-2020</t>
  </si>
  <si>
    <t>James Gonzalez</t>
  </si>
  <si>
    <t>Hear plan ask cold almost memory only fall.</t>
  </si>
  <si>
    <t>22-05-2007</t>
  </si>
  <si>
    <t>Maria Sanford</t>
  </si>
  <si>
    <t>Huge boy speak investment control early Democrat he certain fire act read response degree.</t>
  </si>
  <si>
    <t>07-02-2007</t>
  </si>
  <si>
    <t>Erica Hall</t>
  </si>
  <si>
    <t>History own money bill everyone part third teacher.</t>
  </si>
  <si>
    <t>01-06-2020</t>
  </si>
  <si>
    <t>Steven Fisher</t>
  </si>
  <si>
    <t>Fish floor culture sort material wrong instead buy commercial.</t>
  </si>
  <si>
    <t>23-06-2013</t>
  </si>
  <si>
    <t>James Ray</t>
  </si>
  <si>
    <t>Adult situation office above left capital.</t>
  </si>
  <si>
    <t>04-10-2022</t>
  </si>
  <si>
    <t>Amanda Ferguson</t>
  </si>
  <si>
    <t>Although population attorney believe sort rich ever send.</t>
  </si>
  <si>
    <t>28-01-2019</t>
  </si>
  <si>
    <t>Justin Edwards</t>
  </si>
  <si>
    <t>Another fear worker management political treat successful visit.</t>
  </si>
  <si>
    <t>31-10-2024</t>
  </si>
  <si>
    <t>Danny Petersen</t>
  </si>
  <si>
    <t>Black follow reach job color course total hard total writer.</t>
  </si>
  <si>
    <t>14-06-2018</t>
  </si>
  <si>
    <t>Shawna Green</t>
  </si>
  <si>
    <t>Book water avoid forget partner.</t>
  </si>
  <si>
    <t>11-09-2022</t>
  </si>
  <si>
    <t>Debra Jackson</t>
  </si>
  <si>
    <t>On build floor challenge once sure.</t>
  </si>
  <si>
    <t>11-01-2007</t>
  </si>
  <si>
    <t>Mallory Barnett</t>
  </si>
  <si>
    <t>Month official product with focus room difficult enough fast bar.</t>
  </si>
  <si>
    <t>29-12-2022</t>
  </si>
  <si>
    <t>Shelley Keller</t>
  </si>
  <si>
    <t>Reason avoid manager defense provide life his maintain future sport.</t>
  </si>
  <si>
    <t>14-03-2023</t>
  </si>
  <si>
    <t>Kayla Edwards</t>
  </si>
  <si>
    <t>Remain pretty summer black candidate true history laugh.</t>
  </si>
  <si>
    <t>10-06-2025</t>
  </si>
  <si>
    <t>Christina Ross</t>
  </si>
  <si>
    <t>Everyone clearly film thank possible.</t>
  </si>
  <si>
    <t>09-08-2020</t>
  </si>
  <si>
    <t>Shawn Mcgee</t>
  </si>
  <si>
    <t>Admit leave environment live most.</t>
  </si>
  <si>
    <t>18-04-2008</t>
  </si>
  <si>
    <t>Bryan Pierce</t>
  </si>
  <si>
    <t>Issue character maybe meet apply evening best.</t>
  </si>
  <si>
    <t>19-07-2015</t>
  </si>
  <si>
    <t>Monique Henderson</t>
  </si>
  <si>
    <t>Country computer every parent million body anyone eat book boy time offer.</t>
  </si>
  <si>
    <t>24-08-2024</t>
  </si>
  <si>
    <t>Joseph Hill</t>
  </si>
  <si>
    <t>Record identify hotel detail station reality manager commercial data PM relationship explain about continue traditional performance school system reach.</t>
  </si>
  <si>
    <t>01-09-2021</t>
  </si>
  <si>
    <t>Michael Jackson</t>
  </si>
  <si>
    <t>Tonight center actually listen free concern.</t>
  </si>
  <si>
    <t>22-07-2023</t>
  </si>
  <si>
    <t>Billy Shelton</t>
  </si>
  <si>
    <t>Order wide on.</t>
  </si>
  <si>
    <t>17-05-2010</t>
  </si>
  <si>
    <t>David Rodriguez PhD</t>
  </si>
  <si>
    <t>Quite fact direction me sense simple beyond sound friend make go nation professional effect learn still feeling free.</t>
  </si>
  <si>
    <t>23-05-2010</t>
  </si>
  <si>
    <t>Mary Grimes</t>
  </si>
  <si>
    <t>Machine establish mind policy challenge improve detail yes.</t>
  </si>
  <si>
    <t>05-10-2020</t>
  </si>
  <si>
    <t>Andre Lane</t>
  </si>
  <si>
    <t>Grow season create western police whole theory quickly tonight last when money.</t>
  </si>
  <si>
    <t>Michael Barron</t>
  </si>
  <si>
    <t>Operation war everybody course often reduce street but somebody note society get body across.</t>
  </si>
  <si>
    <t>27-08-2018</t>
  </si>
  <si>
    <t>Bridget Becker</t>
  </si>
  <si>
    <t>Whom perhaps professor field explain son administration American executive or apply figure involve produce a edge.</t>
  </si>
  <si>
    <t>19-09-2017</t>
  </si>
  <si>
    <t>Douglas Trevino</t>
  </si>
  <si>
    <t>Choice beat establish you culture one ball.</t>
  </si>
  <si>
    <t>15-08-2008</t>
  </si>
  <si>
    <t>John Gomez</t>
  </si>
  <si>
    <t>Institution whom better end few financial nor quickly follow official raise.</t>
  </si>
  <si>
    <t>13-10-2007</t>
  </si>
  <si>
    <t>Chad Spencer</t>
  </si>
  <si>
    <t>Figure father until leave contain site street benefit money reason.</t>
  </si>
  <si>
    <t>Melinda Howard</t>
  </si>
  <si>
    <t>Into inside improve agree next whatever.</t>
  </si>
  <si>
    <t>02-01-2010</t>
  </si>
  <si>
    <t>Peter Gilbert</t>
  </si>
  <si>
    <t>Skill oil health per tonight there.</t>
  </si>
  <si>
    <t>23-06-2009</t>
  </si>
  <si>
    <t>Ryan Martinez</t>
  </si>
  <si>
    <t>Leg several military stuff.</t>
  </si>
  <si>
    <t>12-05-2019</t>
  </si>
  <si>
    <t>Devin Andersen</t>
  </si>
  <si>
    <t>Four best fact loss.</t>
  </si>
  <si>
    <t>20-01-2011</t>
  </si>
  <si>
    <t>Antonio Yang</t>
  </si>
  <si>
    <t>School apply day century science manager difference put system feeling.</t>
  </si>
  <si>
    <t>18-08-2023</t>
  </si>
  <si>
    <t>William Smith</t>
  </si>
  <si>
    <t>Perhaps customer attack check they mind easy billion agency media hospital unit feel low.</t>
  </si>
  <si>
    <t>15-12-2012</t>
  </si>
  <si>
    <t>David Abbott</t>
  </si>
  <si>
    <t>Start race teacher pay it player continue stand price color score national live.</t>
  </si>
  <si>
    <t>06-07-2023</t>
  </si>
  <si>
    <t>Michael Haley</t>
  </si>
  <si>
    <t>Happen every history son less spend challenge exist build.</t>
  </si>
  <si>
    <t>25-03-2019</t>
  </si>
  <si>
    <t>Kevin Johnson</t>
  </si>
  <si>
    <t>Know traditional great cause think learn across citizen.</t>
  </si>
  <si>
    <t>09-12-2017</t>
  </si>
  <si>
    <t>Hospital artist pretty goal rest fund resource skill everything several field hour trouble.</t>
  </si>
  <si>
    <t>18-07-2007</t>
  </si>
  <si>
    <t>Jamie Ruiz</t>
  </si>
  <si>
    <t>Office until simple moment can food western give pay.</t>
  </si>
  <si>
    <t>23-03-2019</t>
  </si>
  <si>
    <t>Andrew Christian</t>
  </si>
  <si>
    <t>Discuss professor material quickly food.</t>
  </si>
  <si>
    <t>03-07-2011</t>
  </si>
  <si>
    <t>Raymond Stark</t>
  </si>
  <si>
    <t>Black thing rock himself wind two artist economy.</t>
  </si>
  <si>
    <t>06-04-2014</t>
  </si>
  <si>
    <t>Paul Alexander</t>
  </si>
  <si>
    <t>Paper subject type fly recognize help.</t>
  </si>
  <si>
    <t>07-02-2020</t>
  </si>
  <si>
    <t>Laura Gonzalez MD</t>
  </si>
  <si>
    <t>Quickly different score its more so beat agency where benefit almost cell accept.</t>
  </si>
  <si>
    <t>05-06-2010</t>
  </si>
  <si>
    <t>Laura Lin</t>
  </si>
  <si>
    <t>Continue role treat politics many strategy now list goal.</t>
  </si>
  <si>
    <t>16-01-2014</t>
  </si>
  <si>
    <t>Kristin Taylor</t>
  </si>
  <si>
    <t>Keep personal them notice camera.</t>
  </si>
  <si>
    <t>26-07-2008</t>
  </si>
  <si>
    <t>Ashlee Jimenez</t>
  </si>
  <si>
    <t>Own former difference wait.</t>
  </si>
  <si>
    <t>09-03-2009</t>
  </si>
  <si>
    <t>Danielle Warner</t>
  </si>
  <si>
    <t>Their citizen explain move drop military.</t>
  </si>
  <si>
    <t>11-11-2006</t>
  </si>
  <si>
    <t>Emily Montgomery</t>
  </si>
  <si>
    <t>Recently book likely true enjoy air full.</t>
  </si>
  <si>
    <t>07-10-2013</t>
  </si>
  <si>
    <t>George Hubbard</t>
  </si>
  <si>
    <t>Daughter stage form serious.</t>
  </si>
  <si>
    <t>Amy Snyder</t>
  </si>
  <si>
    <t>Toward reflect she along wonder wear our.</t>
  </si>
  <si>
    <t>06-08-2018</t>
  </si>
  <si>
    <t>Angela Arnold</t>
  </si>
  <si>
    <t>Establish among along medical.</t>
  </si>
  <si>
    <t>02-01-2011</t>
  </si>
  <si>
    <t>Jessica Turner</t>
  </si>
  <si>
    <t>Again area similar specific move team radio scene.</t>
  </si>
  <si>
    <t>08-09-2025</t>
  </si>
  <si>
    <t>Amy Cannon</t>
  </si>
  <si>
    <t>Involve interview case just today work.</t>
  </si>
  <si>
    <t>19-09-2008</t>
  </si>
  <si>
    <t>Cory Kim</t>
  </si>
  <si>
    <t>Draw begin act including sell space movie animal.</t>
  </si>
  <si>
    <t>20-02-2025</t>
  </si>
  <si>
    <t>Shelley Wright</t>
  </si>
  <si>
    <t>Baby camera Congress analysis glass.</t>
  </si>
  <si>
    <t>28-09-2022</t>
  </si>
  <si>
    <t>Dana Carter</t>
  </si>
  <si>
    <t>Huge price prevent baby voice day relate spend today teach kitchen few.</t>
  </si>
  <si>
    <t>18-05-2012</t>
  </si>
  <si>
    <t>Juan Melton</t>
  </si>
  <si>
    <t>Money environment recently me approach too relationship perform evidence data.</t>
  </si>
  <si>
    <t>05-09-2006</t>
  </si>
  <si>
    <t>William Hall</t>
  </si>
  <si>
    <t>Decision head staff center within recognize practice law box material almost everyone his still be.</t>
  </si>
  <si>
    <t>05-12-2017</t>
  </si>
  <si>
    <t>Leonard Simpson</t>
  </si>
  <si>
    <t>His and day continue issue appear.</t>
  </si>
  <si>
    <t>Joshua Bailey</t>
  </si>
  <si>
    <t>Travel senior from stock energy send describe.</t>
  </si>
  <si>
    <t>29-11-2023</t>
  </si>
  <si>
    <t>Nicholas Howell</t>
  </si>
  <si>
    <t>Site up sell southern network weight.</t>
  </si>
  <si>
    <t>10-02-2005</t>
  </si>
  <si>
    <t>Donna Ritter</t>
  </si>
  <si>
    <t>Less occur nothing million class high second.</t>
  </si>
  <si>
    <t>03-05-2015</t>
  </si>
  <si>
    <t>Bonnie Smith</t>
  </si>
  <si>
    <t>Beat economic myself front house past gun process site special.</t>
  </si>
  <si>
    <t>29-12-2015</t>
  </si>
  <si>
    <t>Becky Carroll</t>
  </si>
  <si>
    <t>Structure summer kitchen admit across already grow point news impact often bag today.</t>
  </si>
  <si>
    <t>02-10-2006</t>
  </si>
  <si>
    <t>Tiffany Alexander</t>
  </si>
  <si>
    <t>She everybody than camera piece.</t>
  </si>
  <si>
    <t>21-01-2022</t>
  </si>
  <si>
    <t>Luke Williams</t>
  </si>
  <si>
    <t>Pressure contain medical key fish network direction weight yeah.</t>
  </si>
  <si>
    <t>07-09-2008</t>
  </si>
  <si>
    <t>Alexis Kirk</t>
  </si>
  <si>
    <t>Music and doctor board medical both back daughter.</t>
  </si>
  <si>
    <t>28-08-2007</t>
  </si>
  <si>
    <t>Politics then central force small friend impact.</t>
  </si>
  <si>
    <t>08-05-2009</t>
  </si>
  <si>
    <t>Julie Beltran</t>
  </si>
  <si>
    <t>All happy fact change option blood deep finish respond score situation require vote her old price.</t>
  </si>
  <si>
    <t>04-12-2009</t>
  </si>
  <si>
    <t>Phillip Banks</t>
  </si>
  <si>
    <t>When yeah not young.</t>
  </si>
  <si>
    <t>07-01-2011</t>
  </si>
  <si>
    <t>Morgan Ryan</t>
  </si>
  <si>
    <t>Summer month anything line modern kid.</t>
  </si>
  <si>
    <t>15-12-2018</t>
  </si>
  <si>
    <t>Russell Carter</t>
  </si>
  <si>
    <t>Forget sometimes within discuss fire win realize knowledge whatever.</t>
  </si>
  <si>
    <t>24-08-2015</t>
  </si>
  <si>
    <t>Bobby Castro</t>
  </si>
  <si>
    <t>Trip president painting large.</t>
  </si>
  <si>
    <t>15-05-2023</t>
  </si>
  <si>
    <t>Keith Serrano</t>
  </si>
  <si>
    <t>Understand each training purpose program painting.</t>
  </si>
  <si>
    <t>04-03-2013</t>
  </si>
  <si>
    <t>Gloria Wilson</t>
  </si>
  <si>
    <t>Inside work office plan significant tonight then administration building enjoy never us.</t>
  </si>
  <si>
    <t>21-01-2011</t>
  </si>
  <si>
    <t>Beth Johnson</t>
  </si>
  <si>
    <t>Agency cold authority method more hold institution camera recent drop fall front station.</t>
  </si>
  <si>
    <t>18-08-2009</t>
  </si>
  <si>
    <t>Lee Rodriguez</t>
  </si>
  <si>
    <t>Available TV wear treat piece scientist job.</t>
  </si>
  <si>
    <t>20-03-2018</t>
  </si>
  <si>
    <t>Melissa Quinn</t>
  </si>
  <si>
    <t>Trouble view base time order have power here just meet open war best.</t>
  </si>
  <si>
    <t>22-06-2007</t>
  </si>
  <si>
    <t>Glenn Elliott</t>
  </si>
  <si>
    <t>Oil such interview follow five condition century sport same writer.</t>
  </si>
  <si>
    <t>02-12-2005</t>
  </si>
  <si>
    <t>Joseph Andrews</t>
  </si>
  <si>
    <t>Fire girl close explain main difference college voice else.</t>
  </si>
  <si>
    <t>04-12-2019</t>
  </si>
  <si>
    <t>Cell deal stuff senior agree total.</t>
  </si>
  <si>
    <t>16-04-2019</t>
  </si>
  <si>
    <t>Kimberly Lloyd</t>
  </si>
  <si>
    <t>Major state hard example way interview know.</t>
  </si>
  <si>
    <t>15-02-2008</t>
  </si>
  <si>
    <t>Jesse Hardin</t>
  </si>
  <si>
    <t>Know it enjoy ten year rule bring.</t>
  </si>
  <si>
    <t>26-02-2007</t>
  </si>
  <si>
    <t>Bob Mcguire</t>
  </si>
  <si>
    <t>Force medical everybody piece mention since religious.</t>
  </si>
  <si>
    <t>26-12-2006</t>
  </si>
  <si>
    <t>Tim Hamilton</t>
  </si>
  <si>
    <t>Fish success produce there along play account carry heavy wall pull.</t>
  </si>
  <si>
    <t>14-01-2014</t>
  </si>
  <si>
    <t>Christian Cervantes</t>
  </si>
  <si>
    <t>Executive cup then week tax see about attack newspaper decade concern industry enjoy herself on.</t>
  </si>
  <si>
    <t>28-06-2020</t>
  </si>
  <si>
    <t>Kari Sandoval</t>
  </si>
  <si>
    <t>There subject themselves property make.</t>
  </si>
  <si>
    <t>01-10-2011</t>
  </si>
  <si>
    <t>Linda Daniels</t>
  </si>
  <si>
    <t>Benefit both thing sense expert.</t>
  </si>
  <si>
    <t>01-08-2009</t>
  </si>
  <si>
    <t>Erika Bates</t>
  </si>
  <si>
    <t>Computer what produce girl.</t>
  </si>
  <si>
    <t>Carl Khan</t>
  </si>
  <si>
    <t>Over reach ahead environmental Democrat surface important no.</t>
  </si>
  <si>
    <t>17-03-2018</t>
  </si>
  <si>
    <t>Michael Jenkins</t>
  </si>
  <si>
    <t>Interesting end area magazine despite player animal language determine then movie.</t>
  </si>
  <si>
    <t>17-10-2011</t>
  </si>
  <si>
    <t>Ashley Donaldson</t>
  </si>
  <si>
    <t>Form painting after reveal sort bed relate treatment short need pressure million gun cup church movie teacher.</t>
  </si>
  <si>
    <t>23-09-2009</t>
  </si>
  <si>
    <t>Robert Lozano</t>
  </si>
  <si>
    <t>Including need eat add suddenly sense money may social amount executive agency place read.</t>
  </si>
  <si>
    <t>31-03-2011</t>
  </si>
  <si>
    <t>Paul Hess</t>
  </si>
  <si>
    <t>Pretty capital scientist establish be available reveal several indeed address store painting.</t>
  </si>
  <si>
    <t>25-10-2010</t>
  </si>
  <si>
    <t>Noah Sparks</t>
  </si>
  <si>
    <t>Story teacher size interesting sea few learn between wide.</t>
  </si>
  <si>
    <t>05-11-2022</t>
  </si>
  <si>
    <t>Jamie Jordan</t>
  </si>
  <si>
    <t>Whom night low traditional mouth each admit.</t>
  </si>
  <si>
    <t>27-11-2014</t>
  </si>
  <si>
    <t>James Watson MD</t>
  </si>
  <si>
    <t>Laugh official agent side.</t>
  </si>
  <si>
    <t>22-01-2010</t>
  </si>
  <si>
    <t>John Rodriguez</t>
  </si>
  <si>
    <t>Forward special wish believe college ten majority economic center pattern list.</t>
  </si>
  <si>
    <t>15-05-2022</t>
  </si>
  <si>
    <t>Lacey Hall</t>
  </si>
  <si>
    <t>Edge find full character focus north image accept real sense some nation fine.</t>
  </si>
  <si>
    <t>15-11-2018</t>
  </si>
  <si>
    <t>Erica Fletcher</t>
  </si>
  <si>
    <t>Never science run TV international back camera add mind building culture thank box those manager phone.</t>
  </si>
  <si>
    <t>03-06-2012</t>
  </si>
  <si>
    <t>Brenda Sawyer</t>
  </si>
  <si>
    <t>Human father itself family two quality mission past he practice center.</t>
  </si>
  <si>
    <t>20-03-2016</t>
  </si>
  <si>
    <t>Christine Mendez</t>
  </si>
  <si>
    <t>Mind economy leg view until result.</t>
  </si>
  <si>
    <t>01-12-2024</t>
  </si>
  <si>
    <t>Brandy Warren</t>
  </si>
  <si>
    <t>Act indicate change attack with find could really Mrs former.</t>
  </si>
  <si>
    <t>08-10-2020</t>
  </si>
  <si>
    <t>John Moore</t>
  </si>
  <si>
    <t>Player third general add cover exist treatment.</t>
  </si>
  <si>
    <t>20-01-2010</t>
  </si>
  <si>
    <t>Nicholas Richardson</t>
  </si>
  <si>
    <t>Various night political dark or bill describe condition nor camera mission population him offer.</t>
  </si>
  <si>
    <t>25-12-2016</t>
  </si>
  <si>
    <t>Lisa Levy</t>
  </si>
  <si>
    <t>Protect list collection situation writer before sound chair.</t>
  </si>
  <si>
    <t>28-10-2014</t>
  </si>
  <si>
    <t>Shannon Morris</t>
  </si>
  <si>
    <t>Case southern international line few service drive.</t>
  </si>
  <si>
    <t>Raymond Mccarthy</t>
  </si>
  <si>
    <t>Find miss most third success western watch street represent.</t>
  </si>
  <si>
    <t>23-09-2019</t>
  </si>
  <si>
    <t>Kristina Henry</t>
  </si>
  <si>
    <t>Rate newspaper itself give agent hand letter prove rock.</t>
  </si>
  <si>
    <t>26-07-2011</t>
  </si>
  <si>
    <t>Justin Cuevas</t>
  </si>
  <si>
    <t>Him condition section action kind moment accept financial behind.</t>
  </si>
  <si>
    <t>David Dorsey</t>
  </si>
  <si>
    <t>Event positive politics huge yet region ever arm occur air responsibility likely parent lawyer community.</t>
  </si>
  <si>
    <t>14-08-2013</t>
  </si>
  <si>
    <t>Maria Gardner</t>
  </si>
  <si>
    <t>Although ahead thus check.</t>
  </si>
  <si>
    <t>05-03-2006</t>
  </si>
  <si>
    <t>Shelby Anderson</t>
  </si>
  <si>
    <t>Street budget kitchen report fire teach everyone system pretty scene four public tonight today college.</t>
  </si>
  <si>
    <t>26-09-2014</t>
  </si>
  <si>
    <t>Dr. Holly Smith</t>
  </si>
  <si>
    <t>Indicate property article cover seven challenge entire.</t>
  </si>
  <si>
    <t>01-11-2010</t>
  </si>
  <si>
    <t>Andrew Franklin</t>
  </si>
  <si>
    <t>Important play success wait find night brother letter structure beat us because truth consumer beat fish.</t>
  </si>
  <si>
    <t>11-01-2011</t>
  </si>
  <si>
    <t>Alicia Jackson</t>
  </si>
  <si>
    <t>Design hear ball right.</t>
  </si>
  <si>
    <t>22-04-2019</t>
  </si>
  <si>
    <t>Ryan May</t>
  </si>
  <si>
    <t>Section scene financial here expert.</t>
  </si>
  <si>
    <t>28-10-2010</t>
  </si>
  <si>
    <t>Karl Gutierrez</t>
  </si>
  <si>
    <t>Evening current without else keep begin great.</t>
  </si>
  <si>
    <t>03-01-2018</t>
  </si>
  <si>
    <t>Raymond Mills</t>
  </si>
  <si>
    <t>Reach color wear one choose notice year its position radio eye garden why necessary sea especially message decision design.</t>
  </si>
  <si>
    <t>14-02-2017</t>
  </si>
  <si>
    <t>Thomas Holmes</t>
  </si>
  <si>
    <t>Cost cause only head help open almost red picture thank account instead friend possible beyond.</t>
  </si>
  <si>
    <t>26-07-2014</t>
  </si>
  <si>
    <t>Elizabeth Owens</t>
  </si>
  <si>
    <t>Sell keep pattern order.</t>
  </si>
  <si>
    <t>15-06-2025</t>
  </si>
  <si>
    <t>Monica Wells</t>
  </si>
  <si>
    <t>Education health full question feel wife theory shake.</t>
  </si>
  <si>
    <t>14-05-2008</t>
  </si>
  <si>
    <t>Katie Fisher</t>
  </si>
  <si>
    <t>West husband agreement mention two though.</t>
  </si>
  <si>
    <t>11-06-2021</t>
  </si>
  <si>
    <t>Terri Gonzalez</t>
  </si>
  <si>
    <t>Sell candidate four whether wife finally she soon learn close a challenge third feeling ball door data.</t>
  </si>
  <si>
    <t>24-03-2015</t>
  </si>
  <si>
    <t>David Cohen</t>
  </si>
  <si>
    <t>Above city beyond near hour defense line heavy less.</t>
  </si>
  <si>
    <t>11-11-2015</t>
  </si>
  <si>
    <t>Thomas Hughes</t>
  </si>
  <si>
    <t>Several card significant today star room interesting hour author major science only develop.</t>
  </si>
  <si>
    <t>Patricia Wood</t>
  </si>
  <si>
    <t>May ability out huge back discover matter analysis few behavior himself.</t>
  </si>
  <si>
    <t>28-09-2008</t>
  </si>
  <si>
    <t>Chris Collins</t>
  </si>
  <si>
    <t>Alone when instead clear radio strong let bar rather big television sound.</t>
  </si>
  <si>
    <t>11-06-2024</t>
  </si>
  <si>
    <t>Francis Andrews</t>
  </si>
  <si>
    <t>Rather activity president prove institution approach interesting score break southern traditional.</t>
  </si>
  <si>
    <t>06-01-2006</t>
  </si>
  <si>
    <t>Priscilla Joseph</t>
  </si>
  <si>
    <t>Will born condition interest service that bag according way remain election method pass the itself let.</t>
  </si>
  <si>
    <t>07-03-2022</t>
  </si>
  <si>
    <t>Sean Stevens</t>
  </si>
  <si>
    <t>Threat rather education.</t>
  </si>
  <si>
    <t>26-08-2012</t>
  </si>
  <si>
    <t>Edward Fuentes</t>
  </si>
  <si>
    <t>Environment fall indicate land fear along born rule most how compare movement.</t>
  </si>
  <si>
    <t>26-03-2007</t>
  </si>
  <si>
    <t>Charles Snyder</t>
  </si>
  <si>
    <t>Generation leader pay try tough usually star.</t>
  </si>
  <si>
    <t>13-12-2019</t>
  </si>
  <si>
    <t>Amanda Nguyen</t>
  </si>
  <si>
    <t>Chair with point think.</t>
  </si>
  <si>
    <t>03-12-2022</t>
  </si>
  <si>
    <t>William Miller</t>
  </si>
  <si>
    <t>Institution against wear either present third student item bring court end field.</t>
  </si>
  <si>
    <t>04-11-2020</t>
  </si>
  <si>
    <t>Sarah Sanchez</t>
  </si>
  <si>
    <t>Hear list set join section sing everybody provide.</t>
  </si>
  <si>
    <t>11-09-2021</t>
  </si>
  <si>
    <t>Susan Gregory</t>
  </si>
  <si>
    <t>Above debate site price ever leg so play best different.</t>
  </si>
  <si>
    <t>05-01-2025</t>
  </si>
  <si>
    <t>Connie Carr</t>
  </si>
  <si>
    <t>Step onto play forget home upon actually future get.</t>
  </si>
  <si>
    <t>08-07-2010</t>
  </si>
  <si>
    <t>Joel Newton</t>
  </si>
  <si>
    <t>Mother color hope idea produce number bad.</t>
  </si>
  <si>
    <t>23-10-2021</t>
  </si>
  <si>
    <t>Dr. Bradley Adkins</t>
  </si>
  <si>
    <t>Hard factor firm purpose ahead person coach goal it yet age wind news make doctor.</t>
  </si>
  <si>
    <t>09-09-2024</t>
  </si>
  <si>
    <t>Bonnie Lawson</t>
  </si>
  <si>
    <t>Best design yeah number condition city since.</t>
  </si>
  <si>
    <t>Industry out floor guy black those whether.</t>
  </si>
  <si>
    <t>05-11-2023</t>
  </si>
  <si>
    <t>Emily Nichols</t>
  </si>
  <si>
    <t>Different identify series experience under church them hundred about.</t>
  </si>
  <si>
    <t>21-02-2020</t>
  </si>
  <si>
    <t>Pamela Douglas</t>
  </si>
  <si>
    <t>Himself president wind improve player peace catch people.</t>
  </si>
  <si>
    <t>03-12-2011</t>
  </si>
  <si>
    <t>Ms. Monique Dougherty MD</t>
  </si>
  <si>
    <t>Coach personal range weight age over smile hope.</t>
  </si>
  <si>
    <t>31-12-2022</t>
  </si>
  <si>
    <t>Cheryl Gentry</t>
  </si>
  <si>
    <t>Hard themselves compare view TV follow fall thus debate leave each owner.</t>
  </si>
  <si>
    <t>Rebecca Kaufman DDS</t>
  </si>
  <si>
    <t>Sound study the training each reveal attorney security.</t>
  </si>
  <si>
    <t>13-12-2005</t>
  </si>
  <si>
    <t>Jennifer Meyer</t>
  </si>
  <si>
    <t>Television audience indicate employee respond building since positive move agency lose rise.</t>
  </si>
  <si>
    <t>27-12-2013</t>
  </si>
  <si>
    <t>James Short</t>
  </si>
  <si>
    <t>Guy respond memory power.</t>
  </si>
  <si>
    <t>12-08-2025</t>
  </si>
  <si>
    <t>Caleb Thomas</t>
  </si>
  <si>
    <t>Serious often social reveal hand prevent center during lot enough form.</t>
  </si>
  <si>
    <t>04-12-2017</t>
  </si>
  <si>
    <t>Judy Fletcher</t>
  </si>
  <si>
    <t>Serious garden ready former late election every along cause.</t>
  </si>
  <si>
    <t>Allison Beard</t>
  </si>
  <si>
    <t>Guy fact war citizen plant little key far season reason chair factor his PM agreement.</t>
  </si>
  <si>
    <t>18-04-2013</t>
  </si>
  <si>
    <t>Eric Silva</t>
  </si>
  <si>
    <t>Hair meet thank might local tonight win popular onto.</t>
  </si>
  <si>
    <t>10-08-2010</t>
  </si>
  <si>
    <t>Kelly Gray</t>
  </si>
  <si>
    <t>Possible that lot low here protect ask different deal change part rock build culture.</t>
  </si>
  <si>
    <t>18-03-2012</t>
  </si>
  <si>
    <t>Mr. Mark Smith DDS</t>
  </si>
  <si>
    <t>Together scientist hair allow phone weight medical.</t>
  </si>
  <si>
    <t>Tyrone Bradford</t>
  </si>
  <si>
    <t>Their wife argue note easy eight school ready practice each ready lay American participant necessary before couple.</t>
  </si>
  <si>
    <t>09-02-2016</t>
  </si>
  <si>
    <t>Amy Leach</t>
  </si>
  <si>
    <t>Few debate during seven local better think anything so authority.</t>
  </si>
  <si>
    <t>20-09-2016</t>
  </si>
  <si>
    <t>Jeremy Alvarez</t>
  </si>
  <si>
    <t>My Democrat maintain notice ok.</t>
  </si>
  <si>
    <t>20-05-2015</t>
  </si>
  <si>
    <t>Ashley Tanner</t>
  </si>
  <si>
    <t>Open play sense yeah edge imagine.</t>
  </si>
  <si>
    <t>Mark Murphy</t>
  </si>
  <si>
    <t>Method week federal test eat every night final key with watch maintain five.</t>
  </si>
  <si>
    <t>18-05-2011</t>
  </si>
  <si>
    <t>Julie Martin</t>
  </si>
  <si>
    <t>Set pull behind television garden reach.</t>
  </si>
  <si>
    <t>31-12-2008</t>
  </si>
  <si>
    <t>Cheryl Rodriguez</t>
  </si>
  <si>
    <t>Degree maybe floor most bill feel participant.</t>
  </si>
  <si>
    <t>24-05-2025</t>
  </si>
  <si>
    <t>Brittney Moore</t>
  </si>
  <si>
    <t>Skill system particular church what wonder president small.</t>
  </si>
  <si>
    <t>28-01-2008</t>
  </si>
  <si>
    <t>Debra Cantu</t>
  </si>
  <si>
    <t>Various strong he fill risk stop firm final none several accept vote area impact.</t>
  </si>
  <si>
    <t>10-02-2012</t>
  </si>
  <si>
    <t>Brenda Bryant</t>
  </si>
  <si>
    <t>Affect region decade respond far health focus so.</t>
  </si>
  <si>
    <t>07-03-2025</t>
  </si>
  <si>
    <t>Justin Gonzalez</t>
  </si>
  <si>
    <t>Pay key ever avoid civil reveal.</t>
  </si>
  <si>
    <t>31-07-2013</t>
  </si>
  <si>
    <t>Leslie Crane</t>
  </si>
  <si>
    <t>Sit hope where.</t>
  </si>
  <si>
    <t>15-02-2011</t>
  </si>
  <si>
    <t>Danielle Benitez</t>
  </si>
  <si>
    <t>Heart big policy everybody hard type book care seek foot simple including charge.</t>
  </si>
  <si>
    <t>12-05-2024</t>
  </si>
  <si>
    <t>Edwin Gonzalez</t>
  </si>
  <si>
    <t>Just foreign national produce news stage ready cell show.</t>
  </si>
  <si>
    <t>06-07-2021</t>
  </si>
  <si>
    <t>Melissa Stevenson</t>
  </si>
  <si>
    <t>Toward knowledge this contain life leave four.</t>
  </si>
  <si>
    <t>Michele Scott</t>
  </si>
  <si>
    <t>Cell politics interview south something story.</t>
  </si>
  <si>
    <t>14-11-2008</t>
  </si>
  <si>
    <t>Join allow mean sometimes so man offer plant same north wind sister mother.</t>
  </si>
  <si>
    <t>29-09-2017</t>
  </si>
  <si>
    <t>Sarah Miller</t>
  </si>
  <si>
    <t>Particular year sell short issue everybody later thing school practice authority possible fund month realize.</t>
  </si>
  <si>
    <t>10-09-2022</t>
  </si>
  <si>
    <t>Jessica Smith</t>
  </si>
  <si>
    <t>Family perhaps hope across follow character talk once should mother president customer start understand.</t>
  </si>
  <si>
    <t>06-10-2021</t>
  </si>
  <si>
    <t>Michelle Ray</t>
  </si>
  <si>
    <t>Significant deal consider ago own suddenly single music.</t>
  </si>
  <si>
    <t>26-10-2024</t>
  </si>
  <si>
    <t>Erin Stewart</t>
  </si>
  <si>
    <t>Probably cut clear yard do turn sign agree.</t>
  </si>
  <si>
    <t>10-08-2023</t>
  </si>
  <si>
    <t>Terry Martinez</t>
  </si>
  <si>
    <t>Agent test take decade any just cup side opportunity by wide medical.</t>
  </si>
  <si>
    <t>04-09-2012</t>
  </si>
  <si>
    <t>Kelli Martin</t>
  </si>
  <si>
    <t>Build major painting see first course world son growth effort born lead.</t>
  </si>
  <si>
    <t>24-08-2017</t>
  </si>
  <si>
    <t>Robert Ross</t>
  </si>
  <si>
    <t>Great watch student its.</t>
  </si>
  <si>
    <t>07-04-2017</t>
  </si>
  <si>
    <t>Elizabeth Key</t>
  </si>
  <si>
    <t>Practice special then administration who role today animal suggest.</t>
  </si>
  <si>
    <t>30-07-2012</t>
  </si>
  <si>
    <t>Adam Stone</t>
  </si>
  <si>
    <t>Reason several article sort term produce he.</t>
  </si>
  <si>
    <t>21-04-2018</t>
  </si>
  <si>
    <t>Christopher Thompson</t>
  </si>
  <si>
    <t>Whole score special consider these body class marriage fill personal training enter fly situation former threat alone.</t>
  </si>
  <si>
    <t>18-11-2013</t>
  </si>
  <si>
    <t>Susan Williams</t>
  </si>
  <si>
    <t>Several reveal college beyond give development.</t>
  </si>
  <si>
    <t>20-12-2023</t>
  </si>
  <si>
    <t>Austin Novak</t>
  </si>
  <si>
    <t>Work task Mr care owner PM find light total campaign prevent half party respond local.</t>
  </si>
  <si>
    <t>03-11-2020</t>
  </si>
  <si>
    <t>Sarah Gonzalez</t>
  </si>
  <si>
    <t>Method south central process sea response executive past economic economy.</t>
  </si>
  <si>
    <t>23-05-2018</t>
  </si>
  <si>
    <t>Elizabeth Page</t>
  </si>
  <si>
    <t>Property mind officer third service capital instead product often various alone town his.</t>
  </si>
  <si>
    <t>11-09-2018</t>
  </si>
  <si>
    <t>Craig White</t>
  </si>
  <si>
    <t>Play structure down however activity.</t>
  </si>
  <si>
    <t>Dr. Cody Kane</t>
  </si>
  <si>
    <t>If yeah law enjoy key seat pretty method front you control game the sign lead.</t>
  </si>
  <si>
    <t>Scott Hines</t>
  </si>
  <si>
    <t>As half politics who call dinner.</t>
  </si>
  <si>
    <t>23-06-2014</t>
  </si>
  <si>
    <t>Brian Pierce</t>
  </si>
  <si>
    <t>Call girl laugh network vote whom will consumer star those memory.</t>
  </si>
  <si>
    <t>04-07-2007</t>
  </si>
  <si>
    <t>Michael Parsons</t>
  </si>
  <si>
    <t>Safe government over charge teacher modern song guy discover water most.</t>
  </si>
  <si>
    <t>03-10-2014</t>
  </si>
  <si>
    <t>Brett Martin</t>
  </si>
  <si>
    <t>Difficult us respond must western interest dark any wide husband hope miss instead.</t>
  </si>
  <si>
    <t>05-03-2017</t>
  </si>
  <si>
    <t>Frank Griffith</t>
  </si>
  <si>
    <t>A edge new find type party where arrive improve.</t>
  </si>
  <si>
    <t>Rodney Duran</t>
  </si>
  <si>
    <t>Hospital city industry option eat go difficult.</t>
  </si>
  <si>
    <t>28-05-2023</t>
  </si>
  <si>
    <t>Brenda Morales</t>
  </si>
  <si>
    <t>Want charge kitchen public set action bring find.</t>
  </si>
  <si>
    <t>20-10-2025</t>
  </si>
  <si>
    <t>Mark Ruiz</t>
  </si>
  <si>
    <t>Federal by sea lawyer audience without treat game evening write high through both.</t>
  </si>
  <si>
    <t>12-08-2007</t>
  </si>
  <si>
    <t>Kevin Walter</t>
  </si>
  <si>
    <t>Serve different billion young owner out guy thank professor student white instead.</t>
  </si>
  <si>
    <t>23-01-2022</t>
  </si>
  <si>
    <t>Sharon Ramirez</t>
  </si>
  <si>
    <t>Toward policy forget project economy ground actually.</t>
  </si>
  <si>
    <t>30-11-2007</t>
  </si>
  <si>
    <t>Karla Willis</t>
  </si>
  <si>
    <t>Opportunity program billion sit remain night study heart million understand him.</t>
  </si>
  <si>
    <t>20-07-2023</t>
  </si>
  <si>
    <t>Leslie Leon</t>
  </si>
  <si>
    <t>Offer brother shake guess pull tough instead hour.</t>
  </si>
  <si>
    <t>Hannah French</t>
  </si>
  <si>
    <t>Of mission vote spend physical sing protect agent note agency watch better turn soon rock support.</t>
  </si>
  <si>
    <t>29-09-2012</t>
  </si>
  <si>
    <t>Robert Cooper</t>
  </si>
  <si>
    <t>Everybody situation foot recognize play shoulder civil next tell possible scientist send.</t>
  </si>
  <si>
    <t>20-11-2012</t>
  </si>
  <si>
    <t>Carolyn Porter</t>
  </si>
  <si>
    <t>Free pattern science structure.</t>
  </si>
  <si>
    <t>06-03-2007</t>
  </si>
  <si>
    <t>Ronald Garcia</t>
  </si>
  <si>
    <t>Police fine market control him enter.</t>
  </si>
  <si>
    <t>13-03-2025</t>
  </si>
  <si>
    <t>Heather Shaffer</t>
  </si>
  <si>
    <t>Senior where follow born ok training record night series Mrs huge.</t>
  </si>
  <si>
    <t>18-10-2013</t>
  </si>
  <si>
    <t>Trip production system certainly future government card history suddenly save theory sometimes party wife food different step.</t>
  </si>
  <si>
    <t>12-11-2008</t>
  </si>
  <si>
    <t>Christopher Haney</t>
  </si>
  <si>
    <t>Manager street work early difficult possible democratic.</t>
  </si>
  <si>
    <t>03-03-2014</t>
  </si>
  <si>
    <t>Low keep news your court control million hundred offer total hit end.</t>
  </si>
  <si>
    <t>25-09-2013</t>
  </si>
  <si>
    <t>Helen Solis</t>
  </si>
  <si>
    <t>Have tonight view floor ground when care team worry east Mrs can wonder six.</t>
  </si>
  <si>
    <t>06-05-2015</t>
  </si>
  <si>
    <t>Karen Edwards</t>
  </si>
  <si>
    <t>Direction give reduce with start difference especially student least just opportunity ask yet against large practice time.</t>
  </si>
  <si>
    <t>13-03-2021</t>
  </si>
  <si>
    <t>Michael Brown</t>
  </si>
  <si>
    <t>Assume rest now water road require.</t>
  </si>
  <si>
    <t>12-01-2021</t>
  </si>
  <si>
    <t>Michael Bender DVM</t>
  </si>
  <si>
    <t>Product finally recent fight discussion sometimes meet imagine short woman only.</t>
  </si>
  <si>
    <t>11-02-2019</t>
  </si>
  <si>
    <t>Tricia Brown</t>
  </si>
  <si>
    <t>Onto simple audience as including claim create woman similar writer structure ahead.</t>
  </si>
  <si>
    <t>Monica Rivera</t>
  </si>
  <si>
    <t>Watch off we hold imagine.</t>
  </si>
  <si>
    <t>01-06-2012</t>
  </si>
  <si>
    <t>Brenda Cooper</t>
  </si>
  <si>
    <t>Find concern involve edge before employee customer.</t>
  </si>
  <si>
    <t>25-09-2017</t>
  </si>
  <si>
    <t>Sell model after paper word arrive health collection white more above his agree toward nor.</t>
  </si>
  <si>
    <t>08-02-2018</t>
  </si>
  <si>
    <t>Tina Lopez</t>
  </si>
  <si>
    <t>Marriage movement wish best raise choice hear computer key suffer sign medical sport knowledge performance.</t>
  </si>
  <si>
    <t>27-09-2016</t>
  </si>
  <si>
    <t>Stacy Leon</t>
  </si>
  <si>
    <t>Southern find fact give Congress million too marriage page.</t>
  </si>
  <si>
    <t>14-09-2022</t>
  </si>
  <si>
    <t>Tamara Pace DVM</t>
  </si>
  <si>
    <t>Story six want protect assume east center whether make some among around word lose.</t>
  </si>
  <si>
    <t>22-02-2025</t>
  </si>
  <si>
    <t>Mary Webster</t>
  </si>
  <si>
    <t>Better mind professional fly month offer mother hour national cut fly language cup want.</t>
  </si>
  <si>
    <t>23-01-2017</t>
  </si>
  <si>
    <t>Jeffrey Miller</t>
  </si>
  <si>
    <t>Make focus machine home marriage skill expert range.</t>
  </si>
  <si>
    <t>31-08-2018</t>
  </si>
  <si>
    <t>Ronald Lopez</t>
  </si>
  <si>
    <t>Film onto too myself.</t>
  </si>
  <si>
    <t>01-06-2015</t>
  </si>
  <si>
    <t>Nancy Ferguson</t>
  </si>
  <si>
    <t>Whom his goal.</t>
  </si>
  <si>
    <t>08-10-2017</t>
  </si>
  <si>
    <t>Samantha Sutton</t>
  </si>
  <si>
    <t>School model condition he recognize treat better wear throughout Republican authority data deal.</t>
  </si>
  <si>
    <t>25-08-2010</t>
  </si>
  <si>
    <t>Alexis Weeks</t>
  </si>
  <si>
    <t>Too break fact toward process trip former computer.</t>
  </si>
  <si>
    <t>03-08-2017</t>
  </si>
  <si>
    <t>Darryl Lowery</t>
  </si>
  <si>
    <t>And center east protect think institution now tell phone daughter these say evening real.</t>
  </si>
  <si>
    <t>29-05-2020</t>
  </si>
  <si>
    <t>Jason Ramirez</t>
  </si>
  <si>
    <t>Stage major outside phone house receive last.</t>
  </si>
  <si>
    <t>27-01-2020</t>
  </si>
  <si>
    <t>Courtney Walsh</t>
  </si>
  <si>
    <t>City social at Mr cold.</t>
  </si>
  <si>
    <t>29-08-2019</t>
  </si>
  <si>
    <t>Tina Espinoza</t>
  </si>
  <si>
    <t>Expect expert talk end set house those dark beat suffer customer.</t>
  </si>
  <si>
    <t>30-03-2006</t>
  </si>
  <si>
    <t>Amanda Mendoza</t>
  </si>
  <si>
    <t>Director strategy continue several southern.</t>
  </si>
  <si>
    <t>30-07-2021</t>
  </si>
  <si>
    <t>Luis Kim</t>
  </si>
  <si>
    <t>Kind shoulder production mean window shoulder right analysis add check.</t>
  </si>
  <si>
    <t>10-07-2022</t>
  </si>
  <si>
    <t>Danielle Thompson</t>
  </si>
  <si>
    <t>Customer popular hospital check factor as contain create price keep the attorney early more news.</t>
  </si>
  <si>
    <t>02-08-2015</t>
  </si>
  <si>
    <t>Victor Brown</t>
  </si>
  <si>
    <t>Improve move peace college usually have century.</t>
  </si>
  <si>
    <t>06-11-2010</t>
  </si>
  <si>
    <t>David James</t>
  </si>
  <si>
    <t>Around hold note tax several along nation after station live.</t>
  </si>
  <si>
    <t>03-11-2024</t>
  </si>
  <si>
    <t>Jasmin Jennings</t>
  </si>
  <si>
    <t>Last security raise partner generation write lawyer try check movie growth.</t>
  </si>
  <si>
    <t>24-02-2008</t>
  </si>
  <si>
    <t>Mark Thompson</t>
  </si>
  <si>
    <t>Yourself think happy again south century least represent must dinner I style good.</t>
  </si>
  <si>
    <t>21-09-2022</t>
  </si>
  <si>
    <t>Jennifer Butler</t>
  </si>
  <si>
    <t>Know home hair for human rich day describe course create them.</t>
  </si>
  <si>
    <t>25-12-2023</t>
  </si>
  <si>
    <t>Lisa Mccullough</t>
  </si>
  <si>
    <t>Television society hear fill hotel like myself laugh toward what thank include current front three process.</t>
  </si>
  <si>
    <t>31-05-2008</t>
  </si>
  <si>
    <t>Jessica Hahn</t>
  </si>
  <si>
    <t>Really history project event second.</t>
  </si>
  <si>
    <t>04-06-2005</t>
  </si>
  <si>
    <t>Brittney Morales</t>
  </si>
  <si>
    <t>Character first early school several main particular shake most.</t>
  </si>
  <si>
    <t>09-04-2022</t>
  </si>
  <si>
    <t>Amanda Davis</t>
  </si>
  <si>
    <t>Beat across television apply system finish.</t>
  </si>
  <si>
    <t>26-10-2012</t>
  </si>
  <si>
    <t>Christina Hernandez</t>
  </si>
  <si>
    <t>Film at perhaps firm toward land full compare field.</t>
  </si>
  <si>
    <t>12-08-2005</t>
  </si>
  <si>
    <t>Caitlin Gilmore</t>
  </si>
  <si>
    <t>Indeed mother peace citizen need.</t>
  </si>
  <si>
    <t>09-04-2023</t>
  </si>
  <si>
    <t>William Vaughn</t>
  </si>
  <si>
    <t>Wish professional chair knowledge sense career herself.</t>
  </si>
  <si>
    <t>24-04-2014</t>
  </si>
  <si>
    <t>Christopher Smith</t>
  </si>
  <si>
    <t>Us once consider thus wife water note.</t>
  </si>
  <si>
    <t>26-03-2024</t>
  </si>
  <si>
    <t>Victoria Tanner</t>
  </si>
  <si>
    <t>Concern perhaps quality true book various whether.</t>
  </si>
  <si>
    <t>07-01-2006</t>
  </si>
  <si>
    <t>Mark Carter</t>
  </si>
  <si>
    <t>Great worker manager perform opportunity.</t>
  </si>
  <si>
    <t>29-10-2019</t>
  </si>
  <si>
    <t>Holly King DDS</t>
  </si>
  <si>
    <t>Toward age five cold power red enjoy you front evening yet prevent process four all.</t>
  </si>
  <si>
    <t>19-09-2024</t>
  </si>
  <si>
    <t>Tammy Smith</t>
  </si>
  <si>
    <t>Affect herself toward here along public recent.</t>
  </si>
  <si>
    <t>08-10-2005</t>
  </si>
  <si>
    <t>Robert Nash</t>
  </si>
  <si>
    <t>Imagine garden wall rest need major entire tree try be program five meeting.</t>
  </si>
  <si>
    <t>10-07-2007</t>
  </si>
  <si>
    <t>Robert Drake</t>
  </si>
  <si>
    <t>Drug computer assume occur down beautiful away rich.</t>
  </si>
  <si>
    <t>25-01-2021</t>
  </si>
  <si>
    <t>Glenda Stout</t>
  </si>
  <si>
    <t>Choose personal the leave them skill black business.</t>
  </si>
  <si>
    <t>21-02-2009</t>
  </si>
  <si>
    <t>Christina Reese</t>
  </si>
  <si>
    <t>Control responsibility before item rate decision response hit personal.</t>
  </si>
  <si>
    <t>11-10-2021</t>
  </si>
  <si>
    <t>Robert Erickson</t>
  </si>
  <si>
    <t>Painting control explain put ten article continue according compare culture century.</t>
  </si>
  <si>
    <t>07-02-2019</t>
  </si>
  <si>
    <t>Valerie Graves</t>
  </si>
  <si>
    <t>Could support series direction house structure.</t>
  </si>
  <si>
    <t>07-01-2025</t>
  </si>
  <si>
    <t>Jason Davidson</t>
  </si>
  <si>
    <t>Interview station save most pressure why edge senior ask.</t>
  </si>
  <si>
    <t>09-03-2017</t>
  </si>
  <si>
    <t>Gregory Quinn</t>
  </si>
  <si>
    <t>Sense involve purpose together knowledge with purpose five sign trial recently painting.</t>
  </si>
  <si>
    <t>04-02-2009</t>
  </si>
  <si>
    <t>Laura Acosta</t>
  </si>
  <si>
    <t>Late score lose matter shake finish yourself couple.</t>
  </si>
  <si>
    <t>27-11-2016</t>
  </si>
  <si>
    <t>Amanda Gomez</t>
  </si>
  <si>
    <t>They food someone war idea than less check scene.</t>
  </si>
  <si>
    <t>26-08-2011</t>
  </si>
  <si>
    <t>Travis Marks</t>
  </si>
  <si>
    <t>High that change hand its stage town character watch describe administration line.</t>
  </si>
  <si>
    <t>28-04-2018</t>
  </si>
  <si>
    <t>Craig Crawford</t>
  </si>
  <si>
    <t>Field western near direction main rich item water civil.</t>
  </si>
  <si>
    <t>07-04-2018</t>
  </si>
  <si>
    <t>Amy Ali</t>
  </si>
  <si>
    <t>Well relationship part center million management describe.</t>
  </si>
  <si>
    <t>28-05-2008</t>
  </si>
  <si>
    <t>Tyler Welch MD</t>
  </si>
  <si>
    <t>Range investment business can example right southern.</t>
  </si>
  <si>
    <t>11-06-2023</t>
  </si>
  <si>
    <t>Jaclyn Waller</t>
  </si>
  <si>
    <t>Adult have early war read travel total plant.</t>
  </si>
  <si>
    <t>23-01-2019</t>
  </si>
  <si>
    <t>Karen Ramirez</t>
  </si>
  <si>
    <t>Officer former create camera focus plan wife director.</t>
  </si>
  <si>
    <t>31-05-2010</t>
  </si>
  <si>
    <t>Cynthia Weiss</t>
  </si>
  <si>
    <t>None three finish thing his chance focus more leg too water road at hope.</t>
  </si>
  <si>
    <t>23-05-2016</t>
  </si>
  <si>
    <t>Randy Joseph</t>
  </si>
  <si>
    <t>Summer arrive east plan force station lot certainly evening floor.</t>
  </si>
  <si>
    <t>10-08-2018</t>
  </si>
  <si>
    <t>Miss Kimberly Holloway</t>
  </si>
  <si>
    <t>Whatever our build safe save.</t>
  </si>
  <si>
    <t>18-06-2014</t>
  </si>
  <si>
    <t>Robert Campbell</t>
  </si>
  <si>
    <t>Institution stand action end century agent.</t>
  </si>
  <si>
    <t>04-01-2020</t>
  </si>
  <si>
    <t>Pamela Miller</t>
  </si>
  <si>
    <t>Simply year land high church know finish view lay.</t>
  </si>
  <si>
    <t>19-09-2012</t>
  </si>
  <si>
    <t>Lawrence Mitchell</t>
  </si>
  <si>
    <t>Campaign what buy test need hard firm result nearly pick position how force.</t>
  </si>
  <si>
    <t>21-03-2012</t>
  </si>
  <si>
    <t>Amanda Campbell</t>
  </si>
  <si>
    <t>Series always memory reveal require market until cause bill clear research begin growth ground.</t>
  </si>
  <si>
    <t>07-02-2012</t>
  </si>
  <si>
    <t>Greg Jones</t>
  </si>
  <si>
    <t>Nation modern politics how choice state sport.</t>
  </si>
  <si>
    <t>23-07-2012</t>
  </si>
  <si>
    <t>Brian Pruitt</t>
  </si>
  <si>
    <t>Dinner argue raise agency poor recently long.</t>
  </si>
  <si>
    <t>Peter Dodson</t>
  </si>
  <si>
    <t>May follow series prove affect.</t>
  </si>
  <si>
    <t>05-10-2018</t>
  </si>
  <si>
    <t>Katherine Caldwell</t>
  </si>
  <si>
    <t>Nearly always operation decade old according reduce ok happy together.</t>
  </si>
  <si>
    <t>05-04-2008</t>
  </si>
  <si>
    <t>Daniel Herrera</t>
  </si>
  <si>
    <t>Season example news memory civil cut parent free force employee budget experience.</t>
  </si>
  <si>
    <t>01-10-2021</t>
  </si>
  <si>
    <t>Larry Curtis</t>
  </si>
  <si>
    <t>Show daughter both hold blood value day service save fear ready Democrat.</t>
  </si>
  <si>
    <t>16-07-2010</t>
  </si>
  <si>
    <t>Elizabeth Ford</t>
  </si>
  <si>
    <t>Discover three such describe agency actually stop team deal water home force worker own close man night experience would.</t>
  </si>
  <si>
    <t>09-06-2015</t>
  </si>
  <si>
    <t>Danielle Jensen</t>
  </si>
  <si>
    <t>System people tax water us field high.</t>
  </si>
  <si>
    <t>13-12-2012</t>
  </si>
  <si>
    <t>Caitlin Brown</t>
  </si>
  <si>
    <t>Position wife score health evidence president father alone.</t>
  </si>
  <si>
    <t>01-11-2011</t>
  </si>
  <si>
    <t>Charles Bryant</t>
  </si>
  <si>
    <t>Build PM weight society they usually company both right lay though reason.</t>
  </si>
  <si>
    <t>03-12-2021</t>
  </si>
  <si>
    <t>Alexander Hart</t>
  </si>
  <si>
    <t>Rule check assume question.</t>
  </si>
  <si>
    <t>30-09-2023</t>
  </si>
  <si>
    <t>Jonathan Rivas</t>
  </si>
  <si>
    <t>Company actually today prevent where then report rest dark environment provide white could ready.</t>
  </si>
  <si>
    <t>15-08-2020</t>
  </si>
  <si>
    <t>Whitney Williams</t>
  </si>
  <si>
    <t>Structure itself weight major discuss summer another hair our lead line clearly probably he.</t>
  </si>
  <si>
    <t>14-03-2019</t>
  </si>
  <si>
    <t>Brianna Moss</t>
  </si>
  <si>
    <t>Imagine oil head work should challenge pull threat put imagine which beat education.</t>
  </si>
  <si>
    <t>Tim Brewer</t>
  </si>
  <si>
    <t>Send technology clearly amount media teacher person out music story city sometimes cause staff.</t>
  </si>
  <si>
    <t>Thing wrong name mind offer effort nearly walk science.</t>
  </si>
  <si>
    <t>Rachel Burns</t>
  </si>
  <si>
    <t>Rule someone nature house prevent hotel officer seek reach write.</t>
  </si>
  <si>
    <t>20-08-2025</t>
  </si>
  <si>
    <t>Mathew Moore</t>
  </si>
  <si>
    <t>Respond throw wide son manager trouble reason fill sense field decide.</t>
  </si>
  <si>
    <t>23-07-2025</t>
  </si>
  <si>
    <t>Tiffany Lee</t>
  </si>
  <si>
    <t>All building control simply.</t>
  </si>
  <si>
    <t>09-03-2012</t>
  </si>
  <si>
    <t>David Tapia</t>
  </si>
  <si>
    <t>War product action our gas heart field people try play.</t>
  </si>
  <si>
    <t>16-04-2022</t>
  </si>
  <si>
    <t>Meghan Rowland</t>
  </si>
  <si>
    <t>Floor all red technology himself much better.</t>
  </si>
  <si>
    <t>18-10-2011</t>
  </si>
  <si>
    <t>Lisa Bell</t>
  </si>
  <si>
    <t>Yes here while service beautiful edge begin early store piece behind here front.</t>
  </si>
  <si>
    <t>20-03-2007</t>
  </si>
  <si>
    <t>Julie Morris</t>
  </si>
  <si>
    <t>Since take describe improve act campaign television sit very know maybe.</t>
  </si>
  <si>
    <t>12-03-2025</t>
  </si>
  <si>
    <t>Michael Price</t>
  </si>
  <si>
    <t>President any one recently make total fall.</t>
  </si>
  <si>
    <t>06-03-2008</t>
  </si>
  <si>
    <t>Dylan Rivera</t>
  </si>
  <si>
    <t>Rather why baby lot eat hold season.</t>
  </si>
  <si>
    <t>27-04-2023</t>
  </si>
  <si>
    <t>Cassandra Bennett</t>
  </si>
  <si>
    <t>Consumer future raise suffer director.</t>
  </si>
  <si>
    <t>11-02-2009</t>
  </si>
  <si>
    <t>Michael Buck</t>
  </si>
  <si>
    <t>Clearly car without painting age.</t>
  </si>
  <si>
    <t>17-06-2023</t>
  </si>
  <si>
    <t>Robert Jordan DDS</t>
  </si>
  <si>
    <t>Play blood list everything newspaper institution assume enjoy we group husband try trade then.</t>
  </si>
  <si>
    <t>02-02-2023</t>
  </si>
  <si>
    <t>Christopher Hudson</t>
  </si>
  <si>
    <t>Land you health enjoy at so control including nice discussion.</t>
  </si>
  <si>
    <t>28-03-2022</t>
  </si>
  <si>
    <t>Casey Miles</t>
  </si>
  <si>
    <t>Head member activity.</t>
  </si>
  <si>
    <t>14-07-2012</t>
  </si>
  <si>
    <t>Deborah Moreno</t>
  </si>
  <si>
    <t>They case TV team song.</t>
  </si>
  <si>
    <t>02-07-2007</t>
  </si>
  <si>
    <t>John Mendoza</t>
  </si>
  <si>
    <t>Common need phone teach audience project tax certainly.</t>
  </si>
  <si>
    <t>29-01-2005</t>
  </si>
  <si>
    <t>Karen Fritz</t>
  </si>
  <si>
    <t>Not east send style gun different energy arrive.</t>
  </si>
  <si>
    <t>26-10-2017</t>
  </si>
  <si>
    <t>Seth Norman</t>
  </si>
  <si>
    <t>Cover risk health last student different.</t>
  </si>
  <si>
    <t>01-10-2015</t>
  </si>
  <si>
    <t>Karen Avery</t>
  </si>
  <si>
    <t>Thousand position sense church out explain significant item all at be through certainly political hard hotel let.</t>
  </si>
  <si>
    <t>25-01-2023</t>
  </si>
  <si>
    <t>Sylvia Turner</t>
  </si>
  <si>
    <t>Painting try talk like maintain serious style.</t>
  </si>
  <si>
    <t>07-02-2014</t>
  </si>
  <si>
    <t>Kristin Fleming</t>
  </si>
  <si>
    <t>Produce off light before majority garden military place edge environmental even eye message fine town trade not.</t>
  </si>
  <si>
    <t>09-07-2010</t>
  </si>
  <si>
    <t>Eric Petersen</t>
  </si>
  <si>
    <t>Put everything our prove could party skin soon read couple rather.</t>
  </si>
  <si>
    <t>31-03-2014</t>
  </si>
  <si>
    <t>Kristen Harris</t>
  </si>
  <si>
    <t>Ok community right then police day so store consumer positive.</t>
  </si>
  <si>
    <t>Grand Total</t>
  </si>
  <si>
    <t>Species</t>
  </si>
  <si>
    <t>Count of Genus</t>
  </si>
  <si>
    <t>Count of species</t>
  </si>
  <si>
    <t>Average of Observed Length (m)</t>
  </si>
  <si>
    <t>Average of Observed Weight (kg)</t>
  </si>
  <si>
    <t xml:space="preserve">Differences </t>
  </si>
  <si>
    <t>Count of Scientific Name</t>
  </si>
  <si>
    <t>Age class</t>
  </si>
  <si>
    <t>Cout of species</t>
  </si>
  <si>
    <t>Country or Region</t>
  </si>
  <si>
    <t>Count of Conservation Status</t>
  </si>
  <si>
    <t>Duplicate Count</t>
  </si>
  <si>
    <t>Null values</t>
  </si>
  <si>
    <t>Duplicates</t>
  </si>
  <si>
    <t>Number Observations</t>
  </si>
  <si>
    <t>Number Species</t>
  </si>
  <si>
    <t>Number Genus</t>
  </si>
  <si>
    <t>Average Weight (kg)</t>
  </si>
  <si>
    <t>Max. Weight (kg)</t>
  </si>
  <si>
    <t>Min. Weight (kg)</t>
  </si>
  <si>
    <t>StdDev  Weight (kg)</t>
  </si>
  <si>
    <t>Average Length (m)</t>
  </si>
  <si>
    <t>Max. Length (m)</t>
  </si>
  <si>
    <t>Min. Length (m)</t>
  </si>
  <si>
    <t>StdDev  Length (m)2</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</si>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</sst>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 x14ac:knownFonts="1">
    <font>
      <sz val="12"/>
      <color theme="1"/>
      <name val="Aptos Narrow"/>
      <family val="2"/>
      <scheme val="minor"/>
    </font>
    <font>
      <b/>
      <sz val="16"/>
      <color theme="1"/>
      <name val="Aptos Narrow"/>
      <scheme val="minor"/>
    </font>
    <font>
      <b/>
      <sz val="12"/>
      <color theme="1"/>
      <name val="Aptos Narrow"/>
      <family val="2"/>
      <scheme val="minor"/>
    </font>
    <font>
      <b/>
      <sz val="12"/>
      <color theme="1"/>
      <name val="Aptos Narrow"/>
      <scheme val="minor"/>
    </font>
  </fonts>
  <fills count="8">
    <fill>
      <patternFill patternType="none"/>
    </fill>
    <fill>
      <patternFill patternType="gray125"/>
    </fill>
    <fill>
      <patternFill patternType="solid">
        <fgColor rgb="FFFFFF00"/>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59999389629810485"/>
        <bgColor theme="4" tint="0.79998168889431442"/>
      </patternFill>
    </fill>
  </fills>
  <borders count="3">
    <border>
      <left/>
      <right/>
      <top/>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s>
  <cellStyleXfs count="1">
    <xf numFmtId="0" fontId="0" fillId="0" borderId="0"/>
  </cellStyleXfs>
  <cellXfs count="16">
    <xf numFmtId="0" fontId="0" fillId="0" borderId="0" xfId="0"/>
    <xf numFmtId="2" fontId="0" fillId="0" borderId="0" xfId="0" applyNumberFormat="1"/>
    <xf numFmtId="14"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1" fillId="2" borderId="1" xfId="0" applyFont="1" applyFill="1" applyBorder="1"/>
    <xf numFmtId="0" fontId="3" fillId="3" borderId="0" xfId="0" applyFont="1" applyFill="1"/>
    <xf numFmtId="0" fontId="0" fillId="4" borderId="0" xfId="0" applyFill="1"/>
    <xf numFmtId="0" fontId="3" fillId="2" borderId="0" xfId="0" applyFont="1" applyFill="1"/>
    <xf numFmtId="0" fontId="0" fillId="5" borderId="0" xfId="0" applyFill="1"/>
    <xf numFmtId="0" fontId="0" fillId="6" borderId="0" xfId="0" applyFill="1"/>
    <xf numFmtId="0" fontId="2" fillId="7" borderId="2" xfId="0" applyFont="1" applyFill="1" applyBorder="1"/>
  </cellXfs>
  <cellStyles count="1">
    <cellStyle name="Normal" xfId="0" builtinId="0"/>
  </cellStyles>
  <dxfs count="51">
    <dxf>
      <numFmt numFmtId="164" formatCode="0.000"/>
    </dxf>
    <dxf>
      <numFmt numFmtId="164" formatCode="0.000"/>
    </dxf>
    <dxf>
      <font>
        <color rgb="FF9C0006"/>
      </font>
      <fill>
        <patternFill>
          <bgColor rgb="FFFFC7CE"/>
        </patternFill>
      </fill>
    </dxf>
    <dxf>
      <numFmt numFmtId="164" formatCode="0.000"/>
    </dxf>
    <dxf>
      <fill>
        <patternFill>
          <bgColor theme="4" tint="0.59999389629810485"/>
        </patternFill>
      </fill>
    </dxf>
    <dxf>
      <fill>
        <patternFill>
          <bgColor theme="4" tint="0.79998168889431442"/>
        </patternFill>
      </fill>
    </dxf>
    <dxf>
      <fill>
        <patternFill patternType="solid">
          <bgColor theme="4" tint="0.59999389629810485"/>
        </patternFill>
      </fill>
    </dxf>
    <dxf>
      <numFmt numFmtId="164" formatCode="0.000"/>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d/m/yy"/>
    </dxf>
    <dxf>
      <numFmt numFmtId="19" formatCode="d/m/yy"/>
    </dxf>
    <dxf>
      <numFmt numFmtId="30" formatCode="@"/>
    </dxf>
    <dxf>
      <numFmt numFmtId="30" formatCode="@"/>
    </dxf>
    <dxf>
      <numFmt numFmtId="30" formatCode="@"/>
    </dxf>
    <dxf>
      <numFmt numFmtId="30" formatCode="@"/>
    </dxf>
    <dxf>
      <numFmt numFmtId="2" formatCode="0.00"/>
    </dxf>
    <dxf>
      <numFmt numFmtId="2" formatCode="0.00"/>
    </dxf>
    <dxf>
      <numFmt numFmtId="2" formatCode="0.00"/>
    </dxf>
    <dxf>
      <numFmt numFmtId="2" formatCode="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[croc_project.xlsx]pivot_tables!species_count</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Count of species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ES"/>
        </a:p>
      </c:txPr>
    </c:title>
    <c:autoTitleDeleted val="0"/>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pivot_tables!$B$3</c:f>
              <c:strCache>
                <c:ptCount val="1"/>
                <c:pt idx="0">
                  <c:v>Total</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trendline>
            <c:spPr>
              <a:ln w="9525" cap="rnd">
                <a:solidFill>
                  <a:schemeClr val="accent3"/>
                </a:solidFill>
              </a:ln>
              <a:effectLst/>
            </c:spPr>
            <c:trendlineType val="movingAvg"/>
            <c:period val="2"/>
            <c:dispRSqr val="0"/>
            <c:dispEq val="0"/>
          </c:trendline>
          <c:cat>
            <c:strRef>
              <c:f>pivot_tables!$A$4:$A$22</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pivot_tables!$B$4:$B$22</c:f>
              <c:numCache>
                <c:formatCode>General</c:formatCode>
                <c:ptCount val="18"/>
                <c:pt idx="0">
                  <c:v>66</c:v>
                </c:pt>
                <c:pt idx="1">
                  <c:v>49</c:v>
                </c:pt>
                <c:pt idx="2">
                  <c:v>58</c:v>
                </c:pt>
                <c:pt idx="3">
                  <c:v>45</c:v>
                </c:pt>
                <c:pt idx="4">
                  <c:v>58</c:v>
                </c:pt>
                <c:pt idx="5">
                  <c:v>64</c:v>
                </c:pt>
                <c:pt idx="6">
                  <c:v>48</c:v>
                </c:pt>
                <c:pt idx="7">
                  <c:v>68</c:v>
                </c:pt>
                <c:pt idx="8">
                  <c:v>47</c:v>
                </c:pt>
                <c:pt idx="9">
                  <c:v>58</c:v>
                </c:pt>
                <c:pt idx="10">
                  <c:v>67</c:v>
                </c:pt>
                <c:pt idx="11">
                  <c:v>59</c:v>
                </c:pt>
                <c:pt idx="12">
                  <c:v>45</c:v>
                </c:pt>
                <c:pt idx="13">
                  <c:v>52</c:v>
                </c:pt>
                <c:pt idx="14">
                  <c:v>55</c:v>
                </c:pt>
                <c:pt idx="15">
                  <c:v>56</c:v>
                </c:pt>
                <c:pt idx="16">
                  <c:v>48</c:v>
                </c:pt>
                <c:pt idx="17">
                  <c:v>57</c:v>
                </c:pt>
              </c:numCache>
            </c:numRef>
          </c:val>
          <c:extLst>
            <c:ext xmlns:c16="http://schemas.microsoft.com/office/drawing/2014/chart" uri="{C3380CC4-5D6E-409C-BE32-E72D297353CC}">
              <c16:uniqueId val="{00000000-DEB3-5F4D-B924-1FBC3B5A89AA}"/>
            </c:ext>
          </c:extLst>
        </c:ser>
        <c:dLbls>
          <c:showLegendKey val="0"/>
          <c:showVal val="0"/>
          <c:showCatName val="0"/>
          <c:showSerName val="0"/>
          <c:showPercent val="0"/>
          <c:showBubbleSize val="0"/>
        </c:dLbls>
        <c:gapWidth val="100"/>
        <c:overlap val="-24"/>
        <c:axId val="1530477888"/>
        <c:axId val="1682239952"/>
      </c:barChart>
      <c:catAx>
        <c:axId val="153047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ES"/>
          </a:p>
        </c:txPr>
        <c:crossAx val="1682239952"/>
        <c:crosses val="autoZero"/>
        <c:auto val="1"/>
        <c:lblAlgn val="ctr"/>
        <c:lblOffset val="100"/>
        <c:noMultiLvlLbl val="0"/>
      </c:catAx>
      <c:valAx>
        <c:axId val="168223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ES"/>
          </a:p>
        </c:txPr>
        <c:crossAx val="15304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[croc_project.xlsx]pivot_tables!count by genus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Genus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ES"/>
        </a:p>
      </c:txPr>
    </c:title>
    <c:autoTitleDeleted val="0"/>
    <c:pivotFmts>
      <c:pivotFmt>
        <c:idx val="0"/>
        <c:spPr>
          <a:solidFill>
            <a:schemeClr val="accent3"/>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3">
              <a:shade val="65000"/>
            </a:schemeClr>
          </a:solidFill>
          <a:ln>
            <a:noFill/>
          </a:ln>
          <a:effectLst>
            <a:outerShdw blurRad="254000" sx="102000" sy="102000" algn="ctr" rotWithShape="0">
              <a:prstClr val="black">
                <a:alpha val="20000"/>
              </a:prstClr>
            </a:outerShdw>
          </a:effectLst>
        </c:spPr>
      </c:pivotFmt>
      <c:pivotFmt>
        <c:idx val="2"/>
        <c:spPr>
          <a:solidFill>
            <a:schemeClr val="accent3"/>
          </a:solidFill>
          <a:ln>
            <a:noFill/>
          </a:ln>
          <a:effectLst>
            <a:outerShdw blurRad="254000" sx="102000" sy="102000" algn="ctr" rotWithShape="0">
              <a:prstClr val="black">
                <a:alpha val="20000"/>
              </a:prstClr>
            </a:outerShdw>
          </a:effectLst>
        </c:spPr>
      </c:pivotFmt>
      <c:pivotFmt>
        <c:idx val="3"/>
        <c:spPr>
          <a:solidFill>
            <a:schemeClr val="accent3">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pivot_tables!$B$26</c:f>
              <c:strCache>
                <c:ptCount val="1"/>
                <c:pt idx="0">
                  <c:v>Total</c:v>
                </c:pt>
              </c:strCache>
            </c:strRef>
          </c:tx>
          <c:dPt>
            <c:idx val="0"/>
            <c:bubble3D val="0"/>
            <c:spPr>
              <a:solidFill>
                <a:schemeClr val="accent3">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A1-0E4C-900B-879CBC1C499D}"/>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A1-0E4C-900B-879CBC1C499D}"/>
              </c:ext>
            </c:extLst>
          </c:dPt>
          <c:dPt>
            <c:idx val="2"/>
            <c:bubble3D val="0"/>
            <c:spPr>
              <a:solidFill>
                <a:schemeClr val="accent3">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A1-0E4C-900B-879CBC1C499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E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pivot_tables!$A$27:$A$30</c:f>
              <c:strCache>
                <c:ptCount val="3"/>
                <c:pt idx="0">
                  <c:v>Crocodylus</c:v>
                </c:pt>
                <c:pt idx="1">
                  <c:v>Mecistops</c:v>
                </c:pt>
                <c:pt idx="2">
                  <c:v>Osteolaemus</c:v>
                </c:pt>
              </c:strCache>
            </c:strRef>
          </c:cat>
          <c:val>
            <c:numRef>
              <c:f>pivot_tables!$B$27:$B$30</c:f>
              <c:numCache>
                <c:formatCode>0.00%</c:formatCode>
                <c:ptCount val="3"/>
                <c:pt idx="0">
                  <c:v>0.78400000000000003</c:v>
                </c:pt>
                <c:pt idx="1">
                  <c:v>0.111</c:v>
                </c:pt>
                <c:pt idx="2">
                  <c:v>0.105</c:v>
                </c:pt>
              </c:numCache>
            </c:numRef>
          </c:val>
          <c:extLst>
            <c:ext xmlns:c16="http://schemas.microsoft.com/office/drawing/2014/chart" uri="{C3380CC4-5D6E-409C-BE32-E72D297353CC}">
              <c16:uniqueId val="{00000000-087D-F54D-A42A-E833FA27F4F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[croc_project.xlsx]pivot_tables!avg_length_species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length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pivot_tables!$B$41:$B$42</c:f>
              <c:strCache>
                <c:ptCount val="1"/>
                <c:pt idx="0">
                  <c:v>Adult</c:v>
                </c:pt>
              </c:strCache>
            </c:strRef>
          </c:tx>
          <c:spPr>
            <a:solidFill>
              <a:schemeClr val="accent3">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pivot_tables!$A$43:$A$61</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pivot_tables!$B$43:$B$61</c:f>
              <c:numCache>
                <c:formatCode>0.000</c:formatCode>
                <c:ptCount val="18"/>
                <c:pt idx="0">
                  <c:v>3.4344736842105252</c:v>
                </c:pt>
                <c:pt idx="1">
                  <c:v>2.8468</c:v>
                </c:pt>
                <c:pt idx="2">
                  <c:v>3.8407692307692312</c:v>
                </c:pt>
                <c:pt idx="3">
                  <c:v>2.2919047619047617</c:v>
                </c:pt>
                <c:pt idx="4">
                  <c:v>2.0430769230769235</c:v>
                </c:pt>
                <c:pt idx="5">
                  <c:v>2.3844117647058822</c:v>
                </c:pt>
                <c:pt idx="6">
                  <c:v>4.1776923076923076</c:v>
                </c:pt>
                <c:pt idx="7">
                  <c:v>2.5841379310344825</c:v>
                </c:pt>
                <c:pt idx="8">
                  <c:v>3.293333333333333</c:v>
                </c:pt>
                <c:pt idx="9">
                  <c:v>5.008709677419354</c:v>
                </c:pt>
                <c:pt idx="10">
                  <c:v>2.9454285714285717</c:v>
                </c:pt>
                <c:pt idx="11">
                  <c:v>2.6766666666666676</c:v>
                </c:pt>
                <c:pt idx="12">
                  <c:v>2.6644000000000001</c:v>
                </c:pt>
                <c:pt idx="13">
                  <c:v>2.6922222222222221</c:v>
                </c:pt>
                <c:pt idx="14">
                  <c:v>2.7651428571428571</c:v>
                </c:pt>
                <c:pt idx="15">
                  <c:v>2.5741666666666663</c:v>
                </c:pt>
                <c:pt idx="16">
                  <c:v>1.4615999999999993</c:v>
                </c:pt>
                <c:pt idx="17">
                  <c:v>1.2754285714285714</c:v>
                </c:pt>
              </c:numCache>
            </c:numRef>
          </c:val>
          <c:extLst>
            <c:ext xmlns:c16="http://schemas.microsoft.com/office/drawing/2014/chart" uri="{C3380CC4-5D6E-409C-BE32-E72D297353CC}">
              <c16:uniqueId val="{00000000-A045-8A4A-861B-6C43E406C84F}"/>
            </c:ext>
          </c:extLst>
        </c:ser>
        <c:ser>
          <c:idx val="1"/>
          <c:order val="1"/>
          <c:tx>
            <c:strRef>
              <c:f>pivot_tables!$C$41:$C$42</c:f>
              <c:strCache>
                <c:ptCount val="1"/>
                <c:pt idx="0">
                  <c:v>Hatchling</c:v>
                </c:pt>
              </c:strCache>
            </c:strRef>
          </c:tx>
          <c:spPr>
            <a:solidFill>
              <a:schemeClr val="accent3">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pivot_tables!$A$43:$A$61</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pivot_tables!$C$43:$C$61</c:f>
              <c:numCache>
                <c:formatCode>0.000</c:formatCode>
                <c:ptCount val="18"/>
                <c:pt idx="0">
                  <c:v>0.41600000000000004</c:v>
                </c:pt>
                <c:pt idx="1">
                  <c:v>0.53</c:v>
                </c:pt>
                <c:pt idx="2">
                  <c:v>0.60799999999999998</c:v>
                </c:pt>
                <c:pt idx="3">
                  <c:v>0.33</c:v>
                </c:pt>
                <c:pt idx="4">
                  <c:v>0.39500000000000002</c:v>
                </c:pt>
                <c:pt idx="5">
                  <c:v>0.22750000000000001</c:v>
                </c:pt>
                <c:pt idx="6">
                  <c:v>0.56000000000000005</c:v>
                </c:pt>
                <c:pt idx="7">
                  <c:v>0.31</c:v>
                </c:pt>
                <c:pt idx="8">
                  <c:v>0.57333333333333336</c:v>
                </c:pt>
                <c:pt idx="9">
                  <c:v>0.53</c:v>
                </c:pt>
                <c:pt idx="10">
                  <c:v>0.53</c:v>
                </c:pt>
                <c:pt idx="11">
                  <c:v>0.45333333333333337</c:v>
                </c:pt>
                <c:pt idx="12">
                  <c:v>0.40400000000000003</c:v>
                </c:pt>
                <c:pt idx="13">
                  <c:v>0.48</c:v>
                </c:pt>
                <c:pt idx="14">
                  <c:v>0.46666666666666662</c:v>
                </c:pt>
                <c:pt idx="15">
                  <c:v>0.36799999999999999</c:v>
                </c:pt>
                <c:pt idx="16">
                  <c:v>0.15500000000000003</c:v>
                </c:pt>
                <c:pt idx="17">
                  <c:v>0.19</c:v>
                </c:pt>
              </c:numCache>
            </c:numRef>
          </c:val>
          <c:extLst>
            <c:ext xmlns:c16="http://schemas.microsoft.com/office/drawing/2014/chart" uri="{C3380CC4-5D6E-409C-BE32-E72D297353CC}">
              <c16:uniqueId val="{00000001-0993-E14C-99A6-FC9BA4BEBB1C}"/>
            </c:ext>
          </c:extLst>
        </c:ser>
        <c:ser>
          <c:idx val="2"/>
          <c:order val="2"/>
          <c:tx>
            <c:strRef>
              <c:f>pivot_tables!$D$41:$D$42</c:f>
              <c:strCache>
                <c:ptCount val="1"/>
                <c:pt idx="0">
                  <c:v>Juvenile</c:v>
                </c:pt>
              </c:strCache>
            </c:strRef>
          </c:tx>
          <c:spPr>
            <a:solidFill>
              <a:schemeClr val="accent3">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pivot_tables!$A$43:$A$61</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pivot_tables!$D$43:$D$61</c:f>
              <c:numCache>
                <c:formatCode>0.000</c:formatCode>
                <c:ptCount val="18"/>
                <c:pt idx="0">
                  <c:v>1.9023076923076923</c:v>
                </c:pt>
                <c:pt idx="1">
                  <c:v>1.4075</c:v>
                </c:pt>
                <c:pt idx="2">
                  <c:v>1.9566666666666666</c:v>
                </c:pt>
                <c:pt idx="3">
                  <c:v>1.237857142857143</c:v>
                </c:pt>
                <c:pt idx="4">
                  <c:v>1.26125</c:v>
                </c:pt>
                <c:pt idx="5">
                  <c:v>1.19625</c:v>
                </c:pt>
                <c:pt idx="6">
                  <c:v>2.4122222222222223</c:v>
                </c:pt>
                <c:pt idx="7">
                  <c:v>1.3978947368421053</c:v>
                </c:pt>
                <c:pt idx="8">
                  <c:v>1.8485714285714288</c:v>
                </c:pt>
                <c:pt idx="9">
                  <c:v>2.9477777777777781</c:v>
                </c:pt>
                <c:pt idx="10">
                  <c:v>1.5193749999999999</c:v>
                </c:pt>
                <c:pt idx="11">
                  <c:v>1.5990909090909091</c:v>
                </c:pt>
                <c:pt idx="12">
                  <c:v>1.31125</c:v>
                </c:pt>
                <c:pt idx="13">
                  <c:v>1.4581818181818185</c:v>
                </c:pt>
                <c:pt idx="14">
                  <c:v>1.6185714285714285</c:v>
                </c:pt>
                <c:pt idx="15">
                  <c:v>1.2083333333333333</c:v>
                </c:pt>
                <c:pt idx="16">
                  <c:v>0.66857142857142848</c:v>
                </c:pt>
                <c:pt idx="17">
                  <c:v>0.67749999999999999</c:v>
                </c:pt>
              </c:numCache>
            </c:numRef>
          </c:val>
          <c:extLst>
            <c:ext xmlns:c16="http://schemas.microsoft.com/office/drawing/2014/chart" uri="{C3380CC4-5D6E-409C-BE32-E72D297353CC}">
              <c16:uniqueId val="{00000002-0993-E14C-99A6-FC9BA4BEBB1C}"/>
            </c:ext>
          </c:extLst>
        </c:ser>
        <c:ser>
          <c:idx val="3"/>
          <c:order val="3"/>
          <c:tx>
            <c:strRef>
              <c:f>pivot_tables!$E$41:$E$42</c:f>
              <c:strCache>
                <c:ptCount val="1"/>
                <c:pt idx="0">
                  <c:v>Subadult</c:v>
                </c:pt>
              </c:strCache>
            </c:strRef>
          </c:tx>
          <c:spPr>
            <a:solidFill>
              <a:schemeClr val="accent3">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pivot_tables!$A$43:$A$61</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pivot_tables!$E$43:$E$61</c:f>
              <c:numCache>
                <c:formatCode>0.000</c:formatCode>
                <c:ptCount val="18"/>
                <c:pt idx="0">
                  <c:v>3.2670000000000003</c:v>
                </c:pt>
                <c:pt idx="1">
                  <c:v>2.8559999999999999</c:v>
                </c:pt>
                <c:pt idx="2">
                  <c:v>3.5850000000000004</c:v>
                </c:pt>
                <c:pt idx="3">
                  <c:v>2.1262499999999998</c:v>
                </c:pt>
                <c:pt idx="4">
                  <c:v>1.9459090909090906</c:v>
                </c:pt>
                <c:pt idx="5">
                  <c:v>2.5622222222222226</c:v>
                </c:pt>
                <c:pt idx="6">
                  <c:v>3.7591666666666672</c:v>
                </c:pt>
                <c:pt idx="7">
                  <c:v>2.4316666666666666</c:v>
                </c:pt>
                <c:pt idx="8">
                  <c:v>3.0449999999999995</c:v>
                </c:pt>
                <c:pt idx="9">
                  <c:v>4.3129411764705887</c:v>
                </c:pt>
                <c:pt idx="10">
                  <c:v>2.7166666666666668</c:v>
                </c:pt>
                <c:pt idx="11">
                  <c:v>2.5299999999999998</c:v>
                </c:pt>
                <c:pt idx="12">
                  <c:v>2.56</c:v>
                </c:pt>
                <c:pt idx="13">
                  <c:v>2.4799999999999995</c:v>
                </c:pt>
                <c:pt idx="14">
                  <c:v>2.6429999999999998</c:v>
                </c:pt>
                <c:pt idx="15">
                  <c:v>2.2433333333333332</c:v>
                </c:pt>
                <c:pt idx="16">
                  <c:v>1.2464285714285714</c:v>
                </c:pt>
                <c:pt idx="17">
                  <c:v>1.1183333333333332</c:v>
                </c:pt>
              </c:numCache>
            </c:numRef>
          </c:val>
          <c:extLst>
            <c:ext xmlns:c16="http://schemas.microsoft.com/office/drawing/2014/chart" uri="{C3380CC4-5D6E-409C-BE32-E72D297353CC}">
              <c16:uniqueId val="{00000003-0993-E14C-99A6-FC9BA4BEBB1C}"/>
            </c:ext>
          </c:extLst>
        </c:ser>
        <c:dLbls>
          <c:showLegendKey val="0"/>
          <c:showVal val="0"/>
          <c:showCatName val="0"/>
          <c:showSerName val="0"/>
          <c:showPercent val="0"/>
          <c:showBubbleSize val="0"/>
        </c:dLbls>
        <c:gapWidth val="219"/>
        <c:overlap val="-27"/>
        <c:axId val="1467595696"/>
        <c:axId val="1854538496"/>
      </c:barChart>
      <c:catAx>
        <c:axId val="146759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854538496"/>
        <c:crosses val="autoZero"/>
        <c:auto val="1"/>
        <c:lblAlgn val="ctr"/>
        <c:lblOffset val="100"/>
        <c:noMultiLvlLbl val="0"/>
      </c:catAx>
      <c:valAx>
        <c:axId val="18545384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46759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[croc_project.xlsx]pivot_tables!avg_weight_species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weight (Kg)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pivot_tables!$B$65:$B$66</c:f>
              <c:strCache>
                <c:ptCount val="1"/>
                <c:pt idx="0">
                  <c:v>Adult</c:v>
                </c:pt>
              </c:strCache>
            </c:strRef>
          </c:tx>
          <c:spPr>
            <a:solidFill>
              <a:schemeClr val="accent3">
                <a:shade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pivot_tables!$A$67:$A$85</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pivot_tables!$B$67:$B$85</c:f>
              <c:numCache>
                <c:formatCode>0.000</c:formatCode>
                <c:ptCount val="18"/>
                <c:pt idx="0">
                  <c:v>229.19210526315788</c:v>
                </c:pt>
                <c:pt idx="1">
                  <c:v>118.15199999999999</c:v>
                </c:pt>
                <c:pt idx="2">
                  <c:v>401.59615384615387</c:v>
                </c:pt>
                <c:pt idx="3">
                  <c:v>70.723809523809521</c:v>
                </c:pt>
                <c:pt idx="4">
                  <c:v>67.165384615384625</c:v>
                </c:pt>
                <c:pt idx="5">
                  <c:v>92.920588235294147</c:v>
                </c:pt>
                <c:pt idx="6">
                  <c:v>549.90384615384619</c:v>
                </c:pt>
                <c:pt idx="7">
                  <c:v>102.3241379310345</c:v>
                </c:pt>
                <c:pt idx="8">
                  <c:v>196.99047619047619</c:v>
                </c:pt>
                <c:pt idx="9">
                  <c:v>745.28709677419374</c:v>
                </c:pt>
                <c:pt idx="10">
                  <c:v>147.95999999999998</c:v>
                </c:pt>
                <c:pt idx="11">
                  <c:v>120.63703703703706</c:v>
                </c:pt>
                <c:pt idx="12">
                  <c:v>132.22399999999999</c:v>
                </c:pt>
                <c:pt idx="13">
                  <c:v>139.38888888888891</c:v>
                </c:pt>
                <c:pt idx="14">
                  <c:v>148.80571428571434</c:v>
                </c:pt>
                <c:pt idx="15">
                  <c:v>127.03750000000001</c:v>
                </c:pt>
                <c:pt idx="16">
                  <c:v>25.256</c:v>
                </c:pt>
                <c:pt idx="17">
                  <c:v>16.377142857142857</c:v>
                </c:pt>
              </c:numCache>
            </c:numRef>
          </c:val>
          <c:extLst>
            <c:ext xmlns:c16="http://schemas.microsoft.com/office/drawing/2014/chart" uri="{C3380CC4-5D6E-409C-BE32-E72D297353CC}">
              <c16:uniqueId val="{00000000-9F77-F046-AD59-D9CCB2FF3C65}"/>
            </c:ext>
          </c:extLst>
        </c:ser>
        <c:ser>
          <c:idx val="1"/>
          <c:order val="1"/>
          <c:tx>
            <c:strRef>
              <c:f>pivot_tables!$C$65:$C$66</c:f>
              <c:strCache>
                <c:ptCount val="1"/>
                <c:pt idx="0">
                  <c:v>Hatchling</c:v>
                </c:pt>
              </c:strCache>
            </c:strRef>
          </c:tx>
          <c:spPr>
            <a:solidFill>
              <a:schemeClr val="accent3">
                <a:shade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pivot_tables!$A$67:$A$85</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pivot_tables!$C$67:$C$85</c:f>
              <c:numCache>
                <c:formatCode>0.000</c:formatCode>
                <c:ptCount val="18"/>
                <c:pt idx="0">
                  <c:v>72.239999999999981</c:v>
                </c:pt>
                <c:pt idx="1">
                  <c:v>32.900000000000006</c:v>
                </c:pt>
                <c:pt idx="2">
                  <c:v>97.180000000000021</c:v>
                </c:pt>
                <c:pt idx="3">
                  <c:v>18.95</c:v>
                </c:pt>
                <c:pt idx="4">
                  <c:v>19.75</c:v>
                </c:pt>
                <c:pt idx="5">
                  <c:v>30.6</c:v>
                </c:pt>
                <c:pt idx="6">
                  <c:v>133.9</c:v>
                </c:pt>
                <c:pt idx="7">
                  <c:v>30.349999999999998</c:v>
                </c:pt>
                <c:pt idx="8">
                  <c:v>51.766666666666659</c:v>
                </c:pt>
                <c:pt idx="9">
                  <c:v>263.89999999999998</c:v>
                </c:pt>
                <c:pt idx="10">
                  <c:v>34.200000000000003</c:v>
                </c:pt>
                <c:pt idx="11">
                  <c:v>39.033333333333331</c:v>
                </c:pt>
                <c:pt idx="12">
                  <c:v>31.439999999999998</c:v>
                </c:pt>
                <c:pt idx="13">
                  <c:v>35.1</c:v>
                </c:pt>
                <c:pt idx="14">
                  <c:v>43.166666666666664</c:v>
                </c:pt>
                <c:pt idx="15">
                  <c:v>29.160000000000004</c:v>
                </c:pt>
                <c:pt idx="16">
                  <c:v>4.5500000000000007</c:v>
                </c:pt>
                <c:pt idx="17">
                  <c:v>4.9000000000000004</c:v>
                </c:pt>
              </c:numCache>
            </c:numRef>
          </c:val>
          <c:extLst>
            <c:ext xmlns:c16="http://schemas.microsoft.com/office/drawing/2014/chart" uri="{C3380CC4-5D6E-409C-BE32-E72D297353CC}">
              <c16:uniqueId val="{00000001-6D96-404A-9F2E-BE2177AA7C69}"/>
            </c:ext>
          </c:extLst>
        </c:ser>
        <c:ser>
          <c:idx val="2"/>
          <c:order val="2"/>
          <c:tx>
            <c:strRef>
              <c:f>pivot_tables!$D$65:$D$66</c:f>
              <c:strCache>
                <c:ptCount val="1"/>
                <c:pt idx="0">
                  <c:v>Juvenile</c:v>
                </c:pt>
              </c:strCache>
            </c:strRef>
          </c:tx>
          <c:spPr>
            <a:solidFill>
              <a:schemeClr val="accent3">
                <a:tint val="8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pivot_tables!$A$67:$A$85</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pivot_tables!$D$67:$D$85</c:f>
              <c:numCache>
                <c:formatCode>0.000</c:formatCode>
                <c:ptCount val="18"/>
                <c:pt idx="0">
                  <c:v>100.95384615384614</c:v>
                </c:pt>
                <c:pt idx="1">
                  <c:v>42.6</c:v>
                </c:pt>
                <c:pt idx="2">
                  <c:v>146.17999999999998</c:v>
                </c:pt>
                <c:pt idx="3">
                  <c:v>30.050000000000004</c:v>
                </c:pt>
                <c:pt idx="4">
                  <c:v>32.912500000000001</c:v>
                </c:pt>
                <c:pt idx="5">
                  <c:v>43.862499999999997</c:v>
                </c:pt>
                <c:pt idx="6">
                  <c:v>234.11111111111111</c:v>
                </c:pt>
                <c:pt idx="7">
                  <c:v>43.773684210526319</c:v>
                </c:pt>
                <c:pt idx="8">
                  <c:v>84.457142857142841</c:v>
                </c:pt>
                <c:pt idx="9">
                  <c:v>404.29999999999995</c:v>
                </c:pt>
                <c:pt idx="10">
                  <c:v>51.231249999999996</c:v>
                </c:pt>
                <c:pt idx="11">
                  <c:v>56.699999999999996</c:v>
                </c:pt>
                <c:pt idx="12">
                  <c:v>45.512499999999996</c:v>
                </c:pt>
                <c:pt idx="13">
                  <c:v>53.163636363636357</c:v>
                </c:pt>
                <c:pt idx="14">
                  <c:v>66.328571428571436</c:v>
                </c:pt>
                <c:pt idx="15">
                  <c:v>46.1</c:v>
                </c:pt>
                <c:pt idx="16">
                  <c:v>7.7571428571428571</c:v>
                </c:pt>
                <c:pt idx="17">
                  <c:v>6.7249999999999996</c:v>
                </c:pt>
              </c:numCache>
            </c:numRef>
          </c:val>
          <c:extLst>
            <c:ext xmlns:c16="http://schemas.microsoft.com/office/drawing/2014/chart" uri="{C3380CC4-5D6E-409C-BE32-E72D297353CC}">
              <c16:uniqueId val="{00000002-6D96-404A-9F2E-BE2177AA7C69}"/>
            </c:ext>
          </c:extLst>
        </c:ser>
        <c:ser>
          <c:idx val="3"/>
          <c:order val="3"/>
          <c:tx>
            <c:strRef>
              <c:f>pivot_tables!$E$65:$E$66</c:f>
              <c:strCache>
                <c:ptCount val="1"/>
                <c:pt idx="0">
                  <c:v>Subadult</c:v>
                </c:pt>
              </c:strCache>
            </c:strRef>
          </c:tx>
          <c:spPr>
            <a:solidFill>
              <a:schemeClr val="accent3">
                <a:tint val="5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pivot_tables!$A$67:$A$85</c:f>
              <c:strCache>
                <c:ptCount val="18"/>
                <c:pt idx="0">
                  <c:v>Crocodylus acutus</c:v>
                </c:pt>
                <c:pt idx="1">
                  <c:v>Crocodylus halli</c:v>
                </c:pt>
                <c:pt idx="2">
                  <c:v>Crocodylus intermedius</c:v>
                </c:pt>
                <c:pt idx="3">
                  <c:v>Crocodylus johnstoni</c:v>
                </c:pt>
                <c:pt idx="4">
                  <c:v>Crocodylus mindorensis</c:v>
                </c:pt>
                <c:pt idx="5">
                  <c:v>Crocodylus moreletii</c:v>
                </c:pt>
                <c:pt idx="6">
                  <c:v>Crocodylus niloticus</c:v>
                </c:pt>
                <c:pt idx="7">
                  <c:v>Crocodylus novaeguineae</c:v>
                </c:pt>
                <c:pt idx="8">
                  <c:v>Crocodylus palustris</c:v>
                </c:pt>
                <c:pt idx="9">
                  <c:v>Crocodylus porosus</c:v>
                </c:pt>
                <c:pt idx="10">
                  <c:v>Crocodylus raninus</c:v>
                </c:pt>
                <c:pt idx="11">
                  <c:v>Crocodylus rhombifer</c:v>
                </c:pt>
                <c:pt idx="12">
                  <c:v>Crocodylus siamensis</c:v>
                </c:pt>
                <c:pt idx="13">
                  <c:v>Crocodylus suchus</c:v>
                </c:pt>
                <c:pt idx="14">
                  <c:v>Mecistops cataphractus</c:v>
                </c:pt>
                <c:pt idx="15">
                  <c:v>Mecistops leptorhynchus</c:v>
                </c:pt>
                <c:pt idx="16">
                  <c:v>Osteolaemus osborni</c:v>
                </c:pt>
                <c:pt idx="17">
                  <c:v>Osteolaemus tetraspis</c:v>
                </c:pt>
              </c:strCache>
            </c:strRef>
          </c:cat>
          <c:val>
            <c:numRef>
              <c:f>pivot_tables!$E$67:$E$85</c:f>
              <c:numCache>
                <c:formatCode>0.000</c:formatCode>
                <c:ptCount val="18"/>
                <c:pt idx="0">
                  <c:v>209.10999999999999</c:v>
                </c:pt>
                <c:pt idx="1">
                  <c:v>119.62</c:v>
                </c:pt>
                <c:pt idx="2">
                  <c:v>336.10833333333335</c:v>
                </c:pt>
                <c:pt idx="3">
                  <c:v>63.712499999999999</c:v>
                </c:pt>
                <c:pt idx="4">
                  <c:v>61.618181818181817</c:v>
                </c:pt>
                <c:pt idx="5">
                  <c:v>100.35555555555555</c:v>
                </c:pt>
                <c:pt idx="6">
                  <c:v>445.64166666666665</c:v>
                </c:pt>
                <c:pt idx="7">
                  <c:v>89.355555555555554</c:v>
                </c:pt>
                <c:pt idx="8">
                  <c:v>168.44374999999999</c:v>
                </c:pt>
                <c:pt idx="9">
                  <c:v>576.64117647058833</c:v>
                </c:pt>
                <c:pt idx="10">
                  <c:v>124.82666666666668</c:v>
                </c:pt>
                <c:pt idx="11">
                  <c:v>103.62222222222222</c:v>
                </c:pt>
                <c:pt idx="12">
                  <c:v>123.9</c:v>
                </c:pt>
                <c:pt idx="13">
                  <c:v>113.33076923076922</c:v>
                </c:pt>
                <c:pt idx="14">
                  <c:v>135</c:v>
                </c:pt>
                <c:pt idx="15">
                  <c:v>94.039999999999992</c:v>
                </c:pt>
                <c:pt idx="16">
                  <c:v>18.185714285714287</c:v>
                </c:pt>
                <c:pt idx="17">
                  <c:v>13.54166666666667</c:v>
                </c:pt>
              </c:numCache>
            </c:numRef>
          </c:val>
          <c:extLst>
            <c:ext xmlns:c16="http://schemas.microsoft.com/office/drawing/2014/chart" uri="{C3380CC4-5D6E-409C-BE32-E72D297353CC}">
              <c16:uniqueId val="{00000003-6D96-404A-9F2E-BE2177AA7C69}"/>
            </c:ext>
          </c:extLst>
        </c:ser>
        <c:dLbls>
          <c:showLegendKey val="0"/>
          <c:showVal val="0"/>
          <c:showCatName val="0"/>
          <c:showSerName val="0"/>
          <c:showPercent val="0"/>
          <c:showBubbleSize val="0"/>
        </c:dLbls>
        <c:gapWidth val="219"/>
        <c:overlap val="-27"/>
        <c:axId val="1561994624"/>
        <c:axId val="1209065840"/>
      </c:barChart>
      <c:catAx>
        <c:axId val="156199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209065840"/>
        <c:crosses val="autoZero"/>
        <c:auto val="1"/>
        <c:lblAlgn val="ctr"/>
        <c:lblOffset val="100"/>
        <c:noMultiLvlLbl val="0"/>
      </c:catAx>
      <c:valAx>
        <c:axId val="120906584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156199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[croc_project.xlsx]pivot_tables!age_class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class </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pivot_tables!$B$88</c:f>
              <c:strCache>
                <c:ptCount val="1"/>
                <c:pt idx="0">
                  <c:v>Total</c:v>
                </c:pt>
              </c:strCache>
            </c:strRef>
          </c:tx>
          <c:spPr>
            <a:solidFill>
              <a:schemeClr val="accent3"/>
            </a:solidFill>
            <a:ln>
              <a:noFill/>
            </a:ln>
            <a:effectLst/>
          </c:spPr>
          <c:invertIfNegative val="0"/>
          <c:cat>
            <c:strRef>
              <c:f>pivot_tables!$A$89:$A$93</c:f>
              <c:strCache>
                <c:ptCount val="4"/>
                <c:pt idx="0">
                  <c:v>Adult</c:v>
                </c:pt>
                <c:pt idx="1">
                  <c:v>Hatchling</c:v>
                </c:pt>
                <c:pt idx="2">
                  <c:v>Juvenile</c:v>
                </c:pt>
                <c:pt idx="3">
                  <c:v>Subadult</c:v>
                </c:pt>
              </c:strCache>
            </c:strRef>
          </c:cat>
          <c:val>
            <c:numRef>
              <c:f>pivot_tables!$B$89:$B$93</c:f>
              <c:numCache>
                <c:formatCode>General</c:formatCode>
                <c:ptCount val="4"/>
                <c:pt idx="0">
                  <c:v>510</c:v>
                </c:pt>
                <c:pt idx="1">
                  <c:v>49</c:v>
                </c:pt>
                <c:pt idx="2">
                  <c:v>194</c:v>
                </c:pt>
                <c:pt idx="3">
                  <c:v>247</c:v>
                </c:pt>
              </c:numCache>
            </c:numRef>
          </c:val>
          <c:extLst>
            <c:ext xmlns:c16="http://schemas.microsoft.com/office/drawing/2014/chart" uri="{C3380CC4-5D6E-409C-BE32-E72D297353CC}">
              <c16:uniqueId val="{00000000-DAAE-DA48-BC5B-6B8EA624BE30}"/>
            </c:ext>
          </c:extLst>
        </c:ser>
        <c:dLbls>
          <c:showLegendKey val="0"/>
          <c:showVal val="0"/>
          <c:showCatName val="0"/>
          <c:showSerName val="0"/>
          <c:showPercent val="0"/>
          <c:showBubbleSize val="0"/>
        </c:dLbls>
        <c:gapWidth val="219"/>
        <c:overlap val="-27"/>
        <c:axId val="72337311"/>
        <c:axId val="89585071"/>
      </c:barChart>
      <c:catAx>
        <c:axId val="7233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89585071"/>
        <c:crosses val="autoZero"/>
        <c:auto val="1"/>
        <c:lblAlgn val="ctr"/>
        <c:lblOffset val="100"/>
        <c:noMultiLvlLbl val="0"/>
      </c:catAx>
      <c:valAx>
        <c:axId val="89585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233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[croc_project.xlsx]pivot_tables!sex_by_species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Observed</a:t>
            </a:r>
            <a:r>
              <a:rPr lang="en-US" baseline="0"/>
              <a:t> genders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pivot_tables!$B$104</c:f>
              <c:strCache>
                <c:ptCount val="1"/>
                <c:pt idx="0">
                  <c:v>Total</c:v>
                </c:pt>
              </c:strCache>
            </c:strRef>
          </c:tx>
          <c:spPr>
            <a:solidFill>
              <a:schemeClr val="accent3"/>
            </a:solidFill>
            <a:ln>
              <a:noFill/>
            </a:ln>
            <a:effectLst/>
          </c:spPr>
          <c:invertIfNegative val="0"/>
          <c:cat>
            <c:strRef>
              <c:f>pivot_tables!$A$105:$A$108</c:f>
              <c:strCache>
                <c:ptCount val="3"/>
                <c:pt idx="0">
                  <c:v>Female</c:v>
                </c:pt>
                <c:pt idx="1">
                  <c:v>Male</c:v>
                </c:pt>
                <c:pt idx="2">
                  <c:v>Unknown</c:v>
                </c:pt>
              </c:strCache>
            </c:strRef>
          </c:cat>
          <c:val>
            <c:numRef>
              <c:f>pivot_tables!$B$105:$B$108</c:f>
              <c:numCache>
                <c:formatCode>General</c:formatCode>
                <c:ptCount val="3"/>
                <c:pt idx="0">
                  <c:v>321</c:v>
                </c:pt>
                <c:pt idx="1">
                  <c:v>325</c:v>
                </c:pt>
                <c:pt idx="2">
                  <c:v>354</c:v>
                </c:pt>
              </c:numCache>
            </c:numRef>
          </c:val>
          <c:extLst>
            <c:ext xmlns:c16="http://schemas.microsoft.com/office/drawing/2014/chart" uri="{C3380CC4-5D6E-409C-BE32-E72D297353CC}">
              <c16:uniqueId val="{00000000-C627-1A40-8CEB-2F41EAD16147}"/>
            </c:ext>
          </c:extLst>
        </c:ser>
        <c:dLbls>
          <c:showLegendKey val="0"/>
          <c:showVal val="0"/>
          <c:showCatName val="0"/>
          <c:showSerName val="0"/>
          <c:showPercent val="0"/>
          <c:showBubbleSize val="0"/>
        </c:dLbls>
        <c:gapWidth val="219"/>
        <c:overlap val="-27"/>
        <c:axId val="86977791"/>
        <c:axId val="79563855"/>
      </c:barChart>
      <c:catAx>
        <c:axId val="8697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79563855"/>
        <c:crosses val="autoZero"/>
        <c:auto val="1"/>
        <c:lblAlgn val="ctr"/>
        <c:lblOffset val="100"/>
        <c:noMultiLvlLbl val="0"/>
      </c:catAx>
      <c:valAx>
        <c:axId val="7956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8697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[croc_project.xlsx]pivot_tables!observations_by_country</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pivot_tables!$B$123</c:f>
              <c:strCache>
                <c:ptCount val="1"/>
                <c:pt idx="0">
                  <c:v>Total</c:v>
                </c:pt>
              </c:strCache>
            </c:strRef>
          </c:tx>
          <c:spPr>
            <a:solidFill>
              <a:schemeClr val="accent3"/>
            </a:solidFill>
            <a:ln>
              <a:noFill/>
            </a:ln>
            <a:effectLst/>
          </c:spPr>
          <c:invertIfNegative val="0"/>
          <c:cat>
            <c:strRef>
              <c:f>pivot_tables!$A$124:$A$171</c:f>
              <c:strCache>
                <c:ptCount val="47"/>
                <c:pt idx="0">
                  <c:v>Australia</c:v>
                </c:pt>
                <c:pt idx="1">
                  <c:v>Belize</c:v>
                </c:pt>
                <c:pt idx="2">
                  <c:v>Cambodia</c:v>
                </c:pt>
                <c:pt idx="3">
                  <c:v>Cameroon</c:v>
                </c:pt>
                <c:pt idx="4">
                  <c:v>Central African Republic</c:v>
                </c:pt>
                <c:pt idx="5">
                  <c:v>Chad</c:v>
                </c:pt>
                <c:pt idx="6">
                  <c:v>Colombia</c:v>
                </c:pt>
                <c:pt idx="7">
                  <c:v>Congo (DRC)</c:v>
                </c:pt>
                <c:pt idx="8">
                  <c:v>Congo Basin Countries</c:v>
                </c:pt>
                <c:pt idx="9">
                  <c:v>Costa Rica</c:v>
                </c:pt>
                <c:pt idx="10">
                  <c:v>Côte d'Ivoire</c:v>
                </c:pt>
                <c:pt idx="11">
                  <c:v>Cuba</c:v>
                </c:pt>
                <c:pt idx="12">
                  <c:v>Egypt</c:v>
                </c:pt>
                <c:pt idx="13">
                  <c:v>Gabon</c:v>
                </c:pt>
                <c:pt idx="14">
                  <c:v>Ghana</c:v>
                </c:pt>
                <c:pt idx="15">
                  <c:v>Guatemala</c:v>
                </c:pt>
                <c:pt idx="16">
                  <c:v>Guinea</c:v>
                </c:pt>
                <c:pt idx="17">
                  <c:v>India</c:v>
                </c:pt>
                <c:pt idx="18">
                  <c:v>Indonesia</c:v>
                </c:pt>
                <c:pt idx="19">
                  <c:v>Indonesia (Borneo)</c:v>
                </c:pt>
                <c:pt idx="20">
                  <c:v>Indonesia (Papua)</c:v>
                </c:pt>
                <c:pt idx="21">
                  <c:v>Iran (historic)</c:v>
                </c:pt>
                <c:pt idx="22">
                  <c:v>Kenya</c:v>
                </c:pt>
                <c:pt idx="23">
                  <c:v>Laos</c:v>
                </c:pt>
                <c:pt idx="24">
                  <c:v>Liberia</c:v>
                </c:pt>
                <c:pt idx="25">
                  <c:v>Malaysia</c:v>
                </c:pt>
                <c:pt idx="26">
                  <c:v>Malaysia (Borneo)</c:v>
                </c:pt>
                <c:pt idx="27">
                  <c:v>Mali</c:v>
                </c:pt>
                <c:pt idx="28">
                  <c:v>Mauritania</c:v>
                </c:pt>
                <c:pt idx="29">
                  <c:v>Mexico</c:v>
                </c:pt>
                <c:pt idx="30">
                  <c:v>Nepal</c:v>
                </c:pt>
                <c:pt idx="31">
                  <c:v>Niger</c:v>
                </c:pt>
                <c:pt idx="32">
                  <c:v>Nigeria</c:v>
                </c:pt>
                <c:pt idx="33">
                  <c:v>Pakistan</c:v>
                </c:pt>
                <c:pt idx="34">
                  <c:v>Papua New Guinea</c:v>
                </c:pt>
                <c:pt idx="35">
                  <c:v>Philippines</c:v>
                </c:pt>
                <c:pt idx="36">
                  <c:v>Senegal</c:v>
                </c:pt>
                <c:pt idx="37">
                  <c:v>Sierra Leone</c:v>
                </c:pt>
                <c:pt idx="38">
                  <c:v>South Africa</c:v>
                </c:pt>
                <c:pt idx="39">
                  <c:v>Sri Lanka</c:v>
                </c:pt>
                <c:pt idx="40">
                  <c:v>Sudan</c:v>
                </c:pt>
                <c:pt idx="41">
                  <c:v>Tanzania</c:v>
                </c:pt>
                <c:pt idx="42">
                  <c:v>Thailand</c:v>
                </c:pt>
                <c:pt idx="43">
                  <c:v>Uganda</c:v>
                </c:pt>
                <c:pt idx="44">
                  <c:v>USA (Florida)</c:v>
                </c:pt>
                <c:pt idx="45">
                  <c:v>Venezuela</c:v>
                </c:pt>
                <c:pt idx="46">
                  <c:v>Vietnam</c:v>
                </c:pt>
              </c:strCache>
            </c:strRef>
          </c:cat>
          <c:val>
            <c:numRef>
              <c:f>pivot_tables!$B$124:$B$171</c:f>
              <c:numCache>
                <c:formatCode>General</c:formatCode>
                <c:ptCount val="47"/>
                <c:pt idx="0">
                  <c:v>54</c:v>
                </c:pt>
                <c:pt idx="1">
                  <c:v>20</c:v>
                </c:pt>
                <c:pt idx="2">
                  <c:v>13</c:v>
                </c:pt>
                <c:pt idx="3">
                  <c:v>28</c:v>
                </c:pt>
                <c:pt idx="4">
                  <c:v>14</c:v>
                </c:pt>
                <c:pt idx="5">
                  <c:v>8</c:v>
                </c:pt>
                <c:pt idx="6">
                  <c:v>32</c:v>
                </c:pt>
                <c:pt idx="7">
                  <c:v>34</c:v>
                </c:pt>
                <c:pt idx="8">
                  <c:v>27</c:v>
                </c:pt>
                <c:pt idx="9">
                  <c:v>7</c:v>
                </c:pt>
                <c:pt idx="10">
                  <c:v>22</c:v>
                </c:pt>
                <c:pt idx="11">
                  <c:v>77</c:v>
                </c:pt>
                <c:pt idx="12">
                  <c:v>3</c:v>
                </c:pt>
                <c:pt idx="13">
                  <c:v>10</c:v>
                </c:pt>
                <c:pt idx="14">
                  <c:v>16</c:v>
                </c:pt>
                <c:pt idx="15">
                  <c:v>21</c:v>
                </c:pt>
                <c:pt idx="16">
                  <c:v>17</c:v>
                </c:pt>
                <c:pt idx="17">
                  <c:v>17</c:v>
                </c:pt>
                <c:pt idx="18">
                  <c:v>8</c:v>
                </c:pt>
                <c:pt idx="19">
                  <c:v>29</c:v>
                </c:pt>
                <c:pt idx="20">
                  <c:v>32</c:v>
                </c:pt>
                <c:pt idx="21">
                  <c:v>11</c:v>
                </c:pt>
                <c:pt idx="22">
                  <c:v>8</c:v>
                </c:pt>
                <c:pt idx="23">
                  <c:v>11</c:v>
                </c:pt>
                <c:pt idx="24">
                  <c:v>20</c:v>
                </c:pt>
                <c:pt idx="25">
                  <c:v>9</c:v>
                </c:pt>
                <c:pt idx="26">
                  <c:v>38</c:v>
                </c:pt>
                <c:pt idx="27">
                  <c:v>12</c:v>
                </c:pt>
                <c:pt idx="28">
                  <c:v>7</c:v>
                </c:pt>
                <c:pt idx="29">
                  <c:v>35</c:v>
                </c:pt>
                <c:pt idx="30">
                  <c:v>7</c:v>
                </c:pt>
                <c:pt idx="31">
                  <c:v>11</c:v>
                </c:pt>
                <c:pt idx="32">
                  <c:v>16</c:v>
                </c:pt>
                <c:pt idx="33">
                  <c:v>14</c:v>
                </c:pt>
                <c:pt idx="34">
                  <c:v>97</c:v>
                </c:pt>
                <c:pt idx="35">
                  <c:v>68</c:v>
                </c:pt>
                <c:pt idx="36">
                  <c:v>9</c:v>
                </c:pt>
                <c:pt idx="37">
                  <c:v>17</c:v>
                </c:pt>
                <c:pt idx="38">
                  <c:v>8</c:v>
                </c:pt>
                <c:pt idx="39">
                  <c:v>8</c:v>
                </c:pt>
                <c:pt idx="40">
                  <c:v>10</c:v>
                </c:pt>
                <c:pt idx="41">
                  <c:v>12</c:v>
                </c:pt>
                <c:pt idx="42">
                  <c:v>10</c:v>
                </c:pt>
                <c:pt idx="43">
                  <c:v>7</c:v>
                </c:pt>
                <c:pt idx="44">
                  <c:v>8</c:v>
                </c:pt>
                <c:pt idx="45">
                  <c:v>47</c:v>
                </c:pt>
                <c:pt idx="46">
                  <c:v>11</c:v>
                </c:pt>
              </c:numCache>
            </c:numRef>
          </c:val>
          <c:extLst>
            <c:ext xmlns:c16="http://schemas.microsoft.com/office/drawing/2014/chart" uri="{C3380CC4-5D6E-409C-BE32-E72D297353CC}">
              <c16:uniqueId val="{00000000-86A4-4746-924A-97CD3CAC4F6A}"/>
            </c:ext>
          </c:extLst>
        </c:ser>
        <c:dLbls>
          <c:showLegendKey val="0"/>
          <c:showVal val="0"/>
          <c:showCatName val="0"/>
          <c:showSerName val="0"/>
          <c:showPercent val="0"/>
          <c:showBubbleSize val="0"/>
        </c:dLbls>
        <c:gapWidth val="219"/>
        <c:overlap val="-27"/>
        <c:axId val="207042127"/>
        <c:axId val="207217055"/>
      </c:barChart>
      <c:catAx>
        <c:axId val="2070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07217055"/>
        <c:crosses val="autoZero"/>
        <c:auto val="1"/>
        <c:lblAlgn val="ctr"/>
        <c:lblOffset val="100"/>
        <c:noMultiLvlLbl val="0"/>
      </c:catAx>
      <c:valAx>
        <c:axId val="20721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0704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[croc_project.xlsx]pivot_tables!habitat_type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Habitat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pivot_tables!$B$174</c:f>
              <c:strCache>
                <c:ptCount val="1"/>
                <c:pt idx="0">
                  <c:v>Total</c:v>
                </c:pt>
              </c:strCache>
            </c:strRef>
          </c:tx>
          <c:spPr>
            <a:solidFill>
              <a:schemeClr val="accent3"/>
            </a:solidFill>
            <a:ln>
              <a:noFill/>
            </a:ln>
            <a:effectLst/>
          </c:spPr>
          <c:invertIfNegative val="0"/>
          <c:cat>
            <c:strRef>
              <c:f>pivot_tables!$A$175:$A$204</c:f>
              <c:strCache>
                <c:ptCount val="29"/>
                <c:pt idx="0">
                  <c:v>Billabongs</c:v>
                </c:pt>
                <c:pt idx="1">
                  <c:v>Brackish Rivers</c:v>
                </c:pt>
                <c:pt idx="2">
                  <c:v>Coastal Lagoons</c:v>
                </c:pt>
                <c:pt idx="3">
                  <c:v>Coastal Wetlands</c:v>
                </c:pt>
                <c:pt idx="4">
                  <c:v>Estuaries</c:v>
                </c:pt>
                <c:pt idx="5">
                  <c:v>Estuarine Systems</c:v>
                </c:pt>
                <c:pt idx="6">
                  <c:v>Flooded Savannas</c:v>
                </c:pt>
                <c:pt idx="7">
                  <c:v>Forest Rivers</c:v>
                </c:pt>
                <c:pt idx="8">
                  <c:v>Forest Swamps</c:v>
                </c:pt>
                <c:pt idx="9">
                  <c:v>Freshwater Marshes</c:v>
                </c:pt>
                <c:pt idx="10">
                  <c:v>Freshwater Rivers</c:v>
                </c:pt>
                <c:pt idx="11">
                  <c:v>Freshwater Wetlands</c:v>
                </c:pt>
                <c:pt idx="12">
                  <c:v>Gorges</c:v>
                </c:pt>
                <c:pt idx="13">
                  <c:v>Lagoons</c:v>
                </c:pt>
                <c:pt idx="14">
                  <c:v>Lakes</c:v>
                </c:pt>
                <c:pt idx="15">
                  <c:v>Large Rivers</c:v>
                </c:pt>
                <c:pt idx="16">
                  <c:v>Mangroves</c:v>
                </c:pt>
                <c:pt idx="17">
                  <c:v>Marshes</c:v>
                </c:pt>
                <c:pt idx="18">
                  <c:v>Oases</c:v>
                </c:pt>
                <c:pt idx="19">
                  <c:v>Oxbow Lakes</c:v>
                </c:pt>
                <c:pt idx="20">
                  <c:v>Ponds</c:v>
                </c:pt>
                <c:pt idx="21">
                  <c:v>Reservoirs</c:v>
                </c:pt>
                <c:pt idx="22">
                  <c:v>Rivers</c:v>
                </c:pt>
                <c:pt idx="23">
                  <c:v>Shaded Forest Rivers</c:v>
                </c:pt>
                <c:pt idx="24">
                  <c:v>Slow Rivers</c:v>
                </c:pt>
                <c:pt idx="25">
                  <c:v>Slow Streams</c:v>
                </c:pt>
                <c:pt idx="26">
                  <c:v>Small Streams</c:v>
                </c:pt>
                <c:pt idx="27">
                  <c:v>Swamps</c:v>
                </c:pt>
                <c:pt idx="28">
                  <c:v>Tidal Rivers</c:v>
                </c:pt>
              </c:strCache>
            </c:strRef>
          </c:cat>
          <c:val>
            <c:numRef>
              <c:f>pivot_tables!$B$175:$B$204</c:f>
              <c:numCache>
                <c:formatCode>0.00%</c:formatCode>
                <c:ptCount val="29"/>
                <c:pt idx="0">
                  <c:v>1.7000000000000001E-2</c:v>
                </c:pt>
                <c:pt idx="1">
                  <c:v>1.2999999999999999E-2</c:v>
                </c:pt>
                <c:pt idx="2">
                  <c:v>1.9E-2</c:v>
                </c:pt>
                <c:pt idx="3">
                  <c:v>1.6E-2</c:v>
                </c:pt>
                <c:pt idx="4">
                  <c:v>3.4000000000000002E-2</c:v>
                </c:pt>
                <c:pt idx="5">
                  <c:v>3.6999999999999998E-2</c:v>
                </c:pt>
                <c:pt idx="6">
                  <c:v>3.1E-2</c:v>
                </c:pt>
                <c:pt idx="7">
                  <c:v>0.03</c:v>
                </c:pt>
                <c:pt idx="8">
                  <c:v>5.7000000000000002E-2</c:v>
                </c:pt>
                <c:pt idx="9">
                  <c:v>2.3E-2</c:v>
                </c:pt>
                <c:pt idx="10">
                  <c:v>1.4E-2</c:v>
                </c:pt>
                <c:pt idx="11">
                  <c:v>4.7E-2</c:v>
                </c:pt>
                <c:pt idx="12">
                  <c:v>1.4E-2</c:v>
                </c:pt>
                <c:pt idx="13">
                  <c:v>1.6E-2</c:v>
                </c:pt>
                <c:pt idx="14">
                  <c:v>5.3999999999999999E-2</c:v>
                </c:pt>
                <c:pt idx="15">
                  <c:v>2.7E-2</c:v>
                </c:pt>
                <c:pt idx="16">
                  <c:v>3.2000000000000001E-2</c:v>
                </c:pt>
                <c:pt idx="17">
                  <c:v>2.4E-2</c:v>
                </c:pt>
                <c:pt idx="18">
                  <c:v>1.7000000000000001E-2</c:v>
                </c:pt>
                <c:pt idx="19">
                  <c:v>1.2999999999999999E-2</c:v>
                </c:pt>
                <c:pt idx="20">
                  <c:v>1.4E-2</c:v>
                </c:pt>
                <c:pt idx="21">
                  <c:v>2.9000000000000001E-2</c:v>
                </c:pt>
                <c:pt idx="22">
                  <c:v>0.16500000000000001</c:v>
                </c:pt>
                <c:pt idx="23">
                  <c:v>2.8000000000000001E-2</c:v>
                </c:pt>
                <c:pt idx="24">
                  <c:v>1.4999999999999999E-2</c:v>
                </c:pt>
                <c:pt idx="25">
                  <c:v>0.02</c:v>
                </c:pt>
                <c:pt idx="26">
                  <c:v>2.8000000000000001E-2</c:v>
                </c:pt>
                <c:pt idx="27">
                  <c:v>0.156</c:v>
                </c:pt>
                <c:pt idx="28">
                  <c:v>0.01</c:v>
                </c:pt>
              </c:numCache>
            </c:numRef>
          </c:val>
          <c:extLst>
            <c:ext xmlns:c16="http://schemas.microsoft.com/office/drawing/2014/chart" uri="{C3380CC4-5D6E-409C-BE32-E72D297353CC}">
              <c16:uniqueId val="{00000000-3E81-B948-98B0-A86D744D96DF}"/>
            </c:ext>
          </c:extLst>
        </c:ser>
        <c:dLbls>
          <c:showLegendKey val="0"/>
          <c:showVal val="0"/>
          <c:showCatName val="0"/>
          <c:showSerName val="0"/>
          <c:showPercent val="0"/>
          <c:showBubbleSize val="0"/>
        </c:dLbls>
        <c:gapWidth val="219"/>
        <c:axId val="250681119"/>
        <c:axId val="250682831"/>
      </c:barChart>
      <c:catAx>
        <c:axId val="25068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50682831"/>
        <c:crosses val="autoZero"/>
        <c:auto val="1"/>
        <c:lblAlgn val="ctr"/>
        <c:lblOffset val="100"/>
        <c:noMultiLvlLbl val="0"/>
      </c:catAx>
      <c:valAx>
        <c:axId val="25068283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25068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[croc_project.xlsx]pivot_tables!conservation_status</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t>Conservation Status</a:t>
            </a:r>
          </a:p>
          <a:p>
            <a:pPr>
              <a:defRPr/>
            </a:pP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39807390779090585"/>
          <c:y val="0.2086574074074074"/>
          <c:w val="0.19849020674646356"/>
          <c:h val="0.67560185185185184"/>
        </c:manualLayout>
      </c:layout>
      <c:pieChart>
        <c:varyColors val="1"/>
        <c:ser>
          <c:idx val="0"/>
          <c:order val="0"/>
          <c:tx>
            <c:strRef>
              <c:f>pivot_tables!$B$208</c:f>
              <c:strCache>
                <c:ptCount val="1"/>
                <c:pt idx="0">
                  <c:v>Count of Scientific Name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8E0-4F46-91B2-CB7B90892721}"/>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2C5-B340-9D36-2467D06EDE54}"/>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2C5-B340-9D36-2467D06EDE5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2C5-B340-9D36-2467D06EDE54}"/>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2C5-B340-9D36-2467D06EDE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pivot_tables!$A$209:$A$214</c:f>
              <c:strCache>
                <c:ptCount val="5"/>
                <c:pt idx="0">
                  <c:v>Critically Endangered</c:v>
                </c:pt>
                <c:pt idx="1">
                  <c:v>Data Deficient</c:v>
                </c:pt>
                <c:pt idx="2">
                  <c:v>Endangered</c:v>
                </c:pt>
                <c:pt idx="3">
                  <c:v>Least Concern</c:v>
                </c:pt>
                <c:pt idx="4">
                  <c:v>Vulnerable</c:v>
                </c:pt>
              </c:strCache>
            </c:strRef>
          </c:cat>
          <c:val>
            <c:numRef>
              <c:f>pivot_tables!$B$209:$B$214</c:f>
              <c:numCache>
                <c:formatCode>General</c:formatCode>
                <c:ptCount val="5"/>
                <c:pt idx="0">
                  <c:v>275</c:v>
                </c:pt>
                <c:pt idx="1">
                  <c:v>115</c:v>
                </c:pt>
                <c:pt idx="2">
                  <c:v>56</c:v>
                </c:pt>
                <c:pt idx="3">
                  <c:v>384</c:v>
                </c:pt>
                <c:pt idx="4">
                  <c:v>170</c:v>
                </c:pt>
              </c:numCache>
            </c:numRef>
          </c:val>
          <c:extLst>
            <c:ext xmlns:c16="http://schemas.microsoft.com/office/drawing/2014/chart" uri="{C3380CC4-5D6E-409C-BE32-E72D297353CC}">
              <c16:uniqueId val="{00000000-C8E0-4F46-91B2-CB7B90892721}"/>
            </c:ext>
          </c:extLst>
        </c:ser>
        <c:ser>
          <c:idx val="1"/>
          <c:order val="1"/>
          <c:tx>
            <c:strRef>
              <c:f>pivot_tables!$C$208</c:f>
              <c:strCache>
                <c:ptCount val="1"/>
                <c:pt idx="0">
                  <c:v>Count of Conservation Status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2C5-B340-9D36-2467D06EDE54}"/>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2C5-B340-9D36-2467D06EDE54}"/>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2C5-B340-9D36-2467D06EDE5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2C5-B340-9D36-2467D06EDE54}"/>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2C5-B340-9D36-2467D06EDE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E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pivot_tables!$A$209:$A$214</c:f>
              <c:strCache>
                <c:ptCount val="5"/>
                <c:pt idx="0">
                  <c:v>Critically Endangered</c:v>
                </c:pt>
                <c:pt idx="1">
                  <c:v>Data Deficient</c:v>
                </c:pt>
                <c:pt idx="2">
                  <c:v>Endangered</c:v>
                </c:pt>
                <c:pt idx="3">
                  <c:v>Least Concern</c:v>
                </c:pt>
                <c:pt idx="4">
                  <c:v>Vulnerable</c:v>
                </c:pt>
              </c:strCache>
            </c:strRef>
          </c:cat>
          <c:val>
            <c:numRef>
              <c:f>pivot_tables!$C$209:$C$214</c:f>
              <c:numCache>
                <c:formatCode>0.00%</c:formatCode>
                <c:ptCount val="5"/>
                <c:pt idx="0">
                  <c:v>0.27500000000000002</c:v>
                </c:pt>
                <c:pt idx="1">
                  <c:v>0.115</c:v>
                </c:pt>
                <c:pt idx="2">
                  <c:v>5.6000000000000001E-2</c:v>
                </c:pt>
                <c:pt idx="3">
                  <c:v>0.38400000000000001</c:v>
                </c:pt>
                <c:pt idx="4">
                  <c:v>0.17</c:v>
                </c:pt>
              </c:numCache>
            </c:numRef>
          </c:val>
          <c:extLst>
            <c:ext xmlns:c16="http://schemas.microsoft.com/office/drawing/2014/chart" uri="{C3380CC4-5D6E-409C-BE32-E72D297353CC}">
              <c16:uniqueId val="{00000002-C8E0-4F46-91B2-CB7B9089272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158023313598314"/>
          <c:y val="0.13644539224263635"/>
          <c:w val="0.27603662402645801"/>
          <c:h val="0.67187773403324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Observations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Observations</a:t>
          </a:r>
        </a:p>
      </cx:txPr>
    </cx:title>
    <cx:plotArea>
      <cx:plotAreaRegion>
        <cx:series layoutId="regionMap" uniqueId="{B815B914-D534-E346-986F-E79B83EE9E7D}">
          <cx:dataId val="0"/>
          <cx:layoutPr>
            <cx:geography cultureLanguage="en-GB" cultureRegion="ES" attribution="Powered by Bing">
              <cx:geoCache provider="{E9337A44-BEBE-4D9F-B70C-5C5E7DAFC167}">
                <cx:binary>7H3ZcttItu2vKPxy+0RcqHJCItHRdSIK4CBqsGV5rHpB0LKMeZ7xXecP7o/dBQ02CdGi1KUO6+Gw
egSU3Jlr79xzJv912f3zMrpaFwddHCXlPy+73195VZX987ffykvvKl6Xh7F/WaRl+q06vEzj39Jv
3/zLq9++FuvWT9zfGKHit0tvXVRX3av//he+zb1KT9PLdeWnydv6qugvrso6qsoH3u18dXCZ1kk1
DnfxTb+/elf4B6frJFy/OrhKKr/q3/fZ1e+vtv7q1cFv0++6R/cgwtSq+ivGGoe6rgtTcEpuPvzV
QZQm7u1rRQ4Nyg3Fmbyj+XodY9yjpnI9kfXXr8VVWR7c/vfW0K2Zb73xy9S+WbydjvM8Pble2G/b
4P73vyYPsNTJkw38p7jse3UP/rSuvIM/vhX+5TNyQGPq0DQlZ8RgW9gz/ZAogwpmign2j5zHT+Df
Gj3lwNbLKRP++uPXM+F8HfpltU7uIPn7W4CZh9w0TYOZ2/hLdaiozrmi/GZr0DuaN1vgMTPZzYIf
Iyfw/3gxhf78Bcj/e2/tR+vk6x0Mfx96Kg6VadAJ8FBFh9A4BudUv6N1A/ljZrAb8h8jJ5D/eDGF
/P3RS5D2rF4fvL5qD5a1n1w9p9rRD6WikkjDuNX8EO8NzU+FOGRCmQTqf5sJ5+vHz2k3M+5/w4Qp
9/9gypzz5a9nzmvfvSr8Z+SJeSjBC67LO5ZA/DdYYsBOQE9Rdfd6YhceMZ/d/Pg+cMKG78+n6L9+
AeifXXX+ZXonmn9fFzF+aHKum9zYRl2jhB3qxJTjP3fkbtTR/insxvtu3ATuu8dTtM8+/3pZP1tH
/t3i/z7WVB5yCDHX6a0ob+sejR0ykxDG1a1qIrDMNx7vLfB7ZvMT2K9HTUG/fngP8tNfD/nrq2wd
3a3772MON5PpShBTjFpk/GwpFwXxF4Y0mZI3bydaf+9sdmN+O2wC+u3TKeqvz3896u/qr8/pXMLD
Aej4kG2tAqdTmBR4G+oGbnBjU8L3TmM33LfDJnDfPp3C/W726+E+W9eFD3f+Oc0oI5B0QRC2Ql9v
2E/NPGTw9Jnk4lav3FMrj5nMbuQ3FzKBf/PVlAdnFy+BB9G6L/31wT+stEiu0v+6E8WfKZ3/XIi9
XH9JnzG00xBIYHtJU6e3u8yEWtsQCUrhBcOngrG5EQkYos1tuHc+u4XhdthEDm6fTkVg+cevF4H3
62R43k2oyUOdCYMyAkt+/YG3uoE81w8NZSihS3LDGrWN/GNmtBv8HyMn+P94MWXB+79+PQtsyF2x
jm7zS8nBxVVWf4n8yztYfrYZtzNiD+f6CGfwcMcgYwdHqIn4QlHG6cT0/zsz282an3/ThFU//8Mp
6+zFr2cdnONrBfp8rILXIMdIRL9Ly25vnjEkYVKXSpIbUzZRW4+Z0G4O/Rg54ciPF1MOnP356zlw
uk7L50OfKjhncNmQmPrunG2oLkr4ITw3zpmaeG37prEb85tRE7xvHk6xPn0BtuLc8yM/y5COek7I
5aGJXCuR2zlYyiiSs5Ldqz88chK7Ad8aPMF9690U/vMXkBI8uUr69TPK+qEQ1JTIt26bZ2wBTgG9
MG62wMQm7J3FbuRvh00wv306Rftk/usVyyr5mkLQX4Rz/PEquRrqq+gZua8OCUE+kdJbJ2ziHmtS
Ho7vRknY6aU9akq7RWFj6EQcNt5MReLjCxCJDy5qIM/IA3oIxcd1nd/5ZXR7J8LUUyl1U9dvvDZU
aDdDlP3T2Y3/3bgJ+HePp8h/WP76zbis1xXK8c+5ASjKIKZuEim3PSzNJIdcN4hBzNvQcRKfPGou
u5HfGDoBf+PNFP/l+1+PP5Ths+ZpGCBmOmHqNvjeNkEG6rKSoxbCbwV/YoL2zmY3+rfDJsjfPp2i
vnr961F/518Vxfrg9AqG6G7r//1gUB1KhA5cyFv7PjYZbPi4GjIjSBYThhjjjuhN7v2x09mN/vbo
CRO2X0558e4F5OTtNErjL8+5CcThaHopwolt/A12aBKF3gNxWwSZsOExM9nNgh8jJ/D/eDGF3n7z
ArYBvB/3OQsiSM0LQycIoSdp4vGFzpAmQeLw5jPZAftnshv5d3cDJ8B/fz7F/d0LUD/P3XhA0VLG
mGRMQZ9vaRy8IIrrytB3wr5/IrtRvxs3Af3u8RTz5QvA3F7HX9JntbUUNWyBjAWV294lJWjBQa+H
SdnEvD5mDrsB/zFyAvmPF1PQT15AYG2n6Cs7uHjW5j6kVA2TMEruNAkSRpsyr8QhRXGCmfw2S44q
4aZz/7g5/YQNG+uZMmLj1ZQV9guoSFlXkT88o7NDDcCsuEAv000Mtb0JNKWgelAYHMOs689kL+yf
z24W3I2bwH/3eAq99RLKEGjvLdLnLMKJQ0mZrkP13Kp1RFIbe4DyQ3RZ6gqdaBPZf8RMdsMOPXO7
hgnwP15MobfPfr2HgxjkLtd03QD3K+uw3jp5xhQH0kzooWWK36WRpsEGOp3xHnvw7rMtCst909kt
B7fDJkJw+3QqAcsXYIKuG+7ulv73YzyoPQPdhGzSe4K4Gq1V4rarGQoR2nDT6OydxW60b4dN0L59
OkX79QtI5M3dPqvulv730WaoeBOGnlnjNpG3bWTQ8aMMQam6a2pDtmMT9b2z2Y367bAJ6rdPp6jP
l79ey9n1l2fULOjaRIcyouQbu34tyxvGRcMBFpQ20Ghwl+GehtF7ZrMb9Js1TDC/eTiF3P7w6yGf
XcXpZYEzP5ffuwoO0m8HlXd1YOOszzM20aJzEy0EguOfncYe7FIM0R9H0//NZ3sT/J2Z7mbV/m+c
sHH/gHssnv16Ftv/73+qq4Ov/2fVpH7xjJ4zes5xQgNu810lHE7a5v7S0ahgmOJHU8mkOvH4ee1m
33T8hFnT1/dYs3oBrBm32IG1Lv0E261Gl4+/v3L+n2uxu97xB/+YXdh7/cvHtxb9777/fuDz3gnE
/+iZxI/+VZWs4zst+ve9GIRjEh0BhiG2fXRKFDqZpSGpmMRpj5jC7r39feBkU39/Pt3NH19Cas5b
f31GtFF+hPNCcchwV2ICLXmE6pKOCvj6M/HU7T2T2Y37zagJ6DcPp4i/fwGm7Y+6HBsjn7PoouFs
rcEUEYr/8EM2zBpYgg4wAtxvHcsJ7o+a0m7wN4ZOOLDxZsqGP16AE/nh3R8H/1hEaeF/Xe+1HP85
87Uq1snBPzycAcZMLn/hRE79L897+g8iCad5+3jfhkzi9AKXutLHDt6dvvMjJrRbJL8PnAjk9+dT
cTx9ASni78my51PGOC1gKmJwk96F6GRiA1EZpBTHwcGEXdHLo+a0mwcbQydc2Hgz5cPqWbTzz/fq
92by2bpaz69vnNi4M+Hht9fLxD0Yk6G3KY+dfspNNmT19fdXjCCM+H6PxfgVW6mSi7pER94d478P
uFqX1e+vNIqD+9hHBjqokVUmCP1fHbRX4yuYU8lxvk3phoE0jNLNVwdJWlTe768U2h10RDpECkaU
iSNbrw7K8TKE318JekjV2Ig93pQBc8HY90s+ztOod9PkOxK3//8gqePz1E+q8vdXuv7qILv5s3Gi
AoePYFl0wQRSRSalOmaXXa4vcJEI/pr+X4enHukDcwisjAh3USfEl7ZbB0X9uRNVFlnNEGRhtUjz
aCjOCakGeeEoFQRHZlCY/XlBu4yHlsdNruJZy8O4OQriokqtqK9UOsucgrwNUzP96Lm+ElYRR0Fv
JW3o6/PUk458KzzdcRZaGmteZtEkUYWwE11Lu3JRhn3uxTYJZFvM85zVF/rQEGaZTCPnKinKS5NU
Wn+eaWZwzLKODnZTkpTYfepLsTTdvCW2I2r9M615VVosMN14RlqhCyvssuhMb53Wt0Lfl57Viqrg
VlInAbGkb3jlIvD18EJzBSsxhSaLFoQ1VK4IDYZILGTZA6pIM/OEWpVZuH1tbYjRLubs4I2OLDVy
FGC0YhPe5FrSMGBmBJaWukFh9W1RlGBIZp7EIS38m/14EzbtIEfH79uWBZRFIGsowOJfgkHqt2TB
d0uIXCUCK9CCQViscVk5C6Qr2i+ExaywhsrPvZM0SfvocjBL+r7J2vJz35YQgd4vu3YPAtgB2zPC
SSloQLQ+oPvdkHwyo9LVhsB1E+pbZYCi5kxoKZvV6aAxWw94OyyNoPXKuYrMUs5YnnTpPIkNd980
GJnM4/qgKprwoW3RioGtuY2MlEk9aJHTe5bnVJGcpb6TsjdhEvqmFXpVSxbC0ZzcYnCsw5POlfyK
0Cif0U5j0grDjA1r7jal+REir4S7jLrGyxMrVHU2fKUVd4wLUfHWe9c6Q+9c6k1XZrpNWNXqif2w
VEF1bGEKBptUH9UKziQy9NNur4UEyuv9Ss88y/dV+tcAbz+eS49HwR55Qi5zQkgHEYFSvmGMZ68m
4qsn3IF0ODFAM7pK2lqjInom4i6s7CTu/N5u9Tiq9yxvqtBwhgtbhhNYRmYiOkRee1OIY9XmWSI9
x7UUc13LC7N+wWXqzIrALG6KLj/dMfdWqEO7Kx3bZWwaFGNv2iYtlxMzYmFUe5Yjoy6bUR4y56jq
k0Yd93mls5OqbrvO3LMrEOFuA4teIHRBw/VCJ65ARLZNtnIaxePSla4l3EHaHS3D89gJ8tpKTKf8
SPuiXFSxzNYPC849ZMcWJLRAEqnYeNpkshkHFrd9yoQOsmQYcpvqbXdWK5XVlk9TcfkwtXFLbSoj
hV5//fq6IZCFvZss0qhC1gyDEbjWoIX1UVFkxtKpOV9qTmSelwYj81jy4dgDwHtECLXge8SvHVuE
XMgMc3PKWMcJc+bnHPJTOl2WuHZoijK5KItkCNcRjliXpiVdzHup9MGoIGVuWEQWbbQoqawwQxjt
WKKsJPXsNCxkf250QZOc9Q0vpU2SOmJv8k6TLcxkyKqgs8x6SIe3bVp26dIBg+O36ZAU1UK2tPc8
q3bavL/IKiIHizlSk28Hp/GHb9zPM709IqUMe2o1rUGGD7nfaM2VS/LB/dCKtlGmFfQqCM9E6zPx
2k8Izd8mZiw722VuKgO7jbhrnITE6Htmt7RVjt23Udq/Lt1UxPNOdXnRL9zBZ0Nt1zTx2adASyvZ
rEzhxiKz6sAwow/eEHHf8jp3oN0sMzxRWAEfuuFzrZgfzdxGT3RLhJkrhU2M2tPUKouiNjipXMK9
10WjkmAp+zQWR/gO1xwWntalTmOHoBx8iRKvck6ZK4poFkpqQnWURGoqfe0ZgQri1Xi9TNfOsk7v
zFk1NLEOq+5pWphatcEcfR7lLO74eUy7vBffEi6TtjjKszjS/FnKE7Nn80QTuWfYNXd6wSy3b/pk
5fqxpq5MLTbrD6xow/5bKPXMcK0u9Yzsi6ZnGbN9L8lz2+dd6VVzk7ZaeQXPxqhmRj94wZVpRlFy
rHEHPomVxEHOTrUuyWRu+e7gpTODkq6dh6IKwtASbVmnNgtUEn0SbKCtVUiatseslrF51LptTGzd
zapm5SWNpr2WpHdhfbTE9Mp3XuL3yTl8l+xbHGTKvHALrfWkXWc6DT+XwnA92PSINJElw64nZ/AK
fXbRJ6bJT5quL9MFr1mvILjS149VpcM9mvmJ7nYf+qzojlzTcMJFlooe86JhZNh+FgetfuwZSfHe
JzE152nVJkqDd+TWcviiEs3p4GGCZakVRCoV4bKlJU+q0zJnHpXLLPFplM3MNvSG3lKuTueDVpXc
JmUynLRSNXzZlXEYrdoMdqWzI6Pya+UeK1fTjXxuBKYI3hsGj+uPg5cMfW3nRUC8VcdLzYPoKhp3
i5DxKBNWSYg/GFaltzz/xKpakOO0cRsZW43pyCG1hi7S09aqRYJroay6raScuUKL21nBexGseNdk
ml1lmZSu3WkhYedK9kDWSrN8EF9Y4VJ/BeZ62Vw4tCKz2C1CdsxCHQ4padsu+KtjAVELPU/z+nXG
0iw5HXpF+zMZ161vU59rTW6HrM2No9YhTXfapwb1lqo1qHtGdeX6H43Id8P6rAniTJXztvXSqrch
HKJbZT6pHPUlKlyn/OD4VegzayiCqOthjNsqaSzVOab3oWyE7x9JUWZtfRwbQspVExohdxeqQ+mA
vSn6SHMKi8SVkb5NlepKbRaVHJrCGhwqoj/7tmXVp1qLlW/5A66v+RgbNalPDBKn3UoreOWcaY5X
XYiuFeKyr3Qj2mcQt9U1IigUXaFsEb+gSRl+4sQ9cxLdCzXlGIu813JUHMJyVcZpPuuMnFhZZzR7
DMR9euOx5OujSojNDDVxoQI0stO66c1F6LTeUeKl5VFqkNRSHEp6GLi+h962LRzXx0aXnBBcCwd3
eEx5b/oZmiObpmqVucjCVNmQxm7Rec1gi8opT1WtqJXGjpppkqd7fLhJTHBNWiLviNvooDxxj8XE
DNcp/IqIDQjQaq/0jkOois7uu8g5IcTLPxHZ9KsIp+51OysK3XaDuI0XQR6U4UymCT1+2Cm457tK
hQZ0+K9KSvTwiNFF2YhWqcs1X7WB883rXX4c1JStdMPne/yrbfYKiRutkFThOPCMEzc6jjptU3G0
egiwxOJbCIObWW2mkXKZRvArl3mnimRh5kIL9xCdhjrKYBIepEHBYvR7j6feN5cmnb7LUqNyvuXY
ZY0diSQJlwUjQbdAjN42q9APK8euimpAfOr01Uo5Aek/Pwzw/aUz3LCJw12Mj/chjZetbc6i02Xu
KO6Njo/nICBbZp1bxLWdRIoXZzniQze2eM55/kQRlyYRaMkzoLlwgSnXR85vcJZxt2csF+KIN74M
LMfr+mqpWE0vEmhHb5mWOvQyGxppV77u86OH173t245ijr57xCljs4xS6AjYJq8xV9ZC941Fb1Jy
FHGWH7us9V47CRylPZzeQQuJHQYdgTyOLowJxhGrBh4gTF2MJ7pPXXhaVqfr4Xkmg27+1GUxrAri
BFnGFYZjAnET1agmTdvrubZoPdfwZqoLohM31XLfIrzKbk64/DQaGuf9w2O/VhUwsOhZRdLKQK6L
bRPrmY++y8R1l2VQqFVQhKbtiaSwWFY7NlcJkVYaaHyPSthBVZn6eDKLIgxDfLJN1VUlnF8utEWk
R9XblLF2JWVfz1hH2LtIU6FNtUYv9vDwOkreWqxEGw9aqaXghslwvc82WZUYcEOY6S9TYwjJMg6a
Fo4969PIYjSWC5O4muPadEjrYR5FWZzaZU+M1jJJEbjVnuncEymkRgQWz5CoQMfXVHm4deO4mYRX
VQdUa+2sjoroY1PnjaX3uV89FfJrRYWAF2eycTxCTcxtUHi0YnWZL5UqmmLhh3Fu4+xQa4s+jGfK
iMuvtfRVtEdFbOsmyBfOYyAAhVaCLUI5bEJWNHnaeblTLtuwI+8CztoLkpRtatd1rVnI3ch9FLd1
8jVFk0EdEhhAdHVNcwkkpBqv4f4t3ZbOWRG7bxItMJYJq7JPEOrPTATJRVy53akLd+7tw3t3XM6W
hMHlx1F4eDUjU69v+9vcu10mSJRLp1r2KYLOMKJIF/lp+T4SrLHapKSLVsuMWReE3R7+0m0zO66b
MR0WFq4U0l1CjuK2oYwdN9Fcr+maZVO7w9JX1WCZXWxeFkPTrXpfxPbQVqFt0syfR03dHslQymVI
dHNm+EqzWN00s9phWblHBO7J+XgEbTwgLjlScVKfqM40kzAOVdEvtbxrbFOvs6VWDusmbvZpznvo
g5JAjmO8cADNB9Nkh+7ncZ2WQ7+M/ILZXcLI8eCV1SoMdO3PSvPKU4ruBEsz3Kp8qtIGaclgXMVI
HJdQbKOfCjcpxGD2S2TV4OPpTRVaPHLXJrD9+rCMXe+ZLSFT6AKF72ziXmd0RE85LbSy8wPa0iUQ
KOd1RDuLVEW6TGIVrvJIlnbKnMhmKndfd2ZPl1UZSFuRgrzLhl4uhij/JGKW2S4CNdsMaXwWh6F3
lWhyn9bZ5gi8bXM8HooqBW6/RP5ETNKJVRznIKSCme7rnB5HWieGvzQt0qAAXCd8Y2RGeRE3RKa6
bfYt2cOVKXmo1rGxjEEakDyFGtrmStiqrokMfVi0qdGsEi1L3up5sw6p1yyRQYjs0mvN40Tzq8XD
PNo2cLAxI2EDzi7aAAzcAjOx4XpcdqHsPLJAO2/yNdLCNp55RkE6O+ZGRqxcyOajj3LRh4fpbqvb
ke4YUKFeZZq4Cxx1qu0FUxamrlH0ZFH7ii2RdGezJO3YMvJScLpso9W/QQ88xsZGcCXkJKjKet4h
2YNUuu4Y5YkxqPZMC1DFKYbgi0c7ske97loeG7PgOGuG6td43GNTx2k8K6Ja5WQhRWq+SfQCUVvl
1bpVIxhH2k06Yo+R3kkR6VoqoNXHJpttimnFTZ/Ce1+0grgzYuZs2SNtOOdOE1hxJ9KbS7d/6o+N
Evljb98wEHyjcGcZ1Pg0TRwJrSm7jAFQ4buW6/XNRYsns0b26t8gxRWOLI22iqvrKuOGwVC4TaIW
zBkWg5N487LvNd1K007NQ6dztCcZgZt1QTsaCpUYXDnFJjuxoq3bC+XTRdB2+mmpe+pU5kVmJcjW
XTwsk/chhAEctx78WhhCYyKTcSvl0AY6WbDGNOamZ4YW0Z38Q1jmxpO853FVUkfgBaVPyfgjB2xb
OipTj7MAN2QvQllmc13UYla4gbK9FtE+0b10Dv0S7tEtu9aHiHrkHFhE9cn6aum1pFEVWajUN0yr
ckT6vhMtj1bwi+J9hu2+CsUd32iPh7XBRXz61Hozsw4br/HZwje0On9DUyPvLdStVVBZXVHyfBZ5
zOksZEFV/z5ws477exZ8X5kigzDWubFegWL8ZMF6yLR+aGq6YINWojwXd3aSRdkiRyLAzgJDzsUQ
RE9n7RjpQdng7gic4p5YLmOIYqa3IJpLw5+PKYCVC2t30vsGnee812dx3RdP3pLIY2DjI0EFq0n4
qI02tiTArYWiHV/4gfzckKhd0D4Rth6r8uZ4/U/1zC5MR0cJ4ot6iTEtG2ul39VcS/mCcDjjLInq
FeIm+IhROCwbzSwtrmX67Mk7Uyn0KaI5AtcVIHrfXp6P/oFAH0oO69R7s0qmsV3nQ3hURrk+f5jU
fb0NlhEUFNDuBHsxlRmfI5GryZ4u/Dhmtudr/HVr+O2p02neRcTicA+9HZsSEgq/zzDG3hB9ElrG
Mm20NgA9lrp8RoeqOxde/DXMu+ro4ZWNIG1bCPj68OwkFodrzaauBWpHbRjW/bDITL/6TOokriwS
JcEey36fDDIPyNqhkibhUYx3e2yKojmUcVckLl2UxBM9qiZIMdksZfzTw8u5r1+QV0FHDZwkJJFg
G7bpKFPrtDIQdEEiBZmAIloMSAN/JV6c2Y3TFHPkt5pFYOb7ErT3RWRs1cH9iAxFZySRJspbicqP
3aGjC8QldN6IVlskOf/WZ1535kVyX65wFzmkJsfLMxF9s6krnCBwoC5KQotWcn2GXZ5F81YvqMVM
t17lfm+Us4ehnVIc0+sCB2eR1UGKDh7hNrSOljspVlihPmZ6dmPSq5oZx53MHAt16PaJFh7UYNeR
GUPXC/qixATOhMaNmRKzmtdaQ1Y5nMKlFqdOZMWRChLryUuTiEwR5qPWi4B7op11xKqpV4FYVjNv
yTKTzMK4zo+Hxu1skqVyz6bbTiqMqWUsDop57Agbe/cmjqfyCeq7jajmHa30VeJm/dvajBx91tdx
cAJ65ZkzFM6KlVL/jP+VP1G9jPRxZ+TYWojLAO7JahnCd2oDrZpXbtTZSKgGix4FXiusimGP1Ew1
GYJ0uNb4NxwahGzTILozGwcNEDybt6Xs/2yCKPPOs7wug2PpZ+H5w3zcRczUUaNAJhke6HVNf8Pg
cbSsceoL+ElZEpw4KkzmZooSaWWW2dPXhXzjmIvQIZxqysKOO7XIpcjmA/XywopMtyGW5qQlCoBt
nvz15IXBUmPzwfiAmprshrCWDjrBsPdc1NQXCJPUxzA3g1nlJeLdw6SmphwMgzlA9wzkAtH2tBsw
MPDDYbljVPPYqapjWcoVYgsxl1IhLup5YGfZkO6RRzras00rBKLIXMLxRYoN4jLVLb7iqFBHaTk3
MjM513SIieXJojoaWhR4nZDSE4PVzgItcMSxkavr534n/NzyBi1+GyUC1b4o9YY9emEHFvj9AWTO
EQjDNo6/trFptTozrBJqoJjPhEwWSTeYkZ2LtJ+7uKTqSMaFvygy4UZPJYuvwyEM+Me4ZZQhk7FN
tgqEy9Eq0s7RLtGj2Q9dhaLQuY2mrWFFqgJZB1rtMdD3ts5Ic+wzBCcQCpCpdnc7rfPCtJ2LPgq/
+bw2FyUchlWakfKpwjySEsjfguvI6UxdDh7Uqaf3fjtvha5ZURxxO2iifJX0RrjHLx3dii25AikE
99ikRCdQQuOqNxSCPwz5kEvZzkuhideBUWQ2IU771C0zUkGxUKJMivz7tJ3OjwbPz3WjnTsld5Yd
C/NF5xvRAnEAQlJ0qJ0UFRsWT9ynI9Gx5oE9ihalsXN4c2lcr2qeZ243ZznjM1MfcitH285bL/Md
i4atXER1nTxV6416fOyrG9eJgHF0vzbxdMKO0qAGUSnkjKRieA091M8pi/Onr2/8qTkusAlQ5Z06
OCzrq6RWSOq2rOdfFSddbAc8cewu86v3qSDd0kGA+uVhVHdsg+uGSHSejYm2ezVIj3gFL2g79/Xm
G69TelqjiwVpNtHvST7tpiRwk6ABW4U1bkMp4gQJbp1jw/nEPRqkBtViluYsRiV9jz6ZOsVQqVjU
D1ITfWI4nuaIpG/nSoXZaWCESWY1mVPaMuQVGsMc71xr3MDWirTd4+lM2ujg6oy00aSOHklk7SE2
28ssAuUbWT2086oyW4vAL16ZruudR0bXob04DpvUSvxSv0ilNAdLqt48J43TvSFlUZ7kTPvIotI9
avw+ziwnQykcMS3R9iC0Q0+g5g57B0MuUe8f32/ItYMo0hRIN85pVX2jSdS/b5ih9qiJew40oIBZ
HS8GMDki89EIbhAZZBQifwOOl40RHmfQwgtVOPxUNR6f066ne3IO97zMkd54J/t1kMCNyaLQW5VB
uTaglwu2KCuUtnkt/AWyUHSmVF0uoD5cu2zR+R9lXbJ8eCvdM57X5BHGwiND7oFNyNdiCGvHR0db
LrvojOa0IctSqu7MSItBWSqN6jeVXuni5iKcn+YidsKMCBM9FGPdbNq6MdCo7RoCiYt4VM8Q2qqT
sjLYTMZRMWtCta8qsEPEJZolIHXYxTiFM15essnXpkRr4yBpM8/yPHIsr5TBFVKe+nsci+gqq4kK
sejRjPu1CdpmlhW+m880IvKrtKdhaREvq3DGwomqeUM6P7XQKJ3OXNWp9cMMua9xIAwIFpGDAj/Q
P7M9zzJtYiSlm2bOGgSm2RBmdI6IMaU2rgjhzh5f/D4bRn8CRURkhHSo04npxWbjMkOf25yHpLHQ
vzL8iYMaUDJO5WG1Gn2yPoVTgWIlzqViC8Mv314dzaIhagbVzFHJY4WdINvaXUXVMGi2AofSp5PD
73MizkcOmqPnYWJ+K4Gqek2Cel5mfrgcUGH7RFz0WzvMDQL7Ycbd1074EQwkFhAvYoGQsu2loYmu
Vz2J+rnn1eUVawRHy7DRfnqYyn0nHK7LJpkJgqVoi1b6Qz9v0A81K43K+0wLEuQIbhj7lvPS0M4o
TynamrWm/oQOUT5L0IM7T8OSL4nwk3e5Xzr17OF53RNb+DkccQ+wRlocqdHt1UcI83gKL2FBndKb
xeh+Oko9h1g9As75w6TuySzS+wpddnD1xyvopxrTzd3BCcNCX6R+U5+jt0zM3RjtX6TPk9zqw7rb
Yx53EKRERxiJQgZOVE+LJl4b4sAXfrJmoUo9OSVg/keucLZHmZ5+5tWG1u0xdPdsAvw3VNbwH8jG
USC7DSYCuKhK+oAtOoekb5jvygvCQ/7NFTiNYsXoD0VyjqCMcuzWJomPSl/bF1Td80ZG6gpnNFCQ
Ggu5EzGDq2fyKGzYwk28/M8ExczXBDmCzwQHbHs77AJ3VtZE4rAGy/eI+H1RApa4R/X6xB020sTn
Mry2Fo7s2QKllfFsk26Wc9wEV6/cuBfmHmG6Z/+wTvx44/izgSCKrOc21Bk3Il0MGVs0nZbMfDQh
XwDRb3Hv+jMdx+uOopY+fa+gcgB9ayKnhKM908NStdloiBiAra634VnYa2U7y6PSwOm3gfXBzW0G
P7W0O4QJ7aC4Pee6gnovAd9xU9NFW/EFglj//5N2XrtxI13XviICzOGU7KCWHGVbkn1SsGWbORUz
r/57qPkP1GyhCf8vBjAGmIF3V7Fq1w5rrb0z9Wm8m2u32pWaUX0xqkEe1DDN3vcQ2PxM1cs/12/r
hVvkoIBJhYpFb4Ogbfnar+KpMJnF3FWZdpjtNL8VnSNOs5e0G59xBfNiGwkhOKx8RvpFANtWcQyC
1GYui948KKMqHuuxGE5NbIqnJs9Ce9d2QskggDVZtM9ma6yCctL7H1SfHXPjl7yxXgs+6MJFQSSV
muj5ei2wCU1Fj+wwpqH1UIM6O/VZU2+kzJcuaQEc4R2gsBArrN9tW45uW5CXHTIZ/zV1SEa+6vFl
QY7n74QLQv6fvyJvKOki9Uii1fU1MVI77MlNzAPBwnOEdNbOUtyt/s1yFM7qAHw4QgKPIhovMX3c
861rFF6MuW3MgzlZYVDWZeWTgDU3nt6mx+vrudg/Cg0wc1nLIjFJRfncVFtIEjv4iod4ALPthyEQ
Ibtwi09aU34WSdrvrtu7WBr2OJQeqHCeEZpFK3uOHrfO3NJ3GCPxTQUftwP+XzQ7U0pDbHysC5+G
MccCXvhSXQWGfW5McXKzbJJEO0x6MX2Zvbb5lmcz8GRjjm5JzmjIl/O8Ef68YXQpIZsW7xY9gTUH
Nu8UCaOBFQLyrN5Vvafe2aVjHXGv9t72mmnXWlBjr2/ryiiiB3QEiAFM/qDxt34qYBGlslIi/dH4
Et449+qX6eT9W352YWL1QJShZVV6luiPuhNE77TWV6ad/Rx+bb/p99cXs3pyLyzp55+tHvXIAXOq
P2of01u78q090cWtK//tQ12YWb3supMkZTmwZ+J9sUt26pfhpG1kFVufZXUAYxjasGwhn9lBHZg7
sq29cri+WS9I2VfO4mIZy4179a7EuqDfW7OM+mf9oT4e6Nenfvetz337d6z48ZN3CnfKqa19q9o4
dS9n+Zrtxbu8sp3HSp22cPQek/AozZsGFl7+icjIl4p1q+m0Zq0PlrsPjZNmKL5iUfRTT4p6NzcH
fvNusPau/TVLfDheGz9t5WcudmX5Mq9+mdooIdwhzlDk/MqHz03xvZNfru/8Kp74zwRVRUIYCtGU
wM9N6FGnD3GJCZH6X/Nb7Yf3I9yFh3Ij6H7zDL0ys7oN5ZTEXpRipvyb3pTP05Nymo7XV7JlYnUT
FLtqjTznCHX7cL8c08nfakBtmVjdhNZQdG0GLPPY3Vbvwlv9VJ+2oEEr5g9V5cUJvtqp1U2QkVk5
0sSG9rHw/P5dPvlT7ctflfQ7I0h/q7/+t21bnf4m9FSlzTn95d/5Tnkwbovj1sdfAZsv17Ts66tz
7IDWrJSENYkf1Tv9WP6wPw2JP96CYm8fom/m7LdP0UZJautbLf75lc02LUcZxdicpkB5tCn/VIH3
1f72v+3eKsgpqjCrvYzdG/bjzX+HzjhdN7EKbv7fgSBto3WjLxi184WgITLnTZnqj468LZUvrvnF
GmbfGL7/b2ZWZ1stQ5ElM2aqaA/BOqFaWgWxebxu5eJ4E1VAcHohTbAydZFlOfssjuxGmanzd69x
o8LXADF9Fq4+9UclFZF5QOQijQ6Om8Y3ythkxQ44bPs3TqWpBWExeD+v/5715tLQgVePHgsTTxf+
0covTcMojaQV2nc3zQY/Vcfio1QqZWfpNQxUZx434o9lF1+/NdgDsEk+sVS9EUld3e55Rk/DTb3o
R2jlnumLJIZO7Qhn2nDr65eDOjCTHvAjtOKAGK2bu90okjABGvq9bwCRRwGQhE697UoFRm7gVGWz
BW+43EiGYaI5gdK0DXVhHTBmYeTEocyqH0adW7Cy9UINXAU9GrDbrV8lbSX31z/d+oKTA/Jkke0D
jyEpXTfj2qRU1Dk24p+NrsR3c5TGH21FFe8tb3Y/wuov32WF8DbgfRffj6SJMi6bilCLe6HVkhuZ
OiqzDH8KWGT7erTLI7VHPbi+tIuvxzhqgmB2FAIo8L7VJVEq1xmiXCt+SqX2KnifffnFk1ZoHmcF
nud1Y5dLWup8QPps1PfhJayMuRWJh5vr+c8KuZV3EkGcz0VtbW3cOs5gsxZpkEXohh4BeLHze68I
L01N6Crf4qjsD5ViW+97J9ZukjB/GNzevkFyxqx8RdH6YO76YaNssq4ogCZYGmKUFahcLCnpylFb
apbWShS63+qIZ8EvUxilP51R7cz3RRl1tq+5Mo6lX89aXHyVXVHoi9ZEmCp/0oz/bWPTVwwQ4JoU
46huQGKj90U9Y/V7eA6FIzMzfGgVJemSQKSNUxytru3Dz/kcOg7968LUdnT4ZBOEYCE8XzU5fV+k
gTTUHygk3SQCOkzwU307etE08LLGbm5zvbGqXeFobZ8HVL6G4mYyAeht6XVcXHkiFcrwIE/5g8LF
6uDUmVdOKEqZ36beRgzBcuPprp908SjdXOsPstfLeqtycXHpqcNQ/rK4ghShAI6dHyPJAY6oh7jf
Ko1NoxUifPoozq1SxMZJzHb93gTefLp+Qy7PLnfeXvhoQNUAuiwb8SqUEPrQZ3PViG9Qsa2QIqnZ
ZPuYqpB1M3et6xyzwdCmUwwLpoDArxdipw/lZG94hXVGCVQdBiCAHQ9oDEWHZW9e/Qywa0JB7ED5
Zs9hM3/oWjWUu0GSoZ+itvbq3SyHuqThbFUkgkkutqgpF25pgf6CH1+ASlTt18wGNang6lJTfJhT
oCSBXifjeLDqRZ+p6OxwyzFdmGOvF1o2eETYG66zuiJuKJGhMZz0gS5T5vh9U4SprySVh9QL+/71
+ke+2F3wa3CvibCWjjRI+fPdhdwoQyvqlG/gV6fPWWd0QZUZxbFKw8F3Z7vbTVky7kwoWv51y5e+
CSg1Hv+/f0CcrQ71WEBukGYmH4xIKh9k7nnvzD7xPpRTZwUs2rxD303/rAkz+mBq0V9da/ONuOzi
XvGi6UAfqJ1BtkKG7Hz1sCBSUwlronEeG2gxsZHuK31Ifw8oYd2adfg9plG08YKvtxxIJOBWqnbE
QSblu9UHpo69RBSd9SCrsvjUhF35ecgHs/885d38d9Cd1t7lgGySDyKaxZbM24V12AgLrRX7bD1o
/fMlF3ZVp707jA8Uttx3IouL7ldT6cDNYkCNql+q+pgfJ7MdjuiuNcm/fnWQJrzsxJ4Lp5bHabXl
ApwrtMp4ehhIjrQgSnT3tkCZLL01enTK/LLNpg9Fo1dfkrqxb4t+in8ZpRitDe+2duPL71jYiJR5
KZ9yEs/3QbG0wZu6Wn2om1YgAqPalTwiLpJJMJwhQDu1y6t/K3g7BuVTxn0CF6B9f0lJ6cZclYqp
Vw9eErq71uy9j3PtPbt5qux6wdW7fsPWpxtzNKkZ/gC/E/q0uTpoqdXOekMd/yGZY+p+fTu8n5t4
PiieF+p+zUGnmwB9+rrV5QO+jvVhaQPEANsHkXDhS62udZhaRuUQSj0YXdEZu2m0kkfLnIytN/Et
O4tqJbjiZUzzGhaLcI0by9gz8JO9Et/ONEecANlAucWkWztkFsTsOHwx4AL85JqL2bQTXcSs0x7C
dGz8VBPlfnAn3Y9UsUXGuLycmCKqd+lV0jNd07K8LilM0STaA3J25Ttjls5dN5jCTy2OqJqqCwy3
nH9lvZdvnJXL6wASd2EgvwivQJs6vw5a4zlZ0+nqQ9iEzqHIpKPe1kQcrl8Tvn41urzdwGa+YdFm
8hHNNJqXDhHqucUhLdS06dXwwYnS5iBspz14WuHt3SlSfcep5w2e+cVt0MFhcEwWJLynEw+f2wsL
tc8nlBUfklLPjnKirFQMc4SMQtPQlVXtfVV2T/94F8ATQtUgaeI5txmofG5T69MiQsJlfkCTVPmY
ZoZ5MJppC9N8cRMWK7CFkKiHK0y8dG5FhE4adV07P3ja2O6mOkN0Ko3GDYfJX8rfc3azKRRwF4Bq
09W+BNhbfTF3jm3G34QilfZOyEmpdiAm6vTXaIPHUFGmU7XS8o2uBzLuGwkyZU+z7K08RuRz0pLf
k0ia6cYeMjcM8LVRLvykGGHuZ0que79ohThTCv1/bsWT4SUCVSolsgfp+WY3dsrCXIUkGRjzIPKP
jVF2ifCLEem7o6yijkJXAhVBC4ZJRla6E3VbT2MwOk6V34WVyK3Cr2aDyu+xAXKsR0GCOgp9RtuN
W/s0zV0dNb4orQxNHBQY+rkMjMyseuumy5xScXZIEtaa7aOmaacOlckuttDBM2T+zksGb/yQ0aeT
A5SOZKzTvVU3bnqHzE5UPsWJXpZfitqJ4uTkpuieFsFgqyLO/akYpzDyK00XCvKVncxrVA30KrMC
AQqmJ89RWjv288Gq6xOVDS15nBNdlgUCoRWZqz8PVWR3ZEoUSG5y1Zrmj20jWnkkq3PTv1DlUE8I
zLDulY/CmjrKnrKRyUGOWhw/i9guin2cSZ3E1Ktmh79p5BveDrwg4kDybSd/y7FN1UMdZcMQWDVE
jgdj9mTtG7Acc0DI5YxIbmhGLZp5GYIGfmNUXRr6mREV7d5MWg3JLsdMu+xDq4ksQ8+uSyegCSn8
zJswNNr+Hq29MP8eA/xV997oZdanVHat911VKbSMgZbkWj0j5peYhuSQFGV40nSl/JNVNQKjZa2P
8V5kxmAdrNDNrKPnFYq6m/RmbL5UaOQVx4lQNzpW1OWnU2RXGSA5+BXJri+isNk5Lvq7ASq92XDX
hYY0j6pXeUMga6Mtd6boK3mb8Oq6X1JX6dynSUyenIGUg7vZj7AKwiCWXWQd41rNoyAEMNkfiMfm
NLDcBimrbEbDxJ/4u+NdjwZfiKxFnKBV7JtROTiTr9uDm0oOe6rG+76GClj5nvDa6ZOCtOB8S0cq
bD8OfafH33u9Ma3jIFyn/Tb3mZHf1XBsBmhL6TD/DBMNMcWwrbq8IKhrJiv1Kb416tfIrBPbBzUX
2e7edCoEH8q2NMFW2KOTv1dkb1pJAM8fAJOPSG+jFr6ZTapu+C6gToE8hGjkV36CO5xGstbsJqlp
le470xjz+7JV5upPTZqfnjr+XusTSnO1pQaxa6EaOejQGX2d41f6A/J1UxlUqWNNRaBmmmy+TwlR
cb7j0xkxqnmzU1YfKjNy2snPYtGLHzU/KQ99xZxiaExZY8beL2gwYvxp9uMoIj80wnY65AWO4H2S
ijw8NRrAEDsoqzZpkaG01EL76uZRYu3pPyeEQQhUJ7PlS8fqeFm1IlS0m74PZfG7MK0ybm9SPWE/
EP0lI/o9a50b74vICb1f19+LizcRBp2OHAqIXVLeC+k1FpPEsZEpX7WsKVzfUHPTCDIpx/d2FuNw
1KKKN57FdXSDRADMdtz2whjm6K4e/gmNwaGWSv49iZy63YlQ9+ShU2JjfLZHAGV/r69wHeEguwWW
BmNwcBB+eUkKX2XzRQJqwpOpxNzgeUEnKhn9SUejcO9S2eNz9DRx+oIPD4jiGOnWqH2//gsuFoym
LL0Z5Hp5NQGLL6/cq18AqrOqcDzZY4WA7qMXGdHvUXWbz7pZb2Lg3rAFuZ6iJpnOIvW1epmNBiT6
1DrJY5clzk1ZWaO+oy7d9n6U1+6/qZo5C9xkYShT9kY6hDrbKrXTzUmxR5zuozaU3higzuvdD5HV
fhrgEh8NpdC/E+amOmqpWfl4fVcvOhwYp5AAPGrBoJFyrJYaQ7BpPaLExykaxFfUxShfHJpwhMPl
x0phdvsszBDpUnhCn0s5hSPSblGVd06gz+aofe4doYwbdeuXxsLrkAW9LFIDtmMhVkFMX21Jk8da
WIZSfYiHtDfiY2QVqiiCwiUy+YTPGsfs0E6UGCjoJLNT+14SSfcpLBwktOoG0BNKWkLNYrazLtzw
hoJgYQMbRIkHpedqULN/vY/kxFT1DfyvBZB+DfH2lBKxQVHoT2OjlfYxd+pUvxkqj0iICCnayjgu
qjDEprC/ENZaCD6UQZYL++o6oLCeQ+G11KccEXbjA+V3fdxBmW6qQzzWuZb7A4S5/KjrSptovoML
Cj+FFWqmB2k5iX28fo4u/APT8wiWVcdDl2X5Sec/Z6xVPWxNJ35qGuHstSwdfYT9+6OVaM1On6P+
IGarXmRQi40e1cVdpXEEaJ3sAE/Iv69K9Xx8Ja54FZ5Iy4g3gRlF4q4Snjn6PXzl/B9rARAQCaP5
gw8N9G2dnOft0Mw5oe+TMzvpCQRtfLIbT7mPozY52Z2e/SOcBXsLhxR3jxui7LHa2ELRZCuysXnS
WlQ2UbPu8wd45ELu2rpEbL+ZLVRNjFyYGz2Iy30lBaK6RymTfeUqnn/RgTbu4urHJyvu1eS2Tjyl
eB/FxZzsnCKZw419feNAL08azDFULeE+eyt7BQ2yfOgH+aSABVS/xklD3N7UblHeIVxsJrdUCNQp
KEeLMCPP23bcQcju4wBVknSrSLF+0En9UHEgbaIAQxXZXTbn1e3K09yN0n6InhbI+W6ybHFqjA/S
MYKQmtbN9btzudNkF0h5UDkmbsHiubFR6JErmsl7cidZfyurQfuUVHaXEVnN4f11Wy+dozPPCnqa
GhqASrByNNFWKxN20Xp2J5WnvC1C8irHUpwmDpqs8eiElvCBps8lsX3+zko7VQnqGt75Q1XTzntX
GUoYtjR/dLdsfdeSA3DCBIlyOlRmqbk3su0bDVBxFWW3OdC16anzCOi/RaO7xai82DRw4QQEVEMh
WSx6Dueb1oZ5PTuIlD/SyHGiW85G/d0lKYzu0KSyld31bbu0xiw5kKfQGF56GatdM3KJfmSU249I
ulqPUewBK7MVa19XlbtxEZZzfvaBkLEHubuwJ2HG0cY5X9hkTaYqhW09tnWmLdlYuIvrubnJs3re
0Uox/YTPeuLZTfbhbJb/+o5hHvUyOqtLGdJddz47C9RQGtfuoyAfiekYeUV6yMI2IhNHy35Lpuni
oqH3gYejlm8vdo3VxiIJ0y7gbeXZtbo2MPsZpm8XhrdsQbOv0yLZwNms7XFqFmUf1J95qHSMnu9u
Ggtv8gZV/9Xr9ickdMNbmdrd16HM0VC3+o236cLaMiSFiv2iEgwn31rVrqoGAUR6CuOz06I4d5wl
1OydUyIIqjtVXO2n0h22KoLrag9wFXuJ0r1FcXTpPp6vMOtbOXTprD57nig+wZ4t7hDerzcuxBsr
ozoNbw+nhRTAuh0QZm5cmG6pPiud6B+s3hr3SChkuxLlc8RNlfrPv11AlJFU2NkU4Kn5Qxdd+Ui0
lj1CUpE+T7WNmp0XZfu+n9BiT+r5nz8aXRY+Gtd9obqvjySFKPZWZu1zMdryqFbzcCQpeV8RQL6f
RkTR/3Fluo2QM11pkgBId+syNUFsUk/2PP0ahyH1G7D1hxDBgMAu7eIfHxroLHxvdnKp8BNVrI4G
IqBgGhx9fG6crjxGbj6fYkSN36F8Mz5cX9XF+eBDLZM3kUaAWw8a/PwUikq3J2O2OqTcvewJJika
/E5c+bPRRjcSTtF1c0sU9NppwnjjelHdpB7NQ7o+9JY6g0/w4vE5dCrnyUpUixraqA6hLztnLPYd
pavEX6BH4T/6S5qQ8D9oi3HleI7W3VBzqFT4o0X+7JW8cj5RnGAAEgj3se83iVGXu7oovMNfRARj
6W0s//1VWCLtujcnaU34E9u7Ccu0/+t03fzoogzzrQvLLf91ATaGVE+flfCE/SX/X6+OEleUaUIo
v2o3dcdfNhC3+aQ4SSy0wM2kKJrAmScmF+1n2WTDqRpj+C1FHZfRaRKW6FW/jzmMftW5bb5r+zhh
9EliDUXS3iW8C7qvqbGqMJQGpeRcY5qCmThBlmSxp8AFlx0NFGZtVP3X6wdmvZMLFgSta14Autmu
uaZBqY2W55NdhH8noU33JRXMm8yb6v2o2+l3S2NoxXV76wDChhKB6iESJox752qswni1qxSh19L4
Ico5CcCFjL4i5/SY0v3aSp7XL4BN7szTveDM8CjWWiMTkb7KQR7W+aULs7f/VKqXoA8STmGnZLsu
pIjAqAsGXxz0xOI1DBDbM6zRj2ue6ijw2n4ssiBX4sRIdg2YLvPd7Jmy83G/brbF9bsoQMChXBgU
JPrQcgFqrDw7L2fUZ6LKnjvTa4c/el12YldMfTpERD/SVPZG1Kjpnz5UkCIYW7MNP4dqWxdB6BZx
nd4kdMDqcqOvtnIoFGOIK4mB2EBzIQ2v4oSOzGhWFLW9d0oCEd3oPThVkjqb6ob7tImdY1OV+f76
IVnnQC9WF+4RBD2+ISfl/H4z/yNhRpTV3iMtADaHsWU3WeHVt8jrFoG0hv6OAKI/mHjtwEZq5GMp
xBYwfXUzlt8AWInAc1F70fE157+hc2dZCtOr75F9q5KgdYWGukU3uUdHNu6HNoyjLQXtNzabqh4j
xwAMLU3blUlwvEM1llp9j8yc8akYRgSb+3R8ikKvRYYAlzMLUz9e3+w3jYKKpPMGoIEyyvk6lRiA
UJsP8j5P0uIU0as4MvIofq/EKIgsmuXM00uGjS+8cgMvmwtVCJog0qSI3a1e4NpyK6ovbXNfpoVE
SlLi5AwgzGadKxuP/fpi/WfLppxI9wgG5jqOyRJF0uXQ5X1UKnZx6iggqH6Rlaa4m+emCQ+FmdPg
4xok2r3UEnPaRUKXiW+6it76mtTC+t8eS1QFcH5EAwuWEITUGtbIRIOQgTJteT90iXHi9mU3rafS
TBFjunGBV07wP1NLMIBF6mNrDrE6RK0+qEV5HzP/5r3iIb6AqNBWsL1K1l6swDfH2fL+EwCsDlGr
xeQajPy4H8speo8W+POcK+MXsG7RLvQsZHu7uj1WUVLfAKH8cf0Erw/TspvUjWG98XH5c+UtEiV0
kj4043sFUutnXmkl8Mq5v7Viorvrpt7YzQVNuAQCC/RrPeCFBtSYKVZe3kPrN2guje1HPfPSn9et
vLGbCyqE2gSIVwsVhvMrmeWpUKGTV/ep5tJajlQZJELYO8OLnH2PmtpNP5m0qWvX4YGq0GG9bn/t
+tDwXUQ6eJBA/i5pzcp+nQ6G0w04fVVGH1W0ZATXM1az3WTo1Q+GW4mtt3q58K8CVw7QAg8l50b1
EqDDGiUJqqNKo2VmaT8oyp1sNFXf6cW8jEPsKdDsMnqnHwrI789e3ea3oFja586L8meNQZq/MtYR
b0Qq60eIiIFmABER+jMkrxexdKtUnjPT8DloqQw/0aiVgRkbcqfZFnCASFH3ZT5TXNXM8tCppXUr
C3crKlgd7ZffQAL2X1UAYZjVi6AWQ6hAkYKymkdUWdS+R8J5zvws2sTurI72i6n/4kAiJQBQyzvx
KqauOkUXklFcBx3Q9/uBlv7dnDCh7vrRWr02/1mhCEAIjWIr23tuRRm9wiV6Rt23hDYSxSIJUkZk
HBQ1Nu9COzfvmE+1pWP81i6+aHEy+4Tgc62vY8MIiR28+2HkSwddVmS3yG/HvjUxpOz6+lZX52V9
gHwhUyDw68L5P1+fK3LVa5BWRIIjUXe1YiiB5iTNLq7q+J0S6lvKvm/tJ+BqWLdM+qBWtvpqhmCA
1jIB4CDhGn3UGbzuZ4Um9gBjvcAQ5eh3dpocri/yzf2k47oAmxFVWye1uT7Z5Ooeiqqumvh1S8c/
0hVvrzKcb8PUG/tpgjiEJm7S7YRXcb6fzGMZ9V5GyDRkdN78KkOpAeFW0/vOJElzF1qO3Kg7vrGj
WMQcvQYgxWsZrtxO5qEmbz8MYTjuiETnIxUE58h8RPlOn6IfE/WtjRjljQ3lWGILUgwB5/qa07mm
L89XhpmehYHdm8lhcNzIt5O8OV7/dsvb8crRLgeUdcGcQsKLPudaf7pSQTyknlAPBmMqD6lRlbti
DMudUWVyGU04Hxp3rvZCDFs0zLcWiR8lAQTIRjiw8mWmdKci7nI022OR75iV0PqNWaIb47lbin9v
nRrklBZFiqW2v4YoeyTZtpGiRJ9UIXLt9QjIpevzj3rUMHZYabe0295aGoWrhQAKyQib56c0ZfBM
2E04mHA5OPaEMrQwRX6DgPPv65/vTUtg2NC65mGiXX1uKYH07KhADw/MJS703wOYa/uzpkSq5k96
OD9dt3a5j3D+lmcZZ8bxW9PD5lnqBrQ3FCcoxhwU00v3MUo4R4Z5Z7d0ZbYURC5XtxSKiecgbgA7
VFf72CKRzLTqwjx0kWrdmBmizZE+1z9sV0T315f2xvO+2AI6wlmkusNk+LP3jsy2ICXvGE0+OpXV
BvbgZFnjh7Ej6yMTpZPwYLUM5vxgSz1N84B5NkXmV9IoAVdTwxTh6fovunQ8S4UJpUtnkQNDKOb8
B1WI1talkiJ1FwoBXZ0XMQ1BJkIk3VlTH+Z7OjzMpnD6ONU2bL/xoelxQFBZVLmpziz//dXjD3a4
0kbRW4cwZUITT4ir3xaR7h4YcFoHDhNVguuLvXRDLx52yQEZEUMR9txgFs9A+pzCO3SQZA/d1MdP
wu2LE5Jn6j6pleZ9bgjhD6IvN/z7pXgXdxRoAtVYZsSQf63WChTLyItuZExFVKnCt0I+fl8z2yDJ
u+rn3BvjXV4wdTO2CvsdCAv1c91X5bGcx+Gr6dTjPvfmLdmJy/0HCQ50ZxGT8WDurVKYnqG2RmyX
hEVmGd1ZetPt00kWd1FZzh8qy/18ffffMkeFgeYWACLGhC338NXnBkbNM9chdaggbvil1hmrHCRu
n1a+5vTzHgSul228O5dXmzrOopYDE4xYeq0Swsd0Kw1oyMFIo6Lx4UYzOraJ7PLQa164paX9wvs5
f+agIeGQOVnU/wAvna9wJn9g+iIvatPEcme61ejb4MPvx3YudnbTtztrTpnFm2f5L7znE2Aj0Pcj
IrFWSYfq+nZfhtaLMAqlVkihC2tzufmvtjtPXW3sNKmjIpm3x6z1pjRgrF20Vay7/KzY4VSDQaOW
Q+3q3I7a6H2fRYh2xcUUfc1VJ76zMy2/y5mR4AMK/vXPy4J8wrQXOvZLGX51kZqUunFkMjQjHdlj
BlRbH9yoVD9dt/LGwWE1PAmLSJCOeNX5oiq3DasZjcJDmSXm13aMstz30gGEa1F3un/d2KUPRg2T
V3UpwFLzXM/GneoUKJEmkD1rouhnpHjWT6i3If2hvlOaPe/EqBxjyVjuDX/4xirpSuEOedMJA9eN
m1Zz2iVaW1KiubuzmAYe+3BF66CZFPXb9UW+cUywRc+StHaJdFfH0dVQPhpNZLqsKcpvI5zlLjEq
06cYEe0jwPgbyf2b9hZdWz4jl3/9qjeuPboL8P5gp7O4yRI3u3UIVk5unZo7HUGr/f/H+sjbiQCX
+THr0YeEtNKW7QRXIU/svaczHKRMhROkSyI2CbvdelGWUOHM2fBec7kJXOgMLA2i8yNqpFNkuLVr
Hmo5O/JQFa3zRQF9huSMkM0edKaj+Uhqm8B+q6aLdlTqveM8IXALlFcGzEzZcjkX54mfBBgSh8up
WqCN5z9pZqCGtBgkcwDon9zxq6d9MaI8ncFP+NeUF1OsGkY0tBRYHKu3K0rkHFNKNw/oyVYfwqob
j9E8Rvs2YTRTz1jXjeN04U2xB15n0V6jME+f9nxpVkyFr0Rm+tDqkvGJTY56rz9PWmtvOIOLPcQL
kCPR0FxQbvS2zw2lZk5k2Kf6kauZHNrRTI7g5fU9nvzx+om9WNJCLCf/48V6Ic2uoqHRVRqIuBwC
g3FdXzg01i0412ij6nxphYY+qI/FwYCVXgeYTHHXmVnTWEetVIx8HyPso4e+GEHVbZFjL7cOt0gW
DksSttJF1XmGddKOZeseBUPbnpHNtG9EMVU7LVWHfx5JAoQLCChy1Eyng7S3un2Zo0mrpBZ6jFMT
VUx16U7ZivFOGO1dpipiAw94uYvksEsvn1yPyHV9Kvq0S1NbVu7RtKdxj5zbfCeYcH1z/US8iN+9
9ikLGIgK8zJMkGoZ8Ovzw9fbDhNO4DXsBmWAsWNoMivkqRnKzt55SaWHvd93KOm/54awpTrzqsQR
MlNk3DJzyc781kvRQlCaxsn8QRZZG2QpDRk/HJtJHuAIaD/qzsr/RFUovwwV6ht0woxPlkjNjHg4
m74xGaS7E6mtfxlGaOt+2BXIkEAR1WN/SELrORmhZwTw69T3o6uOP6NBd/NdjeDdXZtQy9s5+pSi
lSp1b76lhoX/S82q1f3CmYTh245UP4eDzjQqT2cy5Qe17Nv+nagcY9yXWWr/9oyG8al6ZEZfhcyG
nzkIWgSgHYoj70CAidrH+dTtjbDa8EPZ9EN76HJH6Q+2VcfzDlBnXh7oAee1H8I+dPb2oIfaJ1dW
ze+hK/PiiHCtuxez0DQf7M48/DZCBkXuQHfb0CRNIx66AKRBmpuBzKI022VmMubVbVdAdAkSG41d
H1LQYEdHzUo6wwDuG4IH2Ole2uUfiwbmzz6Eoy7+GObYJXsCD2kGsRob+amtxtkNXBDMWoNojyJr
ttAEhA5nponrQw7vKUdAwkWTUTl4TZSMp7Jox/FPDhCxpvxmeD3uqJumx144Rjr7jutJ79jQnjB3
GyeSA3d2IKlvcNMWxiMwXGqc5wcStcZZq6I+3MdhUh4RFWh3OYrYmR+F5nzoAI/6YTnHDPssyr2k
Xbphfx1FMKmGAJBrgUuhwrIeZNjPTTkxUzXZC3ssb1un+Sn6rjjYrlIfHL3cEhZ4mVjyer0k/3gu
HrVlwi/qqav1WrqImFbhJLehkVfiMHh6Lg/zKHVrXxY0NndzlMfDCTq0bp0cALrtvulK/W6c1c47
OqOlW0cHPsx86EWtin1dS9X189qcJhpHsZv+KJvIiXxANaP6vuzUVHwBocFQOKMgtP0wjaF6O7SG
Uf8fZee13La1heEnwgx6uQXYRFLNlot8g7FlB9gbvW4AT38+6NxElEec5MLJTDIhCeyy1vpbWADS
NGxlu3gsKMPHb33iGdXWbJTZb1wvY2zhWNnkhbhK9DqpdcqI74uxqrrNmJhlFiovoRICxijbZ0QB
rUcMtZZiNUvE4BM66j67z0jpORta3VTheun+0kcx2tu2kbK8C8iwtvaq11PjYEoz+8ewZQZnVm9o
sUJODRk8KM+sP3XgcM+8qcKNjHFZbiG9i/EWau2yVarpxWfVFZmOL8I0iV+Zgy3l1wT4bjn3y4wx
dmw1Hs48qvAIkigzCKxkJROrMxldpx7EVJb+ftaCKic7d7Jug8qYxW9kfOWefhY37QwUJrC3Dj6f
WigHXHbTyHWIiGReI9t23mSiLczvTZ80U31QIk3rg9/ki9jjx5gYuNAngdeHQrmLczTpTZG1t0GT
PFizxMLFtRbjd09ZZ5wYmhnJvp7qAM9X38yLbRw0VhLZWJ2M3z/eeLRuF1tvTaWnyWIsgAfPKrx/
u/W6VKyqM786JquCsIsaZjnejohUNnyqVVhthQ7bvt2RJo6n4RRP/wQJx8JDXcZc7VlFAErYtSaO
+T3jneEAY1j80v0yvUsqLvJtMSIOjLBsqu2tYEMkVtiaOlmkvZxmE18JjKHuWeNKRmWhw7av58Xo
eV96VT2MWqLqR+JjtGKHJRHycl1XjoD9VFqtHiVK18V5bD0jC/tZJ+I90tOSdIqK7MzsViuQjG3L
pvBHAeuvSv1v9tzZy7OL6ZXz3Wzz6pffpZYXDbYxdDe+SNBeDlK3Zp/kYsPM74I5Hv0/Yo7Rfu4G
t5PzXe/mlXGch2zYFuViyh1EyaBteUyWJSKPvIPuB9ieF805stpwTLEnOcoldeqC88yZsSGMm0Zs
xDJWS2ikMol3kjngnW1WQXcnyrKMn123GN2whI3f3IjBq+adTNjdt3Ge1Jj5sxjhiONKcURuqA3c
n4XTzY8Ko4MhNPVp8XarpABxPJOYx1athj9BCgGAjIBBv5lLzY9PGiX+I4hz6meh306q46o0ES5H
aev18ksGtQuFchEPc6Radh9yHw2vpE2R94W+AbTFKTXO68yBbus70NjjOq3cCDHnokJE+nBXQ9+a
iwUv6rEeFVrdSuj3epnG3ou3WNpykLMFw6dP20HpIdRwmT9SuDhfp6bssicmz8tGKw3pHx3pJy9t
nhuf6iEZjRsevz5vGm+S33v2T3IAveclSwJlGm0TO4u5t3QpvVC5FXnC9ZRY38kFQpKcxoPYcHVa
zV505TL/LMUYGPcdefLzzzqADF6Ehjnld1OW5iIkhWt6Sga0kJGp92pDSgrAbD/mJdxAs0o3s6oT
1nEsUFWzX2NphjkOKfmXUpvjH7ZW99a96I2FFy6Vnu7cri4OjtJm88lb5CzOnfID5kb1WImn2OoK
ae5V7gnvJmhZ/UPYit5qGwB6Iyu2i63K+WkxJuePzb/E9NpGBtqGljC4gJBoZUgDy4Rr7pA0Rhq7
29luOzuSsl7kT28Bv/mm4hhnlzB2i246pb4m7WO6pD7WBkZmnVu0Cuow1xAUbtOg8awT9hGFscl7
WY/A0inC5XTxp2BrVkhxfgOgjcGJ/5dDsYpRR73VvcbbD+6c5PUGJtNkbeGViSWqIB8jHsrw3fgx
Go2Vb7vONV/0GCTgZaxr0W3SYoF6pg1W+9VGGDuHpTtZ835Wpl1FQZ2K0zBM2Xzbwm6YGEBxu2zz
3tBumGloFH/jSA0dDk2AXUQ46+Ww09d0pokJPOolaCx5dStVMXxpysDU/qEGs0q4DnFVHy1NKCOc
pG78TvRU/kcSPuOeV8Af/Bv7csaVF52EtAdz1JpOP2rZlOd7Y4nnJcw8sLkJrmZnGFGPYkT7fO18
vzze+VhmI5Q0FvMD+DNvj/dkhmSQTrVzzCgXy0e/XdpgjhiMtC+WmabundOOCyYaKK21rYa8foJJ
U3Ca2ZPmLA/B1LNlfETT/zjzvDhRV5VjP4SxE6TdftHi7pdSHTzCsFdK9xALG/7ZDrzG3BTjMIzZ
leHyK5z+pnICUVkhcMJ01s75kr1n05FlEwD70Te6hFhKbA7yG3MwgnZTtl1G2Vx14mdeVv4Xu3Sa
YtsUMDUf/NVkJQom0I+zViZCX1sbw27CCgQ6/kSTJYmtSxJ03FTuhbUlzr4yvnVZL492VRvO59LO
7G++02MQbYiAZF0X9bh/RTnxSoR4+/PW0Dfm9PA0ccS8VBwGPSzJOLGwF8Dsvd7lpa7fDi6ddN23
5b2c9SzY9vYgRRjA8koJsOme27ms8JIp0/6o+fOzDbbzB0uunKiMYh6/2MP424+VeS09813hwFQG
nyAT6S63NoPNtyvLBnFtvW5WR+XOc61CnCpkFSayBowOJxZUF/lC6neerqZqt3r7/9ec+pURBsGY
iQM0GiYCFzNie0jBQWNXP/bMPL8AYvXbhnQdXDolV86UFNSuH2+nS2UXuxguEX0Os2Kg7nezB35q
X/ta6R4hekgd+kVdVRt/pLk4ebUl/TtyZwo9GhPhHzWTUcgctrPpLZExeFlshtbQBt5jNqJvDLMu
z8cnKV1fEsLhlG04qUGYERVsfufyT/Vdm4NRXfkNa2/xZokx3Fr7/v+PvN+FKA85liiONfnHpMOj
oKYgumcOH5zbZvL+DK3SIv6D8tog5f2nMoRddToYHLJiLvdtAEcvNgfGv3XuSWffyjZQB2wdRv8h
yec8fcoCq/fPviHMa0Dz60p8+4t5Y6vC3KDM9XBWfLtSy8zSmA1hc9JlenD2ld9Vu57MteRRAIs+
aE2j6lA2lt2FRlc75n2aNZ2zs5M5LsOsjfXxwMsTd7OUY1vivdw6+X4qzPz7lJiEW1kS78aI/qb8
p+M3Wrs6w3rkChFxvR/e/oiAgRC4JRGKr+kxb39E0nX4cuuldvTcYTcHIvmpnH7+w13iPHAXJtvZ
SIf7qnOcP7OzxFfGe9a73Q5jGQ752i1wn7xj8pqjqMtlWrIT6rHG2KRBos553+C8oig9is0ksozM
LCu1m8/YTGKunAinezBHwjiiuM4K79lKnCrZmh4FbhyNSxEXv/xiELezF/vVLltoOVGeVl43YR9V
Km2bc0a3SBMG3+wfFFk859kUSI4n2441UrpqMiDDMq3t3wjsbTrRaXanXdIbbr8VjZUmJxCrwDwN
s6n8cO6yWnuue1pleWNbyvUjRlaBnoaO0RN0qqdxp++vnBfrIXjx1tbYEujWWDusf3v71jBRChiM
6fKk3GTCojmY+6PRLeqOCXq1Zw4gTwHYeKgbye968o0jYWn9z4+/xOXK4ZJcla94LKDihL508R2C
qhZJ7A7jqWxBgm7ymFokZI8b8gimx2zTsqSrb2yjRbeuOZUuTrao9Hz3n78GiDgCcRjotg8N4e2j
mJZFGX6e9idsjFprq1xvioZaN6bIMXG2DVN8hrYO7qq341Tk4Tzm12SXr2OVf78NngSCXPTzXFyr
FPLiSbRBykhOpM1JxUvi79es6SXsRr/1b5Z+gOUp4mlszrRY7S+76X0TKbhd3WX9NLRLqI2Nd2zy
hJDteuy1bje0Ymw3rdG4+K32ujn3B3/UB7kjR7U7Y/pTTj9j3nFwHFXln7Avi1GkeHl97IKkVTRH
bVO7O2dYtH2sZUO5/fiJXw7K+bmg8OsP5XJFhnnR2ito4kuiedVJ890XfDy0cSPT7Fva9LV9BWJ8
h4mvn8X8AIIB7xfc7+KzpOz9XNDfneDYvkwE6uFknRfC2Y7NLPb1wGw0FK3lVbu27IsvKk7TzSKK
4ZmJ3HgDKe7q3ruc6XHQo8QDqcIxktyyS3XJzEBTtbNsTxrUVxH12OgigMqaPtIdRpiRid3ftYjP
Vyu4tysMtICHgMZwPTwuy22OE1efmn44iZU6cHKdvLYOY2V240FlvTmGNga4ozh1upZon2fCEOv7
xtaXTTbnff59SRlQfQ8YdNyLNNCSbRnk7YnOzvQYjbbG8NsuTTXtPHfJ471ket+Hi4vob1NmmXSf
cRPLubOsUijnjqSRTD2SZselS1/bf9fsSmhy1xSFWUXjyFHN4Mae/DusbJrkyuJ7N1ji+UO0QisI
X2nlcV6siFphTVsmY3VCutvfzamjI+qZuzo/YOAT+GFPnjTOuU7XLHjF9vULoVWTvzOkVDNZgSzS
I37f+kZA+BDIONz0a14n1XyYFkOTm3o2rZvRiYdrkTOXmg4EUmuWFm0GVPwVmrtomfoSAkCqqvbk
eazg+67iZr8VKdNhw5ir/NRkhnOnL60T7zUzd9J7bbSzLhosN5t2U4mu/9vH+/gvmwtOC9NiaDwg
z+9SDs1Wn/0MNgRHp1WfJneEQzlM1oNhVPdD46cPSgXxAzW+edM6mLWEOs5d9Uplnb4lLaTJKyXk
X7YWOkVkW/BJV/bexaud0iJWasitU8cgmXnP4qrQM8plbzfg/YsODH3lE98x6qBbrrxZsFJOF4SZ
F3hpNYxoJNGKnSyF91SksNGcIouUCoynAIbqMmxtZXafDMl/tPUrxqwbjZkRnBusBZ0rb+T9A1iN
L1fxPi0AjejFt1GeHSd67bYnp/NccZMvgGAbPUEJ+MtLlKg3XVXY2s3Hy+BdHcszwK7HgXYE2Yns
2ouFacosaZRV96eSUbd1m8Qdws0FdXa7AzQQ8UONY28XwgUriijOF/el5jWpM2yg9C7QFgbapcqN
dDeQ7K4fdVzktD37t6tCVDuzOtVWPv7APE/iZT1r2i6eM6u8AnH+ZXvRstF/IP/mjWJ1/rYOyGRe
Labm99wUedY99UFj3MvcbbpwEsKXYRZjyXoklni8b8tuKB+tXpkD5DFTpl+pIMsrpe278oiWgMN6
dboIOLIuGSt2ogVpU03ZGWFK3WbUAEuGkV5mdBb4R08jGNaJV301cQJUGzVzHGDYuBTWFabH+9e7
mn2i0UQQyDUBhv72wXROGyyT48qzjO2pGaKyUp36XjmVGUQlWcUAl7PX9vZBdAx6wrIDx90spdGf
ZzsZ+pPy295JN7CyUpTDkP18PQ+1IUBkFlVWoft/bJFMzOeTuDp7dTvnDJ6SqozceJzb3x8v1st+
j4OTKA8EUxjqrNKb9d//i5aWAjmpPonNM6EeQ/dNr/DwMWsurA1mcbUcorRGu7xb2qUvv3z80a9E
qjeXMJ+9ClsMnAywF3NXlP1fn62PAWjy0NkngCh7wtFqnvwYYEBQCANiFqp4krWXpnwXAAK0Tl2W
43GTx6rtOjxdTYzwdEPGMD96N/lOgcfV1Y2J7+yElUprMzp9dioGffI/maB2kV70rqaHysgL7dTH
ZfNs+gM6rh7wFb/LoG/PpGXpeRXG5oytp91m1udJ9EUXpsM0NZGBo999P/kQwPJBzsmZCWR79FOA
ny2gMH4w1ogj29YjZs79XnTDXO6KnBBnAO6y2vfZ2CQ7GIn19MVk1Pq1H4HWNz3g3YvmLbp3rjo7
NSLZVf6LL8g8PxZFO/4u4plrAjZ4h+chC7PYV9iWTHvX0+pTXjng9n1h2vsuo246gKjk5gZLlBJF
I2ic8M+163WUMR2t6w5N7RyctKTSmr1qPOMmq4NK8APtcd5eecO8wLcveCVHcPsH3AQMAdfj+V8v
GENwWq1hSc8Mvmq1QRIwHGw9td09XMLl0GeTceXAf785VxPA1a12RYffr+eyaD3T4QQ6N5Wwh9/B
qMwfcC/9cU8sb1IjNFqMNOob3Mk8PBASL2KACpbLVYwSnyKtBBdI4RctodINPTlmmTDm/ZJUDg7y
2O66jOUD8RXbWCXusOisvMPQ2K115bR7ja95++wwUUakgaCRo+sdG7jQMVpKCi09my2Wjzeql2Vt
0H9CbAuDrpY3qalicQyaocKm1pdVahZR23rTTsFupnIds/gMI6s3t5XfV7IDZDb1b7iaBveOHFfS
n23mboKZZZ5kdxDR5qemZuS0bQM73wUWp/wRWkf2OVuEUe7ZMog1FsdFqb+Zumwi+VbDenaODIFp
Eznedu6EGAh4Pib/ZoAS/UptcTnawGSMG2kloGC0T/dyca0OZL43SR8EJw+r+T8ErTh7dxFAX4Yd
P+gabyscLWWTTpWWwbXXsXa9b18HdHwm2lyGoA/BZdpQ4M3JAjvLP6kijrmIe6mcLiK7vPzlpZVM
vtDP5h6IRGD8TLzeEV862gj3l+MrAY2cKewYuWSQ/WT80/dtWBrefG+pxBuNoyHxcvxCX+g3epj7
+ThMESik9pVNujCrdfD/vIubVBcbgGifkNqlHdVO2E0WfE2MNLj348XqWNUccm3oxsw3NcCe6g7S
SZUduqltfk3GVAH6Xdng6zO/eCxoQthuUK4oxS8fy+JIdmOtO6dpqIuK9gZkNLgznGbYTsXSELPn
NRjfFbLM8C3Uiu82cTLQC+CWNEvN+LmTwZ+mTV1x1NNUiLAk9Fx7xpQXkEgWgvMTqZUr8igRg21H
tjfG7uep9Zte21YQEKhASpNw0tAoci5bx5d2s7fbICk2sZoC94dTlML4bDSTX90STbU65Hay4w06
/gxYP0lh37T4SjafIZKW1gM+ruZ47vE8GEMnnZY6UgbeglsoOZXAmLY2jY2JMUC5b7FhVJ8BzXms
fC/vsS3oHe8CL5OfytJriD2Y3LmtaZLqJv5WSR3FdwRQrIgm9zNbfndji2a3Y+doX/rGXk5WX04S
UleTBIfYHviycxnMoJalVrf/kBfjA2zWQku+fvweX5n3l++RpoUsB3YXBooXQx+R67Cah8E45XUn
isjNWv/nGiuRvyydWeYvhi/LNMT0eNnCDZvFdkYYorajxwbYDJ6RJm3YxnNn3s7tmBn3rafr6aNs
e+tLAhd3RaIKULMflXBG73OSZly1jq4ai1sdQ8TvdZd76UuTju22XDu2YBs0nR1gwCG5/f1kmT4H
GDnizVbJYoeGHJj240fwl9OF74SXoYuj62q/8Paugtfk534RzCdXi/3uiL/O8GBptjXcsudM/WS3
I4SaYBxEdyt74quuqUbfV2Kw/Va3v9UiCNHCxfGmgGoxYhqN0+DqXXKboZu/be2hHyMjj/V0O8uC
0TicqqXdffzT10r+7cunAFsnUJRjAHaXbWKaV5BSh0qegatVtl16rXyczBzZqu7U3pWT9B109oov
eHSlMMhYb5fGS72jtxYx0P7JSIqxpQHyMTs+xHkGD4rzu6y+Dw1k6EhZqs4iBsmaw0FIutSu0HvT
7zb5MHfq1Mxy2vuo/OxQXxI5PpZ1mZs3LFdV5JB8yj658pjevyBWxasBJCAazeS6gv5VzehG5stU
jNopn4Rv7EE09SL0Fvw2P1UODO7OdcavxrBKOP/z+8GEjkcFfMef1mWdjF3ahHGpOPupHKanxYIr
8kUfEjh6ITWwM1r/+aaFfsFAkipKp9UyLk6DZBoxkZdCnnsZVKRA6zASNyMldPxANe2Le1+PjTrs
+i79NaAi6q6gx+teu1iQK4qBs9k6FERV8vZJ02F5cnK64NQMpTxOhENRq3mZ/jhgJ3Rr5vFyzXjs
MudyjcQgFYk7dgU4IRFf/GTbD/K60BOPbtfA21tMMh8fxVi03UnTq7b5ju2f6CKihjC7T4Gm+sgp
ndR/MJK5eHYTI4mhq40Q6z4X4wzDw9Tnwr02t/xLeetAokRBy9AUlYhzMRnXNeXVgdsm5yaIqR3D
GW+Y5QXO63CnzQxBwrYQC4S50vLCLE/r+1X6tdKwCEq8J2kMG4UdvB2tP7s9Q7XQNYtUuwvK3BVR
iwNfR3Sj5fzSYkNrxWbgHZS7xCvG5Mp04f1ewk2LUwVRN6cOGOfbN1wOTb10Wpaeq8kwjgQetlB6
dZFqBxx1jL4LNVi/+dbPg7K+Bqy++uO9XV4MZ7DJpFMgvMO9lEgVliOzbJLeCY/8+gHx/Pjd8cuO
IqJxS7MNvVolHCFLr/togPrVdUM3lS3406jkxvHoqEY5E+k9Q25rucGHsvi52HnRfpGQIpavcKqH
edtpIqiem2a2Do6bjUkM+SJd23l8g0BWAp+xTTThoJttKuhQ3bZTgTadG6MYype20WrR3qcq7bp2
m2qjLJNwrrNKCyI1uqV3niw0q08j3OcbEKPa3nUFKFrIwc1vIOer7ULYCeVPtupAN0O4ohsR/6L9
UJae4Blt1/k6hP74rHo3pWHvMM6nTMcoirPq4pD0pFd3pmiYdbiLrqLMN6Hit6ZWfEsSAPmo6VPG
wjujzpP5KCqv/Ckrw9aGKzO4v6wvTHV8w0M0hojrkp+RQTpbZwLJ2efELDZa0NEd+OmCRBrIQ+2X
zvU3GUPY7Mrv/8sHr5oUQIMVVmB1vV3YoOW0Iwnkd6RXQ0YZD4W7HdOKr0DgSMjET57Bbq/1Rq92
LBdrmgKcDBpOBoyfLwWtXlpQyY7xcvLRHHleBA/QbXczvIc8rIgC+aNPq4PLCHk0OMa2v9wSUkio
RdwpWwvdwYZYpYT0T1LO/nak0vPWsZ5BdEYAOTNa9KCA+kd+T03edAYW0HXF3N1SvOJ1GzOOmE9p
MEv3NM7O2P/MZ6jHd5rH+PvT0tjZz3HCG3evNSpxIyeGVae2gw+p1d10dhaX44bh9DXqy+tF9fap
rOwcilruMUBm82I19maheVapByeHjWvcWHAq2o3VZ+X8qSmr8is7ljKhkEnwRG9QPUN4HP1p0xCn
23mMbJ203Jel1H5PeAFfE7r/5dtxBFkYZ8M5W9G4y0HiSEp5Gvv5ecqHJa7CUtYqvcFFmz4jWDLf
2ydG1d2qdHDjL2Y9YYkWIhoQDQwUY0ifgoJJ9IYZt7B/jnPdimupUe8XM/NfiDT66tKyiiHfLube
Y7o7WUV9Hh0lj7ov42bTtsxYkhu7Z6HsMWvBnMLGwapsr9SJ72uAtaVESILOhojKS8cuIgeWjPiK
Cj565/+DHkXBYG/FoSVnDf6HWwv7Spn1fuKN7J6RLkW4v5KnL0FB05O1KWMTt+fJldThOaEyhyBW
/r4V5aNRkWyXAZ+EEIjmJ7dVmHM0KqgedcDD+soB9o7BtD5yZnkUyvgXvp8yZ8nk12be9WdJNNgs
InOs9XHDuM2fIIwRKWE/OEAb9wP8GC2Cq+rkj8OCJyb4bTFriwbhY/JT6Nt6J/zPTaVG2w0XP+61
L12u2fEjp5CW3nQLAZmHlQeWPixl27jXymb33ZvkEIa7DpcImHetYt+uohxCc2ERrXROyPGRP6RF
ms4nNx19+KYyMI+2N4sK2iLnJbQKkMrNWOdCfW0Tle2Eq0Hd5+oymizSGImXkLkYAEWcqd5zbHhF
+VnPVflJFzMHfZ4v8Y84G70kbCouuE1VkzgqsHjFo8ZY82OkZcfe3ijznACZCkceOweAsm11dLD6
tohqiifLinTpG1q/6RGBFYd4iAt/tyjTSX64KKvGDdbXurPNKqMCMI5T2lti6tDsOE45FHeJk1vB
pq8C+0espKEd+8l0u09aPrlrbeb2oZm2lR9BJDHFoXda0SJcg5J6M7Aum9BQdk/ysp6IYGsswCo3
LqSG+JBOBqChk5uUdnAbPJyZ+mBZfroZDMVXu5E6qUMcnEw3yt2MTL4Q0nJOhjr8UEiIqdXCl/r4
wn93RuBLurZxVM7OX4TEGFa7DpqS5IyvnjH8Sp3Rj/S4V0jQ1KBtgiGl6rDgPVyZLf9lgxjr0Q5w
gE0aPcL6xf7VjvVpDR7iu8l5XlLlRZ0VTOeeh9LDUHEa7QesbNEdRWPU3qGFpVdFMwfKL+xW3ecl
bzCwDPUpC+ZnPFd1vAAABwBIQ4K1yuEmc+E2HxPbwKQiJM0x/5VykVwTRb8HjLHLwwV3VRYRYPOu
nDenbLEKs5TnQGMMsjfk7G2s2bHvPKuNz+A2UDR9ZC0Ms3KV7wtGKWlkS8MKvSwjESCHVXllDvL+
FOQ7rVJdHdQUuualcjqhw+vbvCjOrPx+Rv2BC21UG1XrnbskEVqESoPbGiWBteuSpv1VenHwDM8f
Tb5mVWr4+vECe398UMf5HGwrJZCvc9EqJL1HLUOq4ZlSYsHuepjxzm0w9ob/iDXc0MVXAL7LwBVu
O3iITBVpgaGBQMV6u7JyyoY8GyoYyJlfp1CGGsRL0P/1bMs4jjQjRpgio64i+DUdo3lQPIaNn8Nq
s8Mi0ZrxwRCOW54ouROYETCFA9hbNoML8mirBEe7K5thvYjf1DlIoTFKddbMRQbklw7ksA7A7Abl
nL3JLo9DVnmf/byf29B0q+EzPhtTFhaDpt2XY+pdeVzv2ylAPBxrV6YBFCbuq7ePC6MjqHxLYJ1Z
NH6Z3WidUX/tbb1CWqP8BL1C71mE1kRlPYvC3Dqik04cTnOLtsWTxuiH8EycIeS+1cnfQxTwK+39
ubqtc5W1j7Yuu3lfmTMRAOCFpRm1cKQeVTNODJwhEFopefXBsGRbo8vE/FnXNdt/yYw2+2NnpUDy
ZYoxi4zCmtPIBFN/EvXsTeE8C8fbxrY3yA2aoz44lfqEvexOjV2wdKGdgDpGlW02jtxw1mikX+h6
mTybQ9WelUwb8oVx1JSknibwvh8ny8j9KyP2d/MyTgdOhtXM21tNkYKL6xMUkNFso5fHqR3JJazN
nl1gLJ6+J3Bs+OQLgcbOWUVWtF6n2RmKnYq96qDXSNc4tPs9yhLjSPqw/0kS+o3SBlVhiKj0WhNy
eRUwouKvtQGhXqOgvTiRU7hiciQe4tgsODf5eS5+Vwy7D3Ojadva1Kv7PNOunA5/+UxIikTPMLNd
P//iMxkhVCruNHXMm1E/YLg9RrFulhHpCupgUJiEwvLGK0t+PXL+vd04G1750eRigeTSZL5d8bWs
4f76zXAo7aV4crzYy8IU8AAzM52J/pUVcHkAvn4aZ9Fqqwrl6dLez+sDDURPHw41Km3mYKXQUc50
Xr2ZjSllgQajdY059O6x8gvXCQn8BlYd4oG3vzAxR9U0SEjIjAycb0HVt8um9pOsvLMn2aN909r8
qeiptq70z397tNyGtGowTtZg47cfPAVjgPGVMRyqviMeQjnVsvPxmO5CGBXetWnFu0fLMBZodaVr
r1jxJeO8dTtXlPS9N4U9pZspc+U2oAzYYQT0q60p9T++yl7HDm8WDp8X4OvM/bq6MLgXR+VQBIoM
kcU9YDEsc8RXDUbkQ2SXopAPjTRsFXnD4i73hEvXpHFotXvOUTDUD03R0nM3i5H8QDphik1baBqS
/96CPCIDzvaN6Urn2Tdy/WfDiTZtzdlmWuWqSj6VUhrZlgsvCA7CL81HNacdQnxysqpz2QauOgQi
L9IvAf79TroriZNuzC0Lzo5fBJpF42cKLMzhAeGuX1TU6EOfv7SMoMidaBJnrDaFdJp0k4NP5/A3
RdxHzVAML2bcmOKkY8ub79CBeMm3jJZ3uMHyq940CCeTG/SoJINZ9uxwnnPKmmdFLbzFSRVOettY
oxuZyhurBvKDZdAE4UpmH8s5KYfVCW1snzwZZNWfj1/WX9bGykdlfAR5DjnJxbvSDJt2SOZ491eJ
sTyZKclhVVbof9TULsNdPuOX9fEnvlv7wNprjhkzHOoZ55IJG4iRWs/JxU3WGvmdN/hGu9NJyvuh
iV5cC9y9LBlQWfwfxsC1BpXbKyL4r/K5qKqeGcIM2wetvsVcgdEhPNlp48c4HGhJW2/LztfpvbSi
vrYPLs9PoAWDpiGgfoUPdunF6giFR6ocHDb5FMPCMPVjYtTWrb2Y48vHz3TFRi52HB9AThHRVajr
LrnVZEEs9Gute6CTUGFjVhJdAvJGeeXd/eVzMN3iyHwtHTG4fHtuGUEnJZQTnxTYWrO/jfqonGPR
2vpw7YR8dzTDLCUcCwsXmMscJRcnpBAmLHe0O4dB6PE9WKz6pCe+gcVGWS84WORgZ4Ea8/+GyeBr
tKIisCnx+SL/8vJgzsrGDmotzW8ZzOgns/K/GfhjReR6nFVRZ58/fm0XP/L/n/aKySCXhSB2ca1n
UqNjcvri1tVVX+JXoioTqQEmDNvagFfacTIdl8a1hivtz/sPhiFPticwLOonFv3b99ikMSGl9lTc
yjid0dpXX4aBxKnQLGLjIDA5u5d1fi307OKo4deurQ2+WK/EFjCvtx9aIJGJnTIpbxPf5zytmB50
uxwJDWi/E1s7LF4gLPzXJ8xn4j9PXbk2PK+t6b/2PxSD2JS6KG9Bw40dWvjggFK8IHlWyIdudklc
05A+fPyhFyfc6w/lTl8xHw9L1ssJW5KOc6mjv/ofaefVHLfOhOlfxCrmcEsOZzSiki1bDjcsH9uH
mQQDmH79PjzfXljUlKa8ey2XMQCBRqP7Dff0RPpwzKiVh0kiSWA7mu5/dyQ3sA6uHyYwWm7bjYj6
elX7FpGoJbG8MNHqyfDVEhaPX1bqfBUFw3/0R4zZBvKwoaFnij7Dhh94PVBrYKgzVr0XUj4uwngx
zY+T12/wERo4A+CrvzNl+t945J0e8Fyi6P4oTrmuKQCrvTBvhHPsa3YmIdwJ6ZjPgWJ4V4bbf7T/
psdKOsyMm9Dc7U4NA1jqiLoXlq5ov0PfbkOBlfcpLfP2SltwF0X/NzNwNi7cI/gw+0tJ6y3Rx53p
hWvVWIcm0Yeg1ofqinjY7upjFFpU+ATTp4HBC1r99feykLCIjRpi/DwkuZ+YjR2aKbosulZXR1vJ
i2NDG+cEJFUP39//b+fHyFg9kNsiLcP+fD1yOhaVHtujR+HT8I62NslDvybXBAyvjbLb+HoCrraV
gxcSx7TImjT7mNryL4ny/1tFVo9rCLleioCv51JMmiEQ9/DCWqpJINfJxA8yXY5wr2WYDf213vel
WW1OuFx9Gyhyj+WHPt92ADC9sF+d/JitKSrOU6kf3/9C+1C87Q2aMuxzxFYgDew2uxqrohuqxA27
1bVvCnxPU7/TaydcG2MJbeDv1+7zN/NyN0sSeK8wWbjR949J1VnhiAxacVxHIGqDvbT3qYKd+/vz
enOIgcNSX9w40VuVds/7SgrIlkaRwCpa9TZQbe7Quavz0F3a+spQ+6omZShUDDhYnLAtXji7/YdX
gaL0elps5cH8cwlj9WTxQlmDCnuS72YlhyfifxYavZsCKmus+HHgJfY7ATCN04ym6Ndob/tbfftF
Jq99cmq+LbKvr/eqWEsXvXPaCaghVOfK6KmmiBQqiK7iTW+vyMSYsXclmF1a8j8H3bbaHzcsWMOm
E4ifHZUY5segdfEhRmUkGHPzWivx4lDG9oTd+r8kL6+HsjpWV0kZykS5hQZQjOoArfalvhkB7onw
7/cStX4yMzpU1P13o8m4kIohy+Lo9qA1OB4cFYD4bo9sNdajxZV1fHMk+Xg0AbdGPvkRXgOvJ0cf
WSwDIAnsIpTsQa2xb1BXzNbyKm3o3TrTlbzh0mJaCHniwMudx8vh9XiJlcejCYnnuJjIY2TOhMJf
5tQHQJn98f2VfHMT0R2hMbZVzah28NJ8PRSidnpSe2McmrWTuJ9HLTPRnKGm1Z3NkspMgCwjdHxg
3zjTQtGcVusvM7KtPwPQilI/LVbqLrtEW9UGA+ccqYR6PFm/4o7G52Gmz/AUWxmSCe9P98KXxPSN
afKu1nAyMV5PF2uIiXtJJZMomhkrmzpr5sPgiLRDqWuaNpx0t4q/ve1dDgaVfBIYpNzo7r4etC6L
oXHcvjwuaIoFOsI1BwFR6bgivvDEnpWHIenSYC0wl31/uvuvi2jc/04JFdFNhXWXFw4xYmEStF5U
2QiznFBNa75nnoF0lGuPy0Gaa+8FILC6KC/Sq/6I+23M6OgPkLeBaqPzukcXdLmTODGtyUitXLcL
VsVrf/ZuRtNVasaVI7Pt0z8z4P/G2hrWaHxssJvdTLPM6wssssco6Uc9DbuxMiHUUEM6l0aGPp3X
Fnn+kWbddIbHkDh3pAxecnp/ufdBnh9BD4QqMAGQp+o+TzVSpSwKL5+iUaX8HUP3+IDZH0Vv0Xsf
VhCURwv3+Y/vD7rf0lurjOoQB4fNRftl+wp/BPmBX7NSd0efqVXn7jdVLa9Uj16pGUOo5DRvf9SE
kfTp/2/UXUiEZGroBfYc0YQ1SfFCN6C0oLzJ3vpi2j0REXDS9On9Md/uJ9huBsUa4OHApPffWFUa
a9T7colqpV/dsDYy2oA0SArNd7N+mq8EpgsLu9WlPISuqHbw2n+9sKOwmqkGvxYZbW2fYHIlnwuT
e3tckOwPMNrIrqVIb/cPVbCNqwRRiWxsH4wVmltwdLM10lYixaY2gdxI2w/aWU1Uxb4ZuQ4eBhgq
V5Au+47r1m7dJDvoY/DsoQi920N0XEG8Z/A6h0RTPrtdLCUYjszRDt1aP+lu69xoI3JjTxBJ7fzY
QRH7HCuWU55zMxmsr+9/57dRi8ztP+USapEsxvb3P3a0N5oDhf90jlrMp791TgEHqlF/y6lRnjlU
zqMBtewj11V75Yu/DSJbymjqpDAwnhDcfD3wmsuqbwGIRfFcz0c9M5IDdBr7RSDmdFfTW/owjW55
b8Zr/6hodnWNUH5x4nB2qUtucKf/1Hj/mHg8jlpnOXwG6lrj89rZXuf37UjBMKGAuAZpkpUvrdGW
v20cMV7eX/ULm2/D/FNwQl+VkuxuD0A0SWQ8M/kyXZVwBhN333kzHDVsMYYDEjL9cyLU7srT/uKo
OoZYKAdstPVd/jFDR0Ap0ZnwmEjhdIDEiZzCLQ66WogOTcChhrujF5/fn+ueJL5teFRc4YhvqDLK
S7thC01NrSGbp8iN1fXb4s3qATZ81gSanXpPVTxn4djMeK8U1qOyZX7aWMrT+z/i4tSxBd36aqz7
XtoVEBhR05VTBOBn/OHlxvc0RU7Ot2msfIzTrP04KKl3fH/QLXV8fU8ycUB/2zsEQ9p9h1RdsmHV
Bnfmwu/sE50OV8B4SuNf7w9zaW6klRDmTCjcdJtenyTgMnVXj+UcaVC/iF7ovfsuDDkRzHrmJAFE
Wu1xmRXITe8PfOGO2MqJ7hbPXFAU2w/74wiZC7qjRVaxix0hjnE1xE9T233asNVXdu6lw8o4MD3J
1MGqbCv9x0g8EVWp9+McibVzP/XtsnzWm8K9gbKkT0cH4ezHRO883l7wC64E7Auz5K5HPARcIqFy
/xXjVQISHNUl0t3Ug2FLyNDHvOlu0YbVxpv3l/RCVKQ6u9X6KZjil7e76o20dNck65dI60adN4gw
Dqk56Gee2PI0ZtUvmljGv/acfzLRt/r5/uAXNtJ/RXA4JzQu8VF4vco2j/h11Jw1Msd4iY/klLJW
fXzsYphzC96Ld/WYSZU+bQab7/2xL3xhlCvoSSILo28yLa/Hlkbe524xcx0jyaj4LQX59c5EHCFy
B5faQpcr1KgHRUUAPBtr5crwexTQFqQIiwZ3kkqMIrXdjQ8qeSo7ha/suSMj1Z6lHECyjf19rWdr
HSANWgLHajEswX8Zur56rlctFwcKELYeVDkAkdAsSsX5rtZl1kZFVjYHSStTvUZfuRBX0NiDnrQR
hDjzu7VCkcWrMkOfI7Wblq+uGZuBo7b5tf71NuVd+AKItXEE/2NY710eRqscLA0FiojSAkLq2qpW
IQw5pGzRKM3r02xJ9crr7cL238C45GQ6dWgaea+/wlAkIs/1ZY08ykIqPuHj+LDmjvqAYW/zOAxa
Uvs8no32XKT29CMDGnQtL7xw3GFebb4CFI+2qvHrnwC51FMGK1f5CWN/xH5bov+qL23rA3YsyyvV
jkujbfgzBiO28Jp6PVq+eIPbqZUalXaz3AsDWJO/0NjUznVSVc6VMHrpgJPy2P93tDftUaXJQF3V
auQayXTKXXP+iOR38aIaUr1B52D0pVcsV14vl74pOkOk2JvCKq+K11Nky2FwXaVqlK9VEfQAC257
saS+JvQqnO205pqCgqi4mXhEDvwaIPnSnF3KOlsJfite74YHLJqqeaxpUAgN52clV+eOzlB6Wwp0
egIybNga9uJV9uH9gHbp9JBqcHgoRrwt9GIknSYFLNLIFgbUfb+p11I+gKdnV1WxqwxmoAsni/99
f9hLcRQNBm4PAgM35S6Gz4ZaZ7rCwUyVwjhoRmo8uwtuwhgG2phiIZfUzXQXjXIur8CkLuV5tN44
tBtMCjGD3V62VLod+dSv0Uj5KgvQGoE9S12g05xPOCYj/QtLxXO+DbKa0jvIDg56LrOu+fi+adcI
BZeeWVsjkJYPIqQ4Ee2qT2aNB0Q1ijVKa+RjpqI2UcKeUuSH0aZAaHfwJ3XsTtNkemeZd2BuG1P1
ewMFtPe/yOVfgpgB1xshBfDz6wPQAF3JXYtfUgPr/rFIW/yYIWYFGJFnN+DYIXUoCM/7ruyooq/Z
0tx6A2UUjGE4ke//mAunAYwLD200DYAt7M0kU27A3J10vlGFLp5FZS4k2qzTAdiEeNCR0z8pdZ22
x/eHvbAroXYS5dD7hGi4B42WCOvXdNeXaPGUHoHWrkEgoaCyk4SN7dZWEUA+euzdeBaH3NSoGl6Z
94U4Sw2SHs/mhIM8yS6qGwr1bbnw2k8XbItEvLZ+5071V7dytCtB9uJcKYtRO9mKvXs6q9mA3KT1
xx3mKEm09PkcuZxI4U8EvHsd4TLp90teVB8E5iHt6f2VvngKNx7t1rrd1LB2VyjwHrNHHYMvrKGe
MwKzetC0TQXUTQTyCUrTHmzdFo9WZfLEnqmt+1bbxNee15cWHCQOKnMa9mne/hot1abVrH7b9KaG
7Hy9ZIcEcTi/njLlypQvpEOUciim0B7fqPz66/NlyHSFpuyoEY8t/UNrl32oY07/4f2FvXCNvRpl
F0/AfAPLGBgFowHtyzCX8dcaJ5+j1mEDEmvSfXbquDw7NuBwo62WL+8Pvz+4UNrYov9ZA1GpJlC/
niSZYGbN7rpEKN9697jAt1+Lds6/wDvO0MAXulcDjjfMK/nJftZQyoAd0RnZiOjgD3bNn4qeDzLw
qRMZaMDnAdYdOAwZWbuccA0V8rDYmaDQKtrndnCR3SwLql9X5Lf3W2n7DZQhUYvmhWy+iVmeNvXY
J2pOtLj56B62nql50LoclAdSZYBx/3al6Wa6sFpBDVDJ3781EQ6a8zZ2nSgh4/8Mg7MNqj6uInv1
pg+LAlASRrB25Sm9zxa2OW615c0MEOm+fVxOXJkLE7OTqAB/hKS+u1j+MAzOc2MW3cNqqk4f/vU0
bcrYlJ+2xhfvn9cbqhWAYUUq3GhBTy4A4Ck/pLOKdh6uh+BNlb551rypvubT/HYfGxtRmAYFJTeA
3LthC2k1llmmbpTkmOhoBjSPgBzU+yARUj5U9YJBR+zM18LRPkawvtSwUaDYYiLFmF2MaGCaYW/j
sYeELaGFOannHTYZ2enK7rmwWRmI9gD8jM3CZfv7H5UKs5MYQyelG8HWFDjaePLYojZ7xkH2Wki4
OBTgCIICPAHKIq+HwqbXzLwpdyNrlel931lo6AwtCjZ6cg0+emko7rNNKQW4v72/Pnt4cU7epl4k
pNXea1DwjsCgrC/T6ORX0sgLJ4G5bP3fDR9Bg+f1rHgUequSVV4klQStwdXh+OlejDhwkj71YvbO
75+DSzsDD2ZIoFSXNxTI6/FmrQEu7XRalGfF8LWHh/oTgasxfH+US9seGOUmI2iQB+2zUY0iTpWQ
1UWu00xqsFQIh/udM1hngQZVfDKsuD6NBmjtK9nnhQBuQ9ihLggEdyvTvZ6eE6OQt6mfRzBJNLyD
2Ia3JnI2N72laHEAAFE/Vba63EG0gj4a4ztzLaDuE6Lt7NGt4/5AA4Yl2F1dDeoUuZfYejQhndb7
q+k0Bzx+yiO2Fij+unYpyBLyrPRXbIm1Kwfy0sqDsAb9TO13E/N6vQAT4aA1zcSInLTX7rRZdDdj
zQHJlLR7XjIFOpKZzFdW/dKm2iLrNmkUxPbnBeyNQjkr1SIDMdRDRtvun2xo2m/vb6o3uR4r61C6
RvFgQ82S9L2em4qfRmrHmR7VtZff1jRpQnvop5OpoANHjx3HKE8RD20Ccw6C2Noc+sxzX97/FRcW
eAN1s8TsMZhhu4inWziHr5WnRbOFw2wSVpuYR9AVCDhhr2zMxRCO9K8SPWjGmjNy5ea8sLscDNMM
AruHmNH+dZUZoxztXjUjeHnJfVa52qekGZxjigXJECzrXP02nFo5YHt9rSp9IVRRU9iK+0TF7UO8
Xn7uk6ZfihZFy8zom5tMNhIrFtTwvhr9bIk0bIdJ1a9JOF+Ixcjt8s3BxjCsuwv7cdJ66qQPZjQD
bQtBvPcfYdW7vhtjufn+p70QPHjH8JZBFMDeiu+vJ+ism62VEHqkGHmNO0OnI+AwdokwUVAEBFsH
KQ8K6xFRiTp7bhPc3OtJeOLvT5PDMbW3Pgofer/OlVt1ZEdYBvDQwKV9gMQduo4w1ytb6cL3xM+W
LwlxHTOR/XFy8TNyezMzoiHzkn8bClIoq1gotSS9O/kyHfsrrYULR4dUhIInpGbyoX1sWt2VOKjX
BjJE6voD+iNtwH5FiAivUdDF092ae9WVctylSXJeYKxRJHqLdzL1UVpJkhpR2dvejYtOAHgjMLGa
Jc2Qh/E1EPjF8WjwsoN4gFP/eL2HcrMkex07I8pyNHUcRHSxwuyQhjGq8kQCc00L5kI8oLhhbfne
VkneEygLboJcrsKOMGnRG6QbtcSbv6Xp4srQcXM8OW7i3qPZG4syVdDPLFW0X98/NxcCM1V/8FUb
PxfU3B5nNRROA5W4tCO3xYheQEbVUvF5qqRDitFlrXpn4Voy6uHg5XX+CeDIIgWS3c2y8WLn4lr6
+3ZReDaZQPi4CXEENraP9EdWOntIfS5Na0c1FfYyTJpe3ha5NcLVN4sPhVMMH9weeUkX1vvfX/+M
vdkdbO2KTXBvN7Zc8YBhc6G/tI5zwF2CsV0im8IJ0NoS493kDhk8zsbU0FYC6/77/Y/xNl6y2TXe
OhskFjTLLkqv+oDKsRKbEfaWjemvdTWdxmq1kYhQjfJKqHobMbfBENbdgLCbs/PryQ65zk1o1lYE
b3MJUZCrj0WbOjfG1D+TgMQvnpUbjzWaGKdVIvJ0JYJdHJ41ptxpbiWo3VpnMhNWItFYZrzlDkQa
nbTKij9OqbYckHYWD6kEDnuYsLuYfbPnBXxl619c7Y27vIm5ASjYLYDXmZnjrA7XsVVVnxa1/Njr
U3PO5vnaQb80EmROMh+Hpifc/ddL3a1N3tqpa0a4H96UiR3/TDJTPZrjnP5lRQ98yIaY2GjAgBiA
Q70eieu2rRWjs4CqoMX7BEmrdqYjqIFqfqpSmUzpodtuffCcahKts6xe/n4Lk2TwnkREEcjR/rMa
yLNbrW1FxToZUVf280c1bSXkeae8soPeZq5bww9ENz0TZAj3ZL0CkTLZjJ6FZHRvt9Dhcc8ME9uo
v7w/pbfXAioiVHQ2kd/tE+5PpWJidyJaJ+K9nB41d/4w9vGYojOvYvYWr9cKWZd2C/JGaAwS/ii2
7PZlIrgLW8l4McLXM3JWBq+hYarrG3usxZUNs32PPzun24ahWEYjBEcbgtvuxaO0wml55jhR45b2
i514UxchaiOrX4s7m90PfULSHwXVoTHPf7+sBJhN35NGOqX+11vVHZCFwFbYjjqVljki4oobiMay
AqUq88LXmuKf/4cBKalz/ui0EF5fD9gZrY7GhWtHZusKnHbwWcWlcCiTx7GD/xxCl7pWK7u0ugBr
2D6k3cCZdp9ybNESGhfFJuMX7VM7wltPndZ+tIQsb9YsUfugdDM8kN+f6aU7lHhGPox5Ddi93bDE
zQKPHHaQ05kiGEBF8mDtivIuz0R+0LD9WkLcVdbnGaXQK6fywmnRiKjEVIfUjcv09Srrja4YWZrh
VhQriPSvpRJmVZodJ2ymA5D09ZVtdOG0QJ/YZEZsxHbeJP5SVxsk9BiPoq51BqCHBCLm6d8nKKpX
qruXpgbQHyuabWXfVHedmUes2S5U5mxhhOpYqiGAGzNYS22EXYTI5fuf8eJ4VB5Jz/4TLtydTUyg
YtuJKUDW0NDP86R4D6tdiX9WdekfKnQbr2QEl5aSWjKyHhhrsGe33/NH6pU5o4O85mIDsKzrQz8P
3MaIRH2ejUW5Bu9/02okveOO4u6n6bxReHd7FA8ApJW9xIvisbWO+LAonyo3X8O+brEqtrouMBWj
IMo6y3jQMAyGUY/+wheKstck7d8eF37K1vFj+3Bp7oGldkaOTR/E47pSUBut8/RLvVjaGK7ZUJ5t
bTFeTLNNcJ6Ki/rH+994r7W3pbmQukDhoxQFxnSvoat3bqJPCpKy5aoj29vUNeqYjtf/6NVsLP3Z
rMaz6VUyVOJGkb7VOCNtMG9AHWwxR/dL3aW4XyvutXNMmNrtPwT2SIZ5mmxni57V/j2UtAJVz07B
s3ezvT00VoEsKOWxYQjw8MUm065itTyMy+J86Cwe+v7QYTrqT7JR+tOobJ42Fvo3nx0WwAhx20T+
CyNH3lUG5hDdwdY68zYujNgKVyvL0RydzfhLqgxUueCdLOvL1ue5QZNTUYLJinNjCXIS13nAjthD
GzKosArQZDDHckykP62Vlq8BYrdZ/JBjn1Z8odvVjT8SVW+zY22TI9zAX8nT3scPyopfFIkMKN7L
leHMU4Ai2ZJk/ux23fR7bLZFvrEXDMlsPx6qafpkml2S3c/IBMgjmp2e+o3SQrM8CrS5srMhTMX7
amFzgPCkutBE9HuuAG30vXaM+1MDN7CDzbkmXnUrOuT0fSdP7ORsq8LEBml0Y+0JrX0Qr4WQowhS
7Fbs1bfgZYmvyOyzQmtRrL8h2C8ljjbmmovz0ulwt7zF7bJTn0xtdbe4YjQf00Q3rGgBsZuddLNH
/8cr9MpZfajO1U0rPLU81zBO589AM+YqqLWyi0PdW2zza190S4EgB6Xe0JAxNspDwnPtqHR97IZD
ZWhVQPsnQXXRTvT+w4T+8forpqBk3CuTpeErIpxywmTWWqruQZmh1vmjSz/ySdp2uv6ylK7Ijm6e
Z+n9ILNKOc6Fog4fnKQu11NhO+w3qPwbm0qrIBFEoNvGZD4Df129ABvv2f06NEkz/6atPWs2uou8
DG9LG0uUn9hN1404TMOEjlI4wbc2gwZLAk6WZqxtWSK4WicpGtlGa0g9mOmxJa6fNXC2PutyiOnp
cD0Ozb1XLiI+JEgwZYNfGk2i5MhOpKZ7hx8H7TWlmYfpRoc0xD9bywynxICOkJ1m9/GKPth9hk88
jHVhL0apHbK21tYbfG7pyzIJzv1DYmwN9wDpTztBOm+q7PbLgvZweZvPthkfa/wcTaTPpZInN9bc
IHcQkkt3KM5TZnWHydfQ7U8nOMIoL7WHquOQVn7dx8K+rT0HMvFKk6Q5F7LovSdNYPluB5pEP+5h
jJOk/5VgV5QFM17nvRamdiX7PpjWHtCP6bV28RXZeYXA5E0TSxzQl0AbNdCalH4dOsyrVodWjrFn
WCNMYvuzVDznh4I/yIZP1Jr7blxwioi1YvD8jW5UvRS9MstwEKIX9x7vXArcVSeKF2oyrnJOqngQ
x7WluYeTrZ7a+gP2ns6KzlVvorVm2a11XlyHp9ShbACQnPQlrtrvcUWT4LaubHd9nsqxndNAWXqp
+fm0FnhjZp0E1qNqceaRz+atuqqBrqh2f4J+X4N6wudQafx1XdWYWOXKRNzkKoI1eAvKvLyf1V5f
nnpr6bG5aJMk9qK5S6zVr5ATM38Vjd4nq6/m05ij7OQpGxx1dNT4V2xWyvIDgTzRvWgJVtrI5wxp
8THJklbdqDiJ8t2h6mRSd6+ofrfeanpPcadK9TaFUblGOUqTOLOlDUaniJs3NA8OOvJzgE0r9Jsb
v0Ui3P6eGq2S/Mzk2FkghGhdhqkuc3kqhFDboy5HPbnl43bip0Bqoru3Z0tZVN82C5WzIBDJmv6R
SV2sR6hhbl76mrTG8SaZEKTgmnEH7Sf1fTVJ/G721OWjEqNC4xtuFhc3nb7YzrGgWpc8ir6V44OW
tsp4VkVfzS9sEMcOEAHAlMruzF6cRlub25tUH9X0BkfkbbvX3Tz+s6A3na8R4re0nuyx1PLzMCCk
FWVLJkaClMBk/UZPukz7gcdD259zt8WkfR7UeP6BEU1nBi5gpKH0bdxlxjU0ki6fkQIRbt+/rKjG
W0MQtybMDTVJTfU7tFDMzet0WZbhWCJlO37VjQ75h8nlUtCOXDuVPHnC9kTvU3mGcZ1CuBicQKx5
3gQ5TnbihjuwbT8hjNH0X0HKqUsT2jLu2+/zwvbhspj72uGRA35JPOqI8C3nwgWC9uDYKbVN6Pdx
fEPfd669IB0SuzlXqsyUM2M79vM6LVP2OU041WcU2Zz5Rih6BsTcspol80vTy+7GwY4HXqa9W/6w
0CadIkkfpMoP5lAs1gsdgKL8upRisvUDF8ES31QWUIWGS7PotVPRWsgF+gs1bfskgfwMH6kxm82B
jL2hNtkJS9jCB6bGa8VrAQo+oeFs1mGduwAP/MqqGhd90CZznnJBFn3f5tVahQXqdMiPgVhOskMF
5VoJatxEe+kPM2moLxEWaW7SBStU/lvguwHfVkeCo8pM+yZBUnX1ZQEsNfJqtUnDQlma9JtlN95y
a9gznn0hQsDOdAvw3fW+yX5Uso/J6OkytGFtd8YN1kOx58/9AKPIL1tb6O1B5ZzWD445pZ+lCmL4
Tq44Ap/Gtc6yNAQxnDl4d0k7W38U/STKf/uuVfmFDZVu72lJkLx6afLULBCg5MW8BotZxeSOM+rD
04Mhe29+XAfPWI5lL+ku/WMo69iaAffkHD/HyBYc10rBSVTr+jk91fAS9YckW7A/pXcGwfUA5yPO
Ak/bVqQEQfmLqFTP4dDgIYGuAaTMRV/x1KlXJEOf8hZrTqCCZV0GwGtUy1eEZ/1bpkX27HRoQXJz
G8jGSDn25GfJLCN8kuKfiN/ShVcEaQPGKZh2BTr9u29W7rrZgxDI4p7K3u3qk6wLEnAVDQx4zone
HiF2WtVRilinHtqKFEcULpX6Yepiy2E04M6npeljzRfjMP7KXCkt33WT7HtnxMlLZyyYNv3nMnTE
xLV8Nowkth5njBDzEBCIRFWnGNTGO0F2MYujXJxW3s0FCs83miJBbrYZ1+htVdbTM7K48fzUtmgt
fovrAhteOMP2R5MCsvJRwSFo+ollqf2sNdpoBKR98dOyom3rz8ZoaZGqVvJXAQGuCEpTmM/90BhP
nbaupu/VutdGy9QUh2UjAp3VRkWZQzjzkB8qXKrJhFvTIrXTEwrGS7JozYlom1g3Qu9n04cV0T8L
ugA4Nxgs0++uMdsucLRlXQ6uHcvk0JgifY5HNmSgOUr1nDWt+IUx2BCfdE82y/e1cozy17JWZRks
TmGzm1OhqfPBtkD/hOlE5/I7Cab0PigFcsovg95bA8jdZK5uVmRzavzllLy6I08SVLKRohz8jsu8
JV+PW+cD11um3k40J80D2v+m9LtudtUjOrkaNvNGkjv/xmC3eJx5PA9PCdgVcWpzsuUAO8O4ABMw
mvJJ72gh3klNTBN2SrStfNHIqQ7txMU2qGhoGpBErUlyyqWdGNahrXSb7YOZvBMOZurcmhhwky1r
hMG7cZRqdkKzXsEjHFCQ3fhytNSPZVHOv3O1rtBb45d8wpzdG0KuMFP3bRRgl8c1XpC98ieTNKEm
vmF2fsDlklKIVbZtcSgWvGtvaS9X6SFvtT4LFDdxxE0Dv9z7xvVZWWHOLaWcaKbNKAmuqtoph6mB
EEav2q3qU2G4ffyQYsOHbJzTOXU4CbU3TvmEvGiAV63VHVGtyab7fukkHSVR980PqiayDBV8mNYo
MQhn39p8bfTzhgHMIClMs3eTGJPRfDFwAj21seiA/qAOKiu/KuYiDb3JzqYnXhbOdCBnxO2SwpK2
nnUBcZTXIrZ9RRypjZsnHGsjd26JIEBdfatzOzvIi1YeE6D8I/J7HvJpJAUDvW99ruKDWZbIFUO1
S9vTClFrwAwrKaovTYd2JB43hlgPjpwlsqVug+X44hW5ep5XXvehXnZoWueigI5oFFayfMLR1FG/
SlE2C0aUVlmrHCFSrOSGd9UyD59WqqgAKUBoexPQ3l4bKukruZ2UWWTFs6O1T8qIBzvZZlrzAqUw
b9OPKEdXvXWGUjMPcdv27syTOMUtb4a4ad6166ihx0UowlvEnMXvbCiMFsKgviz3doWu4wNv59r8
J+WLVgeJEDn7bdQG3nCJyVD4igAz1WZpPy8x6NNDLiWPoBn5ra8uIHnOXqcYXxfTyOaz1sYlzRo9
nYyzlsihuxW6gY1A6i5FjXJd7z3bTmZ9Lgx7+Y5Jua36czuWA3bFi3DhpmhLGXKKjS4o7CVxf5S1
o+aBIum5wEgtV7/sRWGcjbU0P1S8tyiU9JrXnpdaaZtTq9WGjb9dtbgH0TX9gDuMkniH2PU2a4kZ
18qgEc34KAsNmJCWziAbSoTksVBvzIV4AEXMz6lP5ih2Gl3qN7hQWjdzViRGkDbC/ErFw8uOyMcN
RpBgktsGLdI6IsxXAYbLcFPH9GevSGu/RiJwOeGnwTWHc8h87PtatX1TH9x/vbFPvqGNiIiuY6b2
vyo2aP/Yq7NWwZQjRWV4HRaC+AUs95ayIRPU0hodcg4vR5/VM5PS10VifZ1oCP+bzmM1Bqkh2yWw
vbH6XjilydMpIwwcAI03vH5EXsfnNVdlG7gNCGLdKDMLxCcVlcNgZmT7jpeYGhZfuvuPNStTiylN
b89+i8LFJ7vjceIjZ4fq5lyUjgJCzimLYII9Cud2kghEKsrQK8RSR36op6rzgpgqxp0yztRoxkpq
fdia6ECeV5JMxTf6BUdjrChiGTQ6Vjh+tcpaCzIeJ2kwNZ3n+KUyp4/1rCKObLdyXk8jb5BHu0g3
yHlszeMRcr1EGibOhjvNyWHfzqZcv0IE5t03xe1KdaCdMVdJkAn5JPW8aQKMhoufPM8aWMJKt3Q3
83b27sa2y7VAa7Ns9OPRg0nsLb325BprgTyC6o1PimkW8pAti42PLHCpuwk1mntoE6UIPALkRPDt
xb96nyOIGXeyFEgrKTiJVsToA2ipvA+colS5LOc4Tfwy4VnsK7NH53T1MPjwe/v/cHRey3HjWBh+
IlQxh1uGDsrBkmXfsGyPzRxAAgx4+v16b7a2yjMeqZsEzvnj7PwTpJz2qb0Qo5LylHVzurajevP4
yewcrVdZ5co6dpNV9UGkXgtoQX9QrftvExGhhFbvE7dDtTDQZ2VQ239619rXTI+23WTNLWAy68sm
4GpGSPWiXbpI0iEQ1a/RoaYbW29riYSFFrW7r7stY6Kkd4O6MfmI1AoUNNoan4Vux/GQE14VrJlb
tVhGolBRuDmyZCs6okv23kB9wpMP9Mb5xnU4nY27k5Vnoa/cGqSBxb4QVUaNOl9ws0QMOJGp2Als
t9EFn/FtgnP20quyUQX/heJmUe2dW8FCG8q/03bw3lj2Z1st0W2z9X9PdWP/3G/Ne/F83Ar8iqF5
0itgC6dJEX2T5THXp9mlbeZcofiRiUR3AwYyGvdLFbFNmqbrT6zlYAcXXrPB5aCUdk82/7K7FBJI
L8wGxxwlf/fW54QzTbj8aQLmLRhVtWU29aMdnw7XRLLstl3gg+s9PL3DQQeUCENyoRHUB1tSyHbF
h1raK2GpU+OUBAiOfZ/ZQ2Q9BfWiLC5ny5EJkunYScugif/z3LHGy8bB91U7FNZQIBmSuRgSN/3K
/KNaAJyeLNwjGDF50oHgb6+IFwsEAtSssxUDEoCsuN2QERgvGHqmSRJkW3e79xwUKHr5RGznhLsf
hMvuLb/I/HqofzMxODhvpBb/beNC8+jezcH7wKXcp6OuJvZrK6r+WY0aVQ78dPzsnVGTNKvZ2hJV
4UxLDa0lyzvC5bJ/rkK1L0+j5cq7cA3q97qZI01ltt08ai7p4WQiZL53nZL8kIMO7RF2QRdTXg59
8c+EdKymDU0vPsO9C/PoMcdfWsDEMG3pAWgTDOEBeaVIQse0B5CoTsjZuvHkgTsdJ/BDlpYx6Cii
lovhXh/Xgrh+uiJUWvp4eHOGi7m578CZ69yCUYm/WaspwDWDrWNR7JuvYxN1lEvyLtn5J9W3uaOt
5pXWCc+6OrwxW4oxdtB/OmGhjB672dMPtgTivxYaD8KlqE3TXWNmgSkrmIreJ9c0wC6kNCGyGBwJ
KsyWTDrvsYTs6JPjPR6w6XayD2Q8oLUOfOdc7ktwZMeqK/4RFXrllVlkt9KoF2ZPLJeEjBTCFK7J
Ho6mukxEnztpVPv4dFTl8aed3tbp1Lnb0T8KYQaVrZ7HG+zovrEuVoMIsJ6noD2PFlUy0CBojlIs
j1acspGvNIEKt1rOPRVwrF/xvPlfod+E6ylcwIPSTummT4BDlfoz1bsPoSDYPdOGvPmeFOFbAwdt
J0Md8QDQan2Dg/8/NGnzzbDTtK+RcbZP5Gv1lE5TwH9qUKpaHqsGdP08lFq8KxBeJ5FzP9cwUOsY
julqhI0ZayyCf54zccENpL+QgFzHrMCDdkbee6Q9It/YivaUUhDnOsVKyvOA7OKzRHNJdUmJnVs6
t2jrwtfz59zGrUoOnrQm69j3erJHIHRybnogQ3dcqjD3wj58ps0IvMavNmWd2qDjtOO4n/IwrkWb
Qi0cb44U0ZdViqi5ozRT2y+OlD3zjcPwRrOmvcwJt4p0H2+orcyc+jDmGiLIeqvxbCzZtlRIRtue
l/JkG7pWU15pvaVxxe57xYRSvEhLlTLXk2+/cefGZVb01vC1bNqXibnFttzXlva9fKCeVoJnuu5b
B1paJ+Rpi99tOEhiq4keKTBQ6wk4oi75w3KqHDfVgSevXoPDPi29Xv/juxd/NZHZU9IyD/wj75Ll
Zhgb0yXW7O1wEZKSFHKj4BBOcdOVTU7JdlzmJN1TsNKFS/dndM205BNVF9y/5lifRuW7v73b4pMs
VAvytLtbX0IUd+PdELFrZ0dUOUW2Tav+Ufdj8CuAD/xX2PX4q4wFiYBFIWab3knP2XMuF6aqZiEN
PVl6AlkeWr8/8n5al5GKMbfid2arSya/PZ67daHyUjWH/8p3Gx68zN7w6clwbEk8oUU1JXvE/+xZ
duw0moz2GF+DUKf8bP14IoB9BTdcIq6vgpCOgQ4KU+255oR+vL2VHwRgFXMa4Tbr8wIqw5wCgJ53
uYe3lAR/+5ijvd6zuqWd93IQJfyOjmWoMm9W5kUu3HB5NNB0dF8DCh85axZfV02AQ5z2q4AKcuqW
IrqNoqEmDUhCmFNVSHdLJyCSIZ8DC8Ah1ijJEn/vKla1qKWvYKkGGgaN8sxTr29yr57Zd+dLbWIJ
VLDUYRbOMspoXSR0JyCA8QSW4JQnz1r2PzZ3epBTtFheV2LC2mzYIUcg5hYycajfAf1ovLE6aW/g
ExzIrR2TUdbVux4DMHWe3eFrtPedWWkLtjbtCXmcEqXH4cXIWspMOqL5gGq3KJi1LfO3WFmMsrLr
Zj+dWuqT9lHK8CyNLH7Go+juNjEr/VAGXnWt/WoJGO/tjfK/TTlpg7Jih1pSw5HhK2q2s6qr5toa
GcYn0rVDk/owR4LNTlV3YC0bvUFQt3fSQyOeOLOh22S1luoeUUk70+TjFFPWctHcsQ1LEgdCGlSz
ns4nmc4HgpNUzlN1Q93i0cJDAK4JhLqOULltqfHUSlN+LAQ1ydyHd2IeYxJrsrYU6p15eqRw2F1r
IMqqdTB8Yzn/5xYRFuHWGc0jv7ipHn1fVNtdfays+k7vl78icphEMq+A0KnHI/UY0VXN2R0744/p
iEDQo3ovoqSRnf4y8yGK5OgjWaQabOI4lZjnPq0dj6cFK/ejqALx4ZVW8SsI7SVi7mnBqg8TY9QF
fm0THMKjdTe75biljl359y4z6Zq63jF8mLks/u2cwEfCEt0+e/hISTQv5UgDM0GrdlpatvjR7KId
8jZmBUyRUZsmF7E7wO+54+4kfTFEXUpJyk2g1zrAT+0Uk3G0BjyI2bbiIsw9ZWpGvWPyac7UE+k8
Y1yG9GSaUC8ZZYiQiazGvB97M28wI8If+gTLk1yzbfbZBay5Otw7X0thp6teQIgmbx1eQne7OW53
JSNKieb+v2aPBzRJRb9/hSt1lKfDj8WagRetxZVw9sF5EohHu1MZAPZyXdfhA8HYmwOE09dftibD
kMHXGXvQAvbEZNzlsZ5sr7OxdgUWN+W02rwboaRUPWX2r7+7E4/fKawqJZPRDNXfSEbGwHipmr+2
DCsvE9Cl/Pu9s0WXmo0mOmm/AkHb7do9x17VVWfRQS6c52mY1ieFmzRMnGEDBIT3oBlqnJlkc5xD
MqKLsm9q9jfO6BO6r2K7FLbSkjnEsb81e1iZM9g1gyy9llubhWTX7M81hmDenK4Htr096G84neYh
X7tttrkkyqqjhqiSlQAJjM22JWUQbNO5VouT95Un1WmctCcp7Ykm2gyiI7YuAc313zlTeTip6m55
+rqtPBI30L7ggmcowZY+H/dTOysQyk2oIxEgVrRvwfKB05fN3pAiqCKqOa2glqnTVMyPMctylxRD
TOjeCDL93eFtLbKdeq7bF6LjJuHR439labd3fbPE72YUvM5I3kAf18HcDFze3vyibXtlqqGycMir
8nDsS2PPh2Gq84tfbh8TSuveSgQzKxTVXUj6zndVVaiY7WhmT0BdEnd5E2xqYqxHcoHOzSKAu11X
+pxgFvxPzLnNmhJf0JpMa8f7GmS5E24j3eiRgEYGd8ve5gf4i7E8Qxra/V0U+kX7KGiBLL/hMpPi
gtiEK9823grxP9nHj7jWEk6sJ3Lh3pd1o77zRCxOMvuK4IyGyQFsvnC2Jh2iYIXwc3u3yetqCjnu
Q/oQTuVWQHIJ332L56Jy8n0fBP90G9QW0dAl9WuthRv18SawO542AJj+k9ewovqsiDfneOwGu+nf
aa3wP4vS6Y934gP5yInEivrcJevhtze7S3/ix9orTHnkrT8vCkffj3a3lXykTcbR582pljxame4v
49BzJU6GyqLEm73g5z66ihjpnpfuMpK47l6sbRqsdw/5gsmOo/dodo2CmUOZ3JiDY1CZV6vu++OC
FgjeKDH2XPnnAeDKTuQAofNwTCAPFBAFRr2O/c7/tiDfhqWc2Cf/6sCoh19diCAFx1K87i/TrvhC
dxk5Cry08cf3ZqlEn5rVlc392rDRnCZXhPGLWYNVnFQwrlNOimI/3leRZebEdaBQL74ZrBWq2a1V
Og7eNj5UNfVnH7cPabsfYuMH3zai6vcnmyesZJaBzPPfjb9stp8jfZxlk3s1izHDpOn7x3afjj/D
0XNvrVw7lzlyis8N3Anr0brDhcG8R2Ei9TyvWdGW82+9QvvlcGPtT4NAqModv+7ibA2OAb+xqron
6sCO/loKqlOAg9ZU0jXPQj1zprXP3DefRRAVaRzM8+9u0/OVE83/qikmZ6OctvqnwXMnnuzNY9ld
cADwxlB3T1DuJ4Uz31tSOoge66aPco3qhEdEJm6vObgyrx2Hcz2X3aetdi84WVOngAqq/Wfo7XHM
XdUV+r/OtdunwJoB86gRC3TiSWnEnY7raEzR5YCFNjOdeYla/fiv0QqqAjd5fSmlHz+htgC4Kooy
/CNdr/RO3P6x9zaGx+ScKqa1naqVsiV60WqDxF/rwLmUvmPOkObuPXgXuJ439m8OUtQT+EY0JKKu
1j+eQ7r5gjSC88ZrVD5HU7Oe6FtX+8mtY8c8Nz25QZVPREgO4z/kll8RyYZ9zM8ithKInLDxfzVD
BQwQ6dvxUpZH8Rsae/oVNcczQvN4yNqQoohEz/HA5elgr0sWMaAwE9IJ87lUgKNLXRw6M5taz4vX
eHMaKNr3zk7HHZVUOqytjEcnHhNOV9pk/J3VQu1mtXhtPZYFCif061psy3WpcfiyNMXtTwaE/gml
K5UldjD7l5ln0mUb0y7azKlsoxOFVNU/0roCoG62uR8ueUo261l0/BlL3ArpVkz137DiS/F9U6lX
/KZhgnyurSDf9PDU+HvYndZ1nN0veUTD323aW8Bmi7rDa6iq4zvJuSXrgbkBQL5tiYe2j+f460AB
5D417rB+VWbWVKFxswtK73XXIMyhNZhjBfVKYnyxhVkvBW9/pBz4whk18dktTFicpBXW86MU3RZA
91X+3yoarf+QxJZLghvfst4OpiLsO269Ne9HZ2GdpKwv+itMwZtT7E2bD8O+VGd/C2FeZ4awByRV
7R0aK5u8kxI1h8d3JeAx9iVXfjtObzyCLIBTv7f2yVLWsqV10Mg53xh+ZYYpaVR/1VTpFS2Ow2Uj
OP/ti42PCUhTArJlLmzJ+nDMu7T5z8kY+TgXdHmmbtitAIc3VTGjD/5yqmy/3FIEQkM8pB0SkDYr
QpqLii7eGeFnE/BTBQXbXxciOzvp+PDYtdk5ppupelkyU7WTSO3Gnr4HHSIa+hw9Tb6INE2UrLos
EDfELuioS9BFzHBDFUwSUbBFwRRaf8RgW9DWd+VsxxTFTJP/V6h1WJ4oWme48wwpkUhRrDhpiSX9
4wqtxnTx5l1lwpTIZ7YI0Wp2DKoTSXE0k77rjDmc020zAPyyeIqCDcQ94db1ilwd3F5JvIc14Mxk
ZA7tgPIjVk2M5MjTNYOjAEhJBx2geGlQF7FIHxIqY+qWar4Lxoo6qRDPH2WlFHEe165svSqv+WX8
07p70QrpQ2NSEgyN/1jRa/86Vfv8nYWmYOEW1vBWFrZ/5a5RVhYbLdlEzXCD6nUnrnNvyj7BaT02
eVHPw9sBjfu72Y/4yZvcaWOOmet/ipESwBkGdkwptAIrpkhqdS7h4TJ7IW97bqyDDmpRt2uyI55z
k17G/X0zNuoqARpJYIHruk2m9pxYfef8ZWnvER66Tv9tDPu2yWZpQ721S0kNICouK0ztSO0/Opqv
r9z35j4EoYfb9CrK2zmdXktj8f+gTjYs1cKOso6KRmKYN2qo8rCwkLMF9rj5CfTHEecq8uY7p+m2
T4+UeGrVimLc83o7ursdZm68I3G080jkFtrH1CibF4eC2vV+1exL9YCMMsGVTzatAwHmJodnz5+H
MwanBZcPagKHZM0TnVbmFnRVN6wmQv6/ZLotaIQ3McO4s9fThx81/V/OQwQgbdlVL1TYV/ntqjdZ
pN2o+BshCTxFUQHR2th+h1pEFvNnQQoGZCyDcUTafuFTYN8PnAXc5IQUOhUCIl6azuNC2w/uiN2b
N01tA+5YxBjldlrR7D/EZud+Aa3ulpS0Y1PnSDygjcW4qu6tbezhh9eDUKSbR53itbU61T2EY9nD
ajl6mo6srpwKEg19ZQ73o7rzwu+J5FT5fp+ANg0D/D2Pce7PVT1lXSDpZYrchqVhN6RgnyVrxPCk
Ym1t1wKwCJJU6rOUR/O2QJe3uarKpnvvihY/U8OPy+xA8X1COREESFlix7oo6sdavgjSLu/oohlV
6pvWA18UqBSoMWVVyrj/SvtsiJ1j2/Y3gWShHxzwvkB01qVFdM/uf5BYkyqHuJxENd2gsy5U6r+9
bcuCH5qKwxyYH7muZvn5HYRj5WRQxH6Vxp1wrbSzivCX7++EMewQ19leSsz2YxtXp7APwofO2+Y/
fKrirzUd05RLllDr4g5hCHWGhBJ2qigZQsPGmTUKw2ZcfiOxZmNHQO48jqEx3xZepzGtC7HeH8zi
e24PjfWbXPPt4SBvqzpvworeNswmXuJ0nZ4vgTZMs36vaDDjRWk6TLukFaZuvxKMpVCRgmTJ4laZ
PBLTxIJQhJ/Gp2U0Uc7qxhdvKqbiZem8sr4eCDqCNPTWrSe1KqQKU7S175xqMVlcANrWOpOGXF1Y
8y62zkcQwPFRcLY8GeKCZNraxTLyhKLO95PCCjfogjmO17NX7Htx2RyakvnwRzaIKWIgaZuoca8s
QVjZNG+7n3JWbgIjO/DfyXSN+0RuKAIR25lqO7MWA7gKGKvDpPR3a2IWH/bqe1XXkfhpWKDK8wgo
1qU8oeNqJ7Avw3blgvTXDI0qeN6O9CjMtmpEke2RTRWedAjmmW6bT3HeRt5PnwatY7iyUcmVPNMT
18kY9NavGFHr38ZXTsePUCz+mS5Yh1rU7Rab3Ry8ju9wqY1OZ1FE/Juy5KRGaGO91WWwIVDGAtUk
noBb2cOl/2oKtGWPxOaW1cndhv1726q5Tre6CdyTx24GTTMMvC9azztHQBy29nUR3NfntiZx98ED
+xIn9i96kh3orPDMjAWKSbW7a13wsFAkKLd1vneVptRhKDgHoqjl4xVC/rd2QaDPUa0Kjwmkbg0H
jvDmh2Dny0t7Wa+vqkfNCS7kz24SzzeZvYDWHU5+YZry2XSuirNAu54+BdwR4T8nnMJPLLHFftrh
MMO7Jo6W3y7vNfhH74DI0fPsD4kFYEtOXl+iVjHz0KcMT/OjPVnNfWMv3qkV6/YYT5VNuABXwtNI
k8EHEsklyE2HpQFRYLS4jwh8ocnE7LqvU+iZkn5BskvvCrl53/xZxs+9J482g+vvt9xe/eEdE6Db
35fIP1aw5cqCH4sKcdGxBFYJ6Iu18hDKkZ3Gaz4PXSrz0Tdj0F4Mv/ETltCWILcAQcxZtM70gB8I
qYtccUjcdCKN5NrGqculHpRBhspzKxNvUx6zrvFZjEN3wW4uPKI5UCZ6PUxSTLei7ohCTQlFLf+R
EBkf5xDP0ZE1sZn/oIpFC1yBbSuoDc+cNrzYuV1XxR1xuGrKV3evP44l4Fm7sZlvx1Gyt0Oq3uTj
ZaWsVK11/WMXwL5JwD2M0LX42fVL+ABRvb8iRTn+wxMV4jMA5gahQeRKeknV9uPDWnvoXoZt9XJd
+82nnmxgmI2bMLMQ3R7JBLPzhk5G/9lXlJMsBk344lIIXyRDRUTZDdOf7nW5R3dLNcbfRijjJ5ph
ur9LrNmmlspTd41s/ZfaWdfncbb1lzW5MUNHvG7Pkh8OoH/yu++NZKg3ytd7oqbZ+9sb3lRkW2S9
taXf3/fSWMxd2PAyL7b2R9lbUIncJb0fDjvp631g/tga4H1ab+J85fdfKmL7OZqOuaaD8nLKwEpl
5O35DTjOax3IU7sP09nY4fB32jv3qgo/uC7aGj4We7HvS28R0KgeK5E/TFUWj1B9/uI8IqDUOXv0
9or09L9qWEs+D36YoSGZSHQ2kwXJTChZ+sJcuir+hf+OiI/mxj9N8myFk3pGBxd83F7oc+tA6Ymd
H3szXn0Z3FKdoyF6KCcAcMc7PLqUbwSzL7sfCHnjJ7jfUxx3r0MX0ZXec9emFNifmvVY7kuyHgZL
/0Sh8LfXG1KE4bgfkSgm/OkOjBXsD8u0jN+KmeDMtJ5Q4mwf9SRYr0j71KmKJipCUcoFH9GtAyv3
w8VNB3bNR78KQjTik5r/CwLjBKfW7sJHs3Tyui0BLaWa6lOU8NGIeKRen/Ct83SDGaD2jga9nMy4
jjqvmvYgzGaywzSIWv+LMnfxSpmp80nN9HKuxnJ+HsVQ/rehF2e0IsXhV9B71nfNQvFTzML7Noje
fobNHl+spevvZCm2JbOq1j2V3BUPNsWreQwQfQ+rz5SsD6f/NyKzRGgz7lUSeVOQa5RD8O9O/HQo
/6Y0WlUOztr9tFu0UUkX281dB198jtBIQ5iRtv4ZDEf0S3Hr3znQpf/iHsVR+GTDk0i0/BrMmjlH
nlBK7I+kVg4fpa2Y4iMp74HKsK33pZnenUJZv3ycJzljAOTtKsHrYuP8ELOHVNS0Tq6X2fuIeFcu
7bbW0BkrQGbdvpfc2y926PJXiTl0ftfxzXSx+yV6P/+448ztYA+dYUHqHtf2CXIt/IzpMX9gRB55
o1Glv9it133ncg6h7grnzhKEfiKCOIqRTrraOu9b1N1bA8pshENigF6x+/2364nqdQ/w5XR1I57C
od3fTDM7e+Iu0jmtk1P/FGvh/qi3We4YLubjyrAmVqwjXvFOdkD/YyfOB9Gw7dV/56pw+fvLogYa
kavzE0BAvWFImlCrHAHP3D52/D0NBPkLCnBKBJixy/hq954Ai4wxMHGMEFpzRCW2gXXjfStH/DHT
0Nf5Nkr3ETHldK+QR947CDgSFQ7meSc3jG7xbrbp3N4GhJBRxVHXsUfmQIXjSzy1B4w+COJHUS71
awvpjbTUEjtwczmWP/VRDBq/FRIiZcT4X6WXMluQxkVJoPyYpcGvaaWwm+qQKAY9/zFmjHyahMKW
FOD/+gOvggLR9SLzMQ4xnv4YhxfGseDmxLorhXB+M171NGyhFlVXM3nFjVgxTiUvDCW29+oqq3bu
2MZAikwshP479nKzEjA269Ot5BIgG8fR/qNYEcNfWvrP+z+r9kJ9VvgP259td/QWC19UzDl7i/HT
SIv2G0pIv0Oc0g52n6Mz2ZpMLt1kWKaGgObSzkwztpzdDK0/8sttrXOH3aM9ruwaCiHfrZUTzw9g
AwlKElvWhNN2En30NsujUx8iqNDbpTD4tTnVoSzCFxUVkfNY9oijc98voyueGPMf8dh1n1ZHr6tL
xS4wvgw9Q8MJXdC+W6dqtvvIPI0ikOF0WtgzmvK8hGB1dRLJdVox48W02L9LiS535d5TJvoxQD0E
1NrXo/qm3f4m9+jc6ThwLfjolpezO6PqqHHRGZpExwPuIUcoGyFjUKaQuIYFUgrroRtRMdI8ByXD
djtajbNMaLwhl2S6I7Xby8zdgsp+GmCaoovTL6rg84TMkX845BzA1M1Ie1VXp6Cy43u/mFWckaLV
SifRipbXZYAvNLVZVrREx0IVGTuzdQqjeiu/aRFyMUea2MknZDGzBtNYXKulHBQLwUdgd3q4rjjt
QkgR5u47D8lAzEq7b1vqlU5B/nmHMDOvUf21D5UXqiLj964XCxbNifYvvpEKGX6w7b80hlvr2zFz
Uv5cQqvf2Q+OBugvKZeyt34QkO2QPGOYXNvXQCt7fppgdJ0rVurROZOgMaOU92bIGZ6EdsIYtXd9
/RRMcHqIIhfLzT2om/DcjcWg/gXB0NJljEQ6fMfVUAzfR1fb8NCb44CQuLtkXl3rya6f9h4XLMA5
HTNOWmNEKs5mD3ZYNpY0rg7XEorBt0d9mpURcUf3FsqNwuD3iNz6JBy3dr8qVYfiEcbz4OudF7Ec
TwUUV/QNZwsGA2uoRvJuzRg3Lx3SYWrqSf0pLrgpwyIhXf4w1/7AoPe8xPVSwPaHLvuFEfxHafrd
OZ0uItLHfqQ1WJk3nEBzx/qVtB6/eabNgwPZRBaSiiGYfDAgGszm+VlUK1BIUgrZlnGq4C18/8wv
GIcX2wpblMo4k3V3xcp+q9YOZ6j0hAbxsiTYiQ3a/7K6SNu/vCYoMIlsCs9KjrN4KqA8MUPdooOK
OdbnsWQIyid+QsfOOrV46uwedGy6V872iClb1zNY0eBMrvtzsgSPSLi0whHpTTHP8CvwbsmV7KyC
+RWfjb8/FCvIbcJJJ8as4OsMNeq/GxiSumKY0GMAyRf2Z2ONrnzxUQw1z4UdwYtLQIr5H5rPvrzz
Iv4a3EoV0u3EBUMp7yYVbOsZDeNW/CKRe5v/zXL0l+vgANjmqHyrgme2PORZh3rrH0haEPE5jAAu
LmU4GipEhqIoMjtEEEr1sud6P3Gdek1OjP62vTTomcRpARHE0zpgw06OMAIiw40Mg10NLOWggaU0
uSidKeAhdUjdyay22pzMbjqe/VME4l1+Z2ZUcoD/Frtr3fmxrPV24npxIBDmOqzF/SF6NK6qtsQM
sd2Sss71EdDwnjH07FvHbjfo+d7z1niCdF1U42Uy9MShQEvUYb+LHfoBloml/D0w+EQQ39ru+ija
YwjPfgcn9LHtPY1tGBv48xs9jK5gn/F93W/IhNabLPloUkoCpfyB27jZruVouz6nHK7WkWQ6v8Hc
EE+qyQ8+FH1cCp8c2/dRjtALjjt6zf1YTBY6Ybe0YADyCFRYPquwaZqfk92UvKrs+o7psjHEKluc
GIB6R510Y4/TdB2wGfXzueMjOabPQIHX/7DwrjgHIC2v/csY+UsXfDiFi785qShnCDK71lHNRlXK
LrobpnL4t3KSxKno1iY++aVaMTCjzbfMudjddnsgohwrrGGjWl9CvKQ4W8mleQ231WYhctt+T7eO
WB/ejMV1lt8jyes2bkUfkiE41SMdIs86Hue2T0FERfMQ+q3wfoRmpAuUkiM9nIbJp9AhmTiKKwu7
Oha8qwy8uHjow8AGk+io1PPuBN7rLnc5Lzlo0TXG95SCN+MV6YKGwJbOMD5KZ2rbu5B7FjJng+wY
E2QEW8zDZDb7FAwgs5fO3WlaxB/jzuV3V7TleAGjjIVzWe1jcu2PeeW8/VOF7lh9H1qSvFz0qDho
VQLvaBbUTHRXDcm6tAHqoEahEdppaKhyfwVfcFgjt0XdLW4MUJVvtDlND4OyMdyQkdSGS7qQkVq/
DhFE9ZB00T4iOoYS7JJDzHX8ayY0cCkB50VVV4QHkpl98ubG25ycwP7AXZ8jXw/misN6Gn7jj4Dw
4Ldwxes0gXo+2BFi6iqbRMm+1m+7Lt4wbisKBzZQiyLBK4zAeXToxr7n+XJbKCNT+iVm0ULs55kJ
9j/fBFLdeaogjEKsgYYxCWU8vRuriuevSiAr8DjX2ni6gxBSAkgSgmyccX94BXtOy+dUZVW0/Y+j
81hyHAeC6Bcxgg40V4myrfZ+Low2M3SgB0GCX79Pe9vYiJnplkigKivzFeNOCp4+2C5ZVFUHmvWO
GIQUtfyRgMTyhwDoRf0P12Sf//Pm607PzajAk+Nwx8xmqNMKuye41QsynGQIvcRys1ogxxY6eyPj
IMvThE21vQ/wI+SP0iF3tV9LP2xOsykVhdAKAUqevKIVtMwhqUIintEqbEbIWO2+dKO4k0DtKQof
PY9drfeyU1ZJdlzFRh9yYTtZm5SaWcGRGCdD+fS6te3Gnqqg2fX14Pw1jZTVIzZ9MWo8qrx75xo/
17l0EUop1YkDf7RTHKU/uNSn2drICUd10uMKC6MkSLuw+7aXKl3N0WRZOL2JBp5Fs8ldwE6bDGoJ
jBdmOgj5kc4qAcpXRPRbC8GCMOnrTOt9x+i1/6yHVSPtSNtZ3rFc6IawBfeP8+JhseFmsvyiHZLG
x35217kmYuplHDs72MDBcMP43WyhJTlVuufy52DViOdMq6LeYsSoFdPPvXTLq3GMEanHQN1e3JPj
LkN5SKmXpmMbUu6XVIBlZX2uSB04W4vCjt/9qQXgsEWeTNWymUK/lL+U+BnGXfCzdC2CeWx6MZ4K
eygdiK1PjIAmb1vi3abgYobaPGQYsMxbhgcMZoXFdZ20kRX4P9wvvX2YyZiBWk0LBG2dAwQoNl4v
0n5fxIXb3xG7tIpdpEzn/6ahHepx69u1P+9L6F0lJQn+5YUfMAuGL8Qrlgb7kK/KrWP5KEIbkndk
cY2QLj7vrLDgCUwREw3L1gqw3NjojiXUaTOKa82cda9WqBdM92IqynqvBhXm/1TKcYZjNFvk/EL8
OjIHzni45jRASwZwnPrQuWbICDZiFqQvcZ3Oa77N2qSznXRSU0tMg+YFCRptwhe493N5wWxDqrvU
V3/AEE5FfSzaycaDwq4NaA1qrDzz4qtY+9dRRdDdECumpbLC0pQLNSQ5rj+wRYbh0AtyaEcVL7JV
PMmdtTyDmGCCt+/MiDBjhCZldGioevKEraquY/bWjMP4UEUZDS9f9SwOtZgC3JQYmVyPXNm4pBjk
W5MRtJtTV4oLn/tq7qYl97q9r7SOv8mkcmIldqQUu1GywjUvHdtvP3GD+Z+d7yzcYh3mouJSTgIx
cIfNFDKDcCcnv3HcxiIAxnNeDvhHFBpUwuIiuV5UPrjjO9Xn2L+7M3FsdgZzVc0XSfmQHSnEwiEx
E+FxeeJ5b8YoMVRVpGp1yAVq0UdpFb3YFVmL6NBb1ZThHk3LlcVUsoEZHnXxMu77ajTq2fVqNc+Y
S+e88Rk+dLg32dmD12g8jqTESgW2aJ3aeyfkzW6Q+ceVR7gbynx5xoNv5Q8r7bP5U+FQsb4EpLnl
u8pY2HhqOViLFaep7cRffKytOZghwA9FeHIps8SuO7Vgt+sjWmpb+2b9gV9G1IliTfsub2oY4xFn
GJYXlrcRSiEA8Bz22uo3MDB8K2b6iEub25sLN+gvKwjjcdghN4Ztg79h1IGX+HAj6vLoa68rX9mt
0OIsx+0glt94zQbzgyRgqx8Gd4H7NJFgDf/lUzW7f+2lH3W1YSjqS/dW4qSex11qN7o59HYx8n6P
c6zDiEsqm5VInKWFKLEN+6Ej3SJtVciDRO8Hy+CSaT8ybS/8w6KzJnpsM7goNyBOe/VUNV0k7obe
SpungRFr+dG3WLv2+bzG3Z3NNC7YeJZfsoOH/r74Eoj/6Ulgn+Ye4RZ1Es0S7WJr5z6rGR1GQP7r
iv4fPNmGmhX6iddc/wZm3JdFm8gbrhZKw8KugSuEgWfrab++STN7le9CSBE/kWkjv0+bXLlN4nSc
yMc4LQPn2KNw+buw5QS6UTwX/QH4k4fTp7OBCEc5+ykSs5A5P5uit+crZGClBxFgGRYOJdP73gO+
nNU/Bk4Qo3+Cv5kmdRiiGN8MY+95JckjTFicNQ9YECSECML6xFiqd1c41D7KzpSthbWrGd4IxZ2L
m6xP2N6RY/9qRWQN3/BiajltZ8KT0PlNby3+TTc7zWIlK3Os/zu1hTgyft+SHCZp4FWUZoNb07P+
zh7lSMduySBdDtgo5+JO9ERvWHO9evk+k2MmjspHusrBUNBbnMdlJeRFTr2drvbUgCD2Ld+abWiK
nbrDEjBnvXsiid34+2a1akXxUa9AAFoSbNEtNVjjPGhSc2bYEccHLuFysk63quyDZp/3yyQ6nCSx
HXxRqudwxUgB05KNddDQZ+KRCWlBp8n6pIEQC0805qVl6/tY28cE62UGvbsgyKHLS7zkRUNv3lTK
+7TQqvzHvuLAOuULI46bBi8wIUHuLA2ppHKcZGyCKEdLLLOmPE9MSkuYRSuHGWCWHo0bXEyf71f+
YPyo88AMhxHk1fgyYCC5nm+tFwZvtaF7/ws4Iepep6CRhLlSdwmJ3zWMUN8I1NiQTAK8tG+6jb1h
39M+t59YBkyKDw9aSfEzd7buHjE+WhRyRBR5jXFfuPrRMpCMmaM5+Zpgt5T1Y1RPVwuL0zuU/0M0
kZjUgZytcBO3fdoHl7yVmOuHDFvHflWlng4GzEux84FeCBgNA/6LS5WFpIBjf1nq59b3u/i+q1am
j7Oa+F3niOrNSVjqNs0fc87H21H7CM7eQ10iM50l2ni1E3z2cbytliz2D1kYDZ/jFQZAxjM2WEm0
58xf0aSgOZ7R+hg40ctBdaGeZongJexIAv5JI79Am6fH66j5XeYO5dsKnWCmYsM8W1HYBzg68a2l
BAnxSnTWp4Rtql4YTanmlZkx89FNO435fIsTYV6v/zASajvHJE/cRqFoF07cmOHeyYesCncmbh1E
6FR5rArBzkqmRTe2R6a9d5W5495sGUpZinwHdsu2GnXOsD336QnKSow1/mEPG0GJrlXcpbHfW1sC
oWr4Wsy4dkd8222xzYpAO/uIcgenUZHNAEHZPTMJEW0QBSSDlj6OluHWzz0Zvy5dG+Pq9bvI9jcc
X3lP/+HC6tkgjS2CLEzU8yNHpEyTggxc9Lo2JO2JWhYpx9qucEo2KQ2iVcTJ2z60CJiJzGnWpLVT
Gfl3meNSeZwqv2d3c9C3ruke8OBMuXiisfLYXc1W1tB/KWPbm0/LIAFQo9giQme1iUN0prLw9kDy
bPdR1k2hHoVBAX9VsBOcDztiCLpPAZXIG7LE8Fy1rdso3QS5SAPQCmEX3c2TqupzVYwtEdGs8Nnq
csiNP7NMcfAg75dYdE2O07a9bixlNu6WNa29aGSp/rTx1PFh5I5znqPYKu5JxHW0gkNLKZM0hEKa
g6U7BsQbzImE/BKgSxgBmNzlcApqXBg5IY9qCGlbiRWkw7pjAoyGGuHhpw+zisAfdjCddHyPslsX
R04bJlLofZYbfbYdVe+HGXoX1ZBPD98/QUQUMVLAjv86WYZyeUOMHWsXOEbEZUZCoc2PTOtVnjTh
Uz8puaf6cltkDXpmyBIm90mmOJXUNmzKbP1UoDAAw7EjqsWvgOk75dHy/GbSu7jHY4oxMC8ddwcs
CNdcbetofFiZSqH/Y1qJsaBZE9zL0GSYzSFTyOLoFkrV+e0VezPs5LAanEwjbVhzXyEK2MVputZl
BYUEocAmmbRq8Sjh3QymKDsjUtH73XVzTFwBx71Q0z86YdKSW6Y+V+dVE5RyeR5mByTYno3sTnND
12/sv+vYx73HKr8hd6296y/VxMKgqeUTXVdmEAl53dQ8yi636ycAL1Ewn8LV8zt5JnWiyjsCOuW+
pfmu/qKi6wiBqMKEp4ihAhNxnenFmYOJ9rVT889CQIz7MlvnJ3SJKDzYbVv85hl+1M26iMkLUV3t
0ao3K8eXt7emeH33eSl+Uw2yiQ1C4MU2tJTeTeUvw/yP8t55yPymYKA55bGTiIm4EgGo3r1fRjSq
vbTSvDpZkdvsa2lyj6TmMj5q52rrwLiswz8OkmoLaWQGKYNzCGPlTGC5fB4gDjZ3Obdw9a3JddoO
XXmca0Qnd/TmV87ZMPI2dtAG5m3QhgpjQ6vkyH2LNHe1pbrTejd25BNJLK6D3jqDM9L4+PraEfit
YHszeSDctHmPecldyJjju8Y2vx+54kFjhNkYPnLx2N9S5jjACf1451mEeXvA7UxjrkGDuTyjLR3t
dqpcEvA5GbAUsadgtO7VZnUTZnbNX+02MPBDbFIvGHc8jA5gUN2PsY5YsyFbfGdHMXV9dS6jxnOg
n8e1u2vGsZwuBU7G/lGwEs17x4Cr/Pes9if3Po0QM24sdpwONwWmAygxMqjd4R0J0xcn+Fjy3I39
gtweNHGM9wbM6yFOc0C6/LJWdSplmipMqVkbeN849ZrB3g4lYLgTnpyw3OfeSnYrcOzYuhsLqRG7
a0PHs2HkG61veSXq+RYjEVCI+X9aPJzt/MHHKgpxQqp4Pce1FahPi9syUpSLiJqoKk3Ov8H+G2fC
8gZvS2NBYVTHSEH3GU8g78pjZaO1rtQOqigaRNi4DpcdX9wS10QkcE0w3mtlHVdb4a8V9i9wbCik
2HTTRr97CKY+7rMI+d6pRsu/oYwK7JsML950YxGH8vGJVm01vftC9NbZjnHpI7+LxcUFF496OLpo
+OLLintwcCxQEPNJVRWp0y5uq3tMp0tDxeWF1c4RAwUDdc3MqRLNawDjBYhMhec9iDmnCoe/ma4G
g3JZL363i2SzBHtZxrB2XCCIhAhLAq5dgk9EfdE0L3MS0YUTKC1n87xYZYmC6s4esKUMq+Sd289r
ew1pBA+sItd6J+ssm3cjI8jyYU7n2EtsbvT8zkhzDSPM5Z+CvM5dhjWRRJ6D/XkXSGGe+hKP9cWz
AHLdLByRzLSqwT1LskyUyBQdSOVrSGTqEZGONCfEJts79C7JaYznKOYPg1elJ8mRRzRpwiV/z91T
jJuIgyw6Xu0v/gbcROfwJEQEx/wpCAg4hcWs7jHPVt7PDF8iIznqs+7HwtlqBkJduh8xHYNKy3tA
xb7EXDJsY3psgSbWUfWyoGQsBzPv2N7LgoLMpt3nZJx9oLTbcrCVhmRhWTH1dev84zyVmJN6QnR1
c84KzKz+gSBZPiUOati6GxeT+ciabv0dLcbtxu0S9e0nTE+CxEU41dF116GyYh5SFAzSYgRdO4yN
Xa7PLGGUfOmpCzrlsIomDCC5t7nVHtfFluYRiAdpKnrr0byaHIsxZJqm9M1921bev97z2r9kQm1x
iEWU3XkpJeauLCaqKruhR6FVpiXEHj6yYZlUWKE+BDZWvc8otk5hVkCQVqklAVCshcfPBlXhqlnX
gar2KR6WJ2zxJeEtUsQXEIIt6XE8286e38N7IurVfDmOWxXHki+n3sthEGgKEBrNJqRIsc785cu+
tMK1eO7E8n+ki3LsnNoshE1AHuAIomnlxUVXChhWzPmPJwP9EnLC/ViuH5lL0atwuFOt3b/yG43+
Z1ZX4/QtciQgRG1VNUen0EN7yuXAYLRvuyzdMUSGj5LFI7kExxCGZyrSVrsO2gQW9Lyop0cXS7s5
WkjToEwcWWUXHq3mm3XIMtivQ5E+TUiBXtL5VNe7GmOU5ikgeolcIPIoAYeKtTpjwwhulmG07ebL
VEpkWx5uqqKC1rDfuaxjqL6rRgKVQthKR0lAuhFu6Sa2xZhwE8X4Kkmc9VIHR9DEGQCOqKQsJE3Q
8SKZHZvG2m7LJKavk0Wjkf+xCr9bTm4PMuTBtrPUXClRLFjFyt3JEGhD71Bgrj2G1k1pj0zgNjG5
u3I3VYWFAw0snLjL7FH9Ra+zxO8E2fRjGJ2ifGYMjBMkZNp8x3wQcGy0zu6JWRm3fNbbxjqicka/
SE/yHFsQu0hl+Hm388MwfMQjrsp9MM7AWch/OrCXwQPXAARYJr2VAxg7QC2EqfHRkte490i5IgOm
fQF8oFotUnxCde5WM+rvX8mODocU0dtQYlXgNYAUdvZdCjenPLWxwGCcetkqzn3M688Y3onuM1s3
7VYtzFfOKIZaUlF1YPp062Bz7LhoEmKeqgNGYOY7F3em3rYgwBxsU1H4PNOOdfuBB+afBUz1SiJo
DT0q3lR7H1dpnR7yMbJPdSd7/4JkSb5yrK7YF1qr/KVC8oH5R7fgboGwRgfDgBF5X0iHBLjFCsPb
vgn7e5sFyXLLOrDmd+bBYSarWSIeoOKxOIL5usXSkprB7cYpGidAEcEMklRNWLHHWMdjeKQSYDCq
58rGcsb4iN1W8zo8cRpg5l2LfFwSWEYrXksGz158MKpf75pQdA8qnX15CK4D8YChTXgIlm6E2BqT
DShuWlZ2+d6+4YuqjoxBMppkei1n11ujCIdz1CG7OG9OZwnV7wgX5lgBSJrUf+YpcMpLNRLfPVC1
1YoFrEH6a5iw3aSTE3UHNZfQ7jyCBx85vnAGpfTMbwFcD1o/yid2ZATcE9ZxASqsvrQkSnOg0lyb
JCsFRyGyPJHwrApcXjFqZ/8mg2No71aELvMFCoWZ/rfp24YotZ3WuQQ42KU2a1GJ5UYZHok+urH5
k2H9wuSt46YJe44M/CGc4MWjM5macaaTF06Gl6jN08UYfMxZVr/JMV6P7ehM2Ye01xSsogsgSe+L
wTQDSQucusk0BwApRtdxvI3r6fgOwu7ENKnHJbLHhsvMyLIssEKRw/uGC3tgmxKJ04qwNNfXir1+
UdNHAb52gRLULlXiAQyLd8z9ofYOsws+hyfkbBPHHI6a3ZV3kSnCJQlro1kok+upcJ5YRaKr36Xv
eyYIadQB8QE243jvmKhYgbBzaY3akzuEoKZU08afPZOXeIckhwpeyM6djl2tiIlHaTadCaKJ6Ccy
YB8+OONNfgE6MSRLjG+cacq0nAo+SoSROoIXjT2j+HWrgMXT3KLCMH/o53t6+KV5kTDn/o0T+T9y
yZ0EP+CKlWNybMaqTvpixlNMQshkFx8rKHJOOYP8cGtMOicXqDzck6I28jBX8SL2ph2keS5cFoYy
SI2j7tzDNc1xCblpf4iGWpC07ZB1N+WKpRYtGP5rhSTJROPYzfmCHysCLpFhpS/3+HXoNsN5kY8B
I/EuKZRbdfsldyeAKLLi7syieJ5ul67szh3POlmzcLUOdXddpjc1vf2Y9qUV7UpPTJe1Xx184Ctv
9o3EWUpiuu2nU+kRxU8yd6oIAJgCW2iaOoxAN+z+6jAaqnC8LITQ6aBWa7g0WU+GrtEUbC+Dxc14
cDWNzCY0ohR/akXialMh+P9yxWYP0UgC/0B0rHy0ZsuHg3AdFqE7D8uAo4kZvLWB48FsanYW8ScM
rokVnhU6d1KG0FZ6kqaJcfr8YQBQwJ/XOnsfWSY3J+QqHPkHnX3yNhgD1zuoRirboh6F+E1R7uBy
SYGFPA5dH1OvImK0dwhkd9vIaOtPMFpqIcjo0MJNJUg3YvfqezGawNYV14AhKWCHGxvk9B0se3pl
hy2Br0sbKiAgjofVCorx/CdAWS3uZWlnE5FlC7ghR2Y9qId2GFxC7+SOykNuB9Sxk6WJI7DYq2GO
sLJqZFhGYgRLDEiauF1dHIbW66bbnkp3OvbVnH3rkkMYZdVeXjKjZ283mRWcU8H0rk8QhKhpoGnb
/VayEeYIOFyj1ufl9BJnhQj2tTfP034u5/4njym0r02xempKSwConjDnQdwJPMg62GhnssSr/y4x
+ctdVRmv2ix5yUPsSy7+DZ38/BFnXdgksmm8MgH6oJl1dW50aNa2IBDYFZc6M/JVgZzAJNk01R+M
hpm86WDhvjkuHJ0b8EXeI3N++QZiZ2Wa52bjOYr0RMIcIw7mt9XMhCnTZfXkHfa06C8T1Sw8+WDf
5jMmu7a/iwPRnKaxw1MKMCJ+JXgNVF1LYtUYr8rO3Pl1RsS+qBjB5VqX3o6hwrTDV2jIh/WTRNJh
CVR3xXalmHsBGcV/A61rM+99+nm9LzvB5CF14XHvOxYWpFsgFPG5SjGyJOQUq/lYaS84AUhUBxCG
ivDBnMc4t2eKkzuylbW9K1pjkeru2GVBGA5Tuovd9lB4OZtzFFY7Or/VVJw9VWgHe8Bk66uTlq51
m7cMq64I9IFMIqQAXuAUXPasik/mrzaPrOl0HN7JoEytJ0ZTTI+iRQzqbAe9N56WPpPDvsAIbm1K
K47/LH0KikJS8QHfXVziWMG4ZPaRdCTdb9wwEHnpq0gwdLeWUHwQNi8jbo8Rw4RdQW1Oxil00hYL
uSkRiDwTMjdcw6apky6FrA10PFPTp+PGtBubdMzVq2YnGNqvo4ZkUlZYPMmrWXijmtjq76uBHVIH
JVlWeCISapmDKu0QTJjuMe6sfUU/O45oF9sVnx2NI/uuhsuko6b5GSEe3M+KrvuSDiBjsaDi00eI
8cGEb9RYBs0FhR+wGJw73eOasDn8Z0MCMmnXtXys/FD+pPyOz2NJs0PGnw8S0VLrF/CgakBwlCvz
39AA3Yd5znigE/jBva4JkcKzrmqSIlyj7hgYPFsca1XsnIcwDs/LaLw3ERX1HeuLAes4WNrectuF
yOWHLqRSRMzl2VA+wX8hYD7eYppkZp4tGDgJpU9Omzi51YRf68y2jDPbB6P8UIz05HSZaMNJB7+O
ELEFFREsCsdNqYhmbF0ftusmBIfzyuyWL7g0Tcq5kOtF7akuZZRUQnuAjVur/BhFML+CMUdD7EC+
veGVSKsLq+2s8TPIQpbl2Tof9mgW0r4DwCxuG49xA5PKovwxdtZc8kEO5d/R9eyBHS3I0hT6EbRT
ljwwtKIeBl6ptVFMuGZ/7T9monFEWWq+tyPW/fJVsTShelVq7W8jpr/1VyR80T/gh5r/Kah95VY6
q/OHaqprzjCqhxovxFx9d8KqHurRrjDoBS5kOVPZMcZ1R5n51hU2WSI6GpQTFdvD8BjngmFjyLd9
MbosfiYvta1vm6gsgcVwMOGexyKll6H9konjhuSCGBH6x2VECjhBu9H+I3O40H6qVyoRDt+6FcuN
tHM3egzJzXsJjv6lOjttrX61E9vdYZpj2d6wMFIyyikE48lmxne26aN+0Yh3ZrST2Q1QlzZKWGv/
LDu/jh/w37oL/2Rj/22rIvbProhc+4M86/TUKpnO57GodUgkwnFGeK94cx/oTWT60pFPSLca3/qy
G8DDPi3YAVtGDtN4iks09+cWQC+7NrxJHKpmhAdOfQ9xiXhCiTPiE5taIG4jyLvFRkf4PdkqxtKF
YxXjvCR5V8bVfrQjTGEx45mtDyd6B3SclZxT4VvewzCzZfCSGldhveqradkyBUNWrOd4ecxNxlIv
Snelt8YrxGe1DE6bbdvMqedN3aU1/mwB9w6PSp+T9KEoAIk4pN5fv0UyuLVxXr1D3CvtQ8pgIoQi
5KonMXNJJUHeuivLRbpS/QrgaIz6YpQZ2LR82Lua7xlzzVg4SCvr2IqkKBkzX/IeYc8V9eR/hKqf
vO+I6vM0siABGZAtNdWP5xtv3FLotMQMeCOwQ6QqPiM1OLT1a91dCsXKyYRYXApntaWr2uY286wN
1Lzhs/GdnHl9OwhBkjjsv+OqARIxrP5QMJFSmP/B+a6/VurRQYCF9n/XmrTGbTZPhiFXVKXMAFpa
mn6cXFo1WuF2w0YPyjVIvLgG9CAtutZGQ6cDwxnyLElfjvfsWkGwYXCbhVtRzQaS6ciexwHz+QAp
qWLPCG1We4UOYoY6YodIEcUmHBNOAX+P0VMXjFt21zY9Co7jvlKxB5D4vQayWFVBZvFyMW1crqV/
jsFUDh13aH9YGJCxtIKWgqM4Rafb2DpVD6Q+J25vLsgccGQ0v8zYTH5AvkNriAs9G1oHGz4YuWec
zsKI5ehQHC8bdBjSnj3cpscR+ypeQQlDZdPjGPISmJDTZ16tMEUrlCtWrfh1UN4Wawg6IySpgK1X
6PZjHRm4X+1FIXCpuX6Sq5kOPDEAeWAeWI89npmUgq3sz14c28QqheVCC64m/58X28galufJfWEq
6xt7PS4vMcTl/bR0HHIpKK8O9VcObzgtAMSGJbvI0ELdcVt1V83YIexwjYvAD01ib3HfOje3n8da
t82OgTT+62qqXb4JrZdfhJL6VRAEFCC5GNVs3Nqb2MCDckJ2AvJeDQYuEMRU6/WzrXr5vQZuDk2U
IQ3L8mqfVFuqVIpyVwUBCjra6sbxovopn0NcSHLGcMuvpoMfA1P1yJcWmG0OxaMnB1cU1t7Og479
4OZqtq2rvHvo687NCHgWCA5Y3VS+9UwMiJeNsavcOrRnL1MT9A9cnRJAoeBEJ8/YsNg+wHX9Vtsz
nvklb9f3qQ4wAfJm1vk21EF0XziaQoFOeyIY6VpGbibHxSQKabOFt5MSstunJF+iLTuda4cOoUQB
x/vfvenRXb9gCJQhgU3c0xkDQ+DyQuf/rv0xyPrVXp7DsBLg3DBbUcbxeVOzZWifpmHNh99OFjk3
Q07ZZqPGfe+GC6xdeL3R5mq3PLB2ponJ2A6E20vUkGJb8j6f4NtF/dlIxsGbHK4Fedk8wt86k3v5
nN1qxgQPAvZRVy5zJdmk0Y8kTAvDJCD4uw+7IHpzTI1wLqlhn9A4+U+crNcFNsXIi2mpqQt3axvC
+hih7q07N0rlY5E5+Vc3XcmDJO6sfcO1k2+HbuTpgoaT3gVOTZ6Y6oFhIR8Et7FJY4rpMIuXdrsU
11akbhqqJOkGbbZrtTci+pVFj5mC3WGvuEuZthOEuUaxTTyctIM1JFEYDf5aq5X9ZRPQ4DLJj9xT
GtTru+YcnLbxKMOPZbGGnKFTUbwSDp4/ZC3ciBiYP91HwJLsbevNsPe0za21KWhln+PRSRFwgwl2
ECNsmn6vxLKOEIENkVxVJc5lOLbvsUHVOqd8eD/YCOGIAJOjxV+rPDyH2FiLvWyhI2ACUNOumdLw
PhDGmnajqPOLWy8cyd6SljmsDtHd67GJfkzB67InkBFbG3YoufUOeCQDRs2YAh2a6S/rCAL60LVb
GDpNYpm9RIgByCrDKOfXyUMHR5+/iPFYTGP6WNUeWAyNwT9PFtjF7bZt1QyVaihsX25mz3V5WOzZ
P5M4s75i5KeYGnyp7vgsmVuPrIQ8MfriNyAFlE37hm1O9Fjj0t20JXp3EsWe4f8g9T97KcO0fsOI
x6FmBNRP2J0gNfkUBKDauXi5lQJS6GBuvZe4o8J9NALrJwqEZjI8yAFr7IaNSry9zdoDnWDKnEU3
mSiib9sdMH177dD/mzXOA1aEtLNi8acC7PmzOpBR/E3tdEN0d6UD4EbjsWoxvSFRezj5cXQ07mGG
7T19SDIAA2FkNiwskIlwLrFfJi2OeKs7tARMDFqxCdam1P0IhUGj3xu6SHEEl8pIk4ka/GEm2Vw5
fR4tR+bNhK5aPZhjyWIEasOwylneFZPJFrnXfxVDMES7KHckkOU+yL87DqYvIhOs7GpVG+d02Dmy
3dIoEqsD+uRvHHfBmm7rvA9Ve14Hz4tOCMEdedsYWy0f/yCGyb9oLqL6L+t5DF2tGt3muhJquLYy
YNxqWoounuI/oYNhLEGUzQQhM0YyB7dr8otXYzveXos5iP1yIY5mCAGQ6JTDWG7XAs1hkrlD5t9L
5y9m0j7WA6drlosBcB6DjnfZLc+H29YztiGYrbp/EqQs+oBkT8iuj4LSnSBzhkZzmtZheK3skj/H
OgrT3RcLgsgmlFb0FadQrajKyBhsGjzX1cOcVSMbWaq0+g6RXOPjFKro1Rqi2eA3DIjTeHU7/euN
T0ashh7JF2OB5mVLNF39Dk5fNBzisW9fsC0OYjNR9oKtaMKaXTnZsISvig2HLzPsbswEXjyao7N4
cK0zluqYQ0ywutuJtrHrRIXKu2PmMymOAnTXaENeq+pvZmco1HfGmNX+a+FXd7klRglvh+D3YfaW
4CGbUVzfu2Jm7Fx6djef2iqqCYSDTmvlFjGrkF8T8041Jk1O3piawmTEcTcOqT/rQnPDy4VLOvzV
kwIByK9iyUvRrF4MmGUUjJPTshc3Y4QFk6VKRVpulC86VktBdRrd+yi9loEdCwBWgJx5gBPOq6oS
C8g8my1jtxw4F9aQetl1tkwHqN1u5c33HC15/Vcw6B6OPsItiz8mVP0NFKGseSbf3ponpwzMk8HC
ilS16IgXvA2gF/KsFjNU+LV0n1fU95xrPNb5K2zneHnPx1K3F9tRrnubswqc464sfWAK5AXSmwkv
H+uNauJwuzAgnkT6uPp/AFUO9ygJJcSjrqyGpGOVN6WqYMKyQWtPx/toGow59vI/js5syVFci6Jf
RAQIEPBqPDud8/xCZHZVMU8CIeDr7/J96+jo6sq0QTrD3mu36sL1zlWD385MfxiJEW/koz9CdLAk
CMx0I9RbuhRNcDWlH/lbW/MTf1S6aL1PXKVO8BTAduXTRpLM2BVSFuIhkrH0A4d4S2ndwabbsStK
7L3ROj1QjedBXBnBop3HT7ebGiXv8IMmnEEonCM0j8liGN4B7QEimVbz1L/hlgKEkYYq0fesBFp/
12pm7F965R2p+M7g+O7RNFT5E7wxNiSe1NU7oslebsZ+MQ/ZYCAcNeu0IhGF5xoc3crv5gtL3V68
t0O3TlvLV8RAbth74+k2ie0U/1gWzO5J4bkYHwcC8Lr31pU8JsxSGHv4KLJ56P8Y9rroiYIaOcbq
DAE0UY3WnphMg1yHpqQhXgEYvYd1hvVRd6Ejpe2qUfp4T6RTqPDNBdaF8xUpRvIVCpnZz7ANJ/Bf
dLlnoDQquNcoUIa7inXtgdlH06DCR7xwwloCxGd1mEr+AuP02eYgfBbWKZ8sWbxSMCKUB8xfKXuK
6wIjy2sYqMZ7xQTmghNkDoeFDyGkFQ8ALDAMYkm2YZ3DEHjN0ULIA+W+fUQaUYWvLP/I5HLQVebb
Ti7i0dR5thx94Ad3xqTOaxKVGBAt3AK7Ujf52W9sZm/sLFLwKnlNsRSNPPrx7E7V3dzfHCVSszt7
qi126ecR/w2uXuwieA2mBToPssLROq1oIjNcjDZswgd3SEmOdNfBLPeskZBqkvCdu9+lw9b2i3eq
8HcIPZF80Kn4XOG6QsP5TXI8wsuAkQJZblWgpprQ+oWJBUVugCtiE3jczWfBkKu/Ni3be5xhyXjt
IytCEWgD4QtwpEXYUxXrexwIYKWziH3wiFjq6rpR/4rIqfmhhw2Sn4hf80cHAxPNUoiSTUq+Nv/w
uamQeVkl2CHN85xlp7lNsydU2Gu6HcEfDLEG8wq9hPXBlWmvYjHHt5RXcS+K23Hk4+aKe6sWW7/w
+vo5WbrB2XtrTZ86zmhXwaeYdSH/yw4e/LD2w30ZNQwK/DBjE9FMMziPpO6jrcdSiacuz027nbiP
rXefka78HEfrLcVxg5mitQ5ewFXhNXzCG4IhRHgl4WWdGN24Lde6wmAkKFmjziruW29eMRmPZc56
UvVs1MIlmO9GQUw1ZRooc0I4olp3K/aFsL22la3ell51N5zb6tiPBdNi66pApHuPkPNL76B529Uh
XHjj3ltBebUZHXhzQOeiqTwUox99ZVkY/A2REFMQrNH0p6xlTdjDoDuQBADdX9Qoa8I3yd5pkOM0
8zt9LZqOJZ+cO69BKkXCl8koRnqsWseECSbOa+JKspPT+cCFUEhgI11z0hcOORaMnwDhwvJyYxws
DxGiU1CnPUvdXb3kaR5LlIXFobL7nKjPuv+viiq7pc+2OoSTVmTcY0qx1u58RP53fcRaf8tk3TYM
FTthQKzi9kbnXFYP09L7bJAgpdjvEHGg0kGrpgWcglqsd/NaAOt13KjTx1oOXb9fbIbuiHN6UcWk
vjrWscS7TYPuFjC6hEThGRPNaDMRDHA5bRPWYE8+dSREUdjHw4B4Vec8h4vVLB/e/9Nmin7OsdoK
Yt+uSOznE5WQl12FaLtPOtN6OAhH+kARBg2gPRXZsMWm1eHKgaC2d2Vj9lZASMiGLN1l3tdDpPJT
naN5h4TiREw8eWmY8kkTzIeE/VJ971AhrBffl5O/G5NA3HI+8qloj8LPvMdET1735efESBMesgz6
wDY3eE8IEYPGVrHvxJUdAmUDLE9cQS6s0dAuCQHjIKCi8mQvKbejLJXdk7c41cmTVW6BuXWHde8w
HOse5bQOfyN0r6wwliV06svQpstWixsLm+nSup0shvUXprWsN6wWg8PjBJ6f4BsMF4+VCLt871Bw
3JJM2sL77BHNYz6fc+vHcW38bWx6vHqHGk+7eTwBn6iOrB/W51WkfTQfBHYkjwIbi77g6zAum3l3
tawLkib0IXWdUGqm0mIPC1MP26cqiz3HifWIgrFz4nbEah2R7lfKehdKL5jiJmOlgLpauXSmutHf
yxCWF39GqBVHzN6jg9Su7KEnwfaRlJIBFW681FJxg2MHCE40086Mtl9yEZgGXDErkRXswMo+U2YR
2tdGzqX1kaFBvChdBXMs4eUse5IECULtLXQDVJRUwoCN1vFjxRRU75HigUgeNYgi9MPtEwec/UJE
SLI+qT6gwGO32TbUSjOes6q7MZh9v7YAIVTjJ8F1iDocdEQoYpvkLUEJ980yURR8hzMDDMRRwj22
dVg/OL3X/rTNjR6y9jCT+yha3LvCGrj8x1XMcJWK1r7UnbPo39rOo+7JxsC4p2Du6OkXXzavTlf7
6Tlg0V2dbQZlBy93FZKKuRH2U8f6EM2HI8WP59yelDwUhty/1m/hoLghNs8F+KHZSaJJEioT7TD8
dpy0265dCuWboEjCg9ghuNnLMk+Jt62RQwTbmW+h3N1Yqh5HPFGeezqopeGmH1XxrBZ7sg+eJoBz
AweDIQt7NUAak7Ax6jAz11ZyYJksWRwOaRL4h2Tq9G0ZMrjrs5ep+Q9JF/JvT0l0BxUyQ6AgSK8+
DCqY1jfE5FQbvjMnf5Tu0vGqHCt55MCBkIVweQQr5oJu3bgjVf7p/xkhn7ZZuCDRwKtE/DcGKdnP
do+hZAepnJOz7rLG+rEGnL1CqDJ8KLPcf8fs0dpfLFeb8Nk0nJNIKbkKbYKU186PHd9exy93nmyL
rdFN+rDNsj5MUINgXd4YOgAU8nXWqVMOmDd4RaPjgcZiKWp9DavnXUBdLQqAYOFgl4pKDYVc+y78
dJt/AU7Vx6wDxao5GydIzdaj5LlD6jekV76i6gtLZ0noxtAFE3EP7XDVA0hPGLfdNF1GJyNUbpO5
dcoLzVfe/KTMheSn1w2DoHFoSiK6GLmiVacn4mvRfL9UeCC1PM6emhzusB6tO8x/YGNGjCzfsA6i
kDPATqaTUuHcHKsAve7eCzhwzxkVnn+0XT+5VnSS66PXrYg+hmCdUwJDMpGe6IJRY29sFpXJub9l
cT+iKVjXg537nf2gXSDkNbA0pABODddKVb2mSm34bfE/lpHwnxq3VOebSXbdtbcFAbAM91ECsvor
FmZp2wmVFGphcsW3OACdM7ZgyRKuDdN0eC0nM0z/jVY9NCPCLxUsz22YVdZOmfn2oAshaR2opF5T
UZIMvTE8SD9s5CzxdVM4uDtoiIn76JhcR6eoo1m71nUgzyvRFv4d6kqmgiGv+PjBEFNXh6hyrTnO
hmiEBrOoYQs6pRp3A0MLbtPwZoONK+nJ+WdJkgE+MY/vPK5xFKzmzQLk7T74YL1YP5Mvzbh/2y0W
Jvhbz3ZF1a76e2aJcti3NBWoMLKKxh1BYzn/jEujGSyqzvxXmC5ZHv1p7jFvj1NEcA7nLdY23/jT
E5MUx0F/d9NXceVk9zAwg5oJHAM1lvmEasXCX0zzRGDnUB2yiYVibMgQOdv1KMm7MCOnaJkXXbsF
3xc83Cy5tEvkM3obOTu19diQSbZsfHcgamXs4S/ubYMdHAIYgfBb41vpCxkgwjmj8A34NXQ61XsF
RuB17gHsxxDUA/JT5ilj/TZPQRrs69yxziQpoVkRBVSeHatQqqluDJ0+Loj2xIVTIG0ioKMonHqB
IpzaaruC0ZF7l6nbrx0VS8I6IhruGQfdxJnQaLcpbuyVT2OG14fxgwrEZBo8GAOLutkzgGHFDmX8
Rj4T5EjGwQhr3O27WZFE43Zmy1C3fUwL/Nhxnwx0CijcFbkIt4TgxQE4F4ejNdls9Ub/v6Crdfs2
4vwWD6x8bRH3MnWQfgIsvKI7LC8K2uIarwXGMlLS6sKcCdor/jqggdJ9Cvrs4gYqT+EeuP381hS9
hbx5jKxLQaqSvMttd43Oee63FcAsb/4biU7nHxxl01Md5UF7ZleLV3YTsCB7KiJnvpGKbcMkMZzQ
kLqEWhJkPnc0F4aVKYMohzLH0SMOWnKsx13SZu0nJsS1euDbbJozHjqC2pYcHNqJHSKmAh5zd/lT
UPJwZ2g51DG+PkFSgWCEveWiYT9vdYkhprshkoiCOql80kdKdO0d/vtw42i8VSHgXBuRbd6eK2DS
IHyYhh2DnggKWIIMs7YaLRQJ6CxMn1eUgcGRLaGc36oxwIQyQG44Kk+VaYyU/ZZBSRBO+zym6Hdk
ZGrrJZyxVnK8sex7ZHzgPVktc4HHlE+IuPQsYcTjYWA9BFaBSLVj4/XT1kQObzqjNNqCwJsP1lLn
V/b2wjsUnCBnY88mQxoCjPM+8nxNcgoHcOHiffXD5gHjrH2QpNqArGwbNeyXDEH/C+vK9JUg1aY7
NmVoHUw9kkZi96E6lyHzxqeZdWfxg01ew7kL5Zr/UYVFICpcUB58FqRu/zEh2TgHVm+TmTnjWp96
K63vzIordzOr0oVzHGCsj0Ncz9150dCx2YJFfrUPtDVD2lmIb+DfGMg6Dr/n1iLjganExDaNXBU/
fZhA4M1nSD4A2TNon/+AH2q0TOz1nvn+M36/MMiDXemCIkBPMFb6o6qSFj91wM5QkFHMBJJ9S7Pj
OlTeYeTWwZlDsJOzUUsFiBSrhb6rG3ZVj7bCBcXsAv8wiah5uzN9AXeQBchK+QvGl1RLMyTrLjEG
dK7PSCa486CZPmYTGXZxl2Xlx1iHhbsPiZ3PSVdf/YelccZkh0+p93Er3iDcK6ucJ0Q0LDiY6brI
IQon+saEBPAGkMjY37cMxYMNupruGyZdxuQpuZEOC0o5FmMTDhpLVgWBfQUt3sZfwCQ8RcZGSyjs
ontqqcrsI42C+PAH7bAeLkJzJH+0WR9nG3UWGjS02LipV/uC6ojgsVl1YfScBXWodqsoFGPhUfxj
Impo73jy/lBSmzNCURTINmcxaJRJ2f9u4mcSKIlVdM+97PRTCM/Ijy3LIP9BnYZvdCH460bH7sko
0mX1xxlyFOwxlV24B9niJa86HLKzA+Ky+ot/yYU/h/1VoOTLhx4goWEyT2C3O9vTQcOfmN89mln7
T+K4fX4M0TsxFMTADDLfaV6nxEc/s3p5iv837ckC3bIum8YLQIwQsjx2ot0KjR+rQuMtLwMgECqt
KFuiL7IAAwg7AjAgZJMmuydkYeGVXlzER5kViBxs5ZyTxJijJb0kYV78GwKJxkyCPxsZyoSFg0nh
lrWJeZ2iKJhU+jKrdbozC8viuCWUNontsV6ITMRo9iC4a4ZXvwmTdjP0Y5MfmsnyQEJEc3rPSo1f
XChNuF7jtOISjTABNypZ8QwYFKycU4hdfqmwdcpf7DF33yhNBuIxqKB9HPVg9YfWw6V/IKbgVhla
LNpPfd2Xx1mh8I+XKlgx9aWOugCWnX9R99QVARJUWvdLrr1kmw1tCLtYo3/fAkP0saNKYAeI7Ilw
ONoqXFLiCLyEbD6nLpN/jIs4MmCF6GhLx2z9oIume8xaG5Rj4nm6fi+XZGXN5GNdf6GvB51qBbSM
MQoJtGOiCMSRCD297OXayu5sqsxv7yj1Zv5DYfn/YOyNEKsGERySKAwJOJQ1+tsUO31/Ik8Q19wC
ayxhlM4H9h6OufsKdj1kQyzxVcGlSQW8jQKh4IoLQx2ZbnTjZxp2QSAvLmXy8tWss7JOM1Gc10HW
WJGYNHrvEhGLjPPBI2oLhsFKCIOx2gEJoMw6RIFkYQICsCMlD7w/mXcwUQm7r0C08zoo4smOINAz
eHSq0OIWbeBBhLUHBnos6mjaxVTSGjqRLi3MDrO+2YbscOepfnkAJSQ81LHRcOu7sFPvROEm0x7G
ATkxKPDhcreTHaoN4bIwSblw9R1xljegFepcepNltoA0ucW6ZY2g1TYyi/qYDJlO1DAI0nZMsHAf
hIHQb7B0R3InaQO+tGpZJneIiTnWIa3ZCPmJrdoktDMREcvD+AzSimwKelIL25oturMajFR3Ns3w
jbY4Bubg2E1/z2uarZelnLzvwirp2knpGNa7sljsn4Fgoi5O1i54G0zZ0JXj5SeZlJM0i/FP1wsL
ftqBHQxH+UZznJKjULhWT8KIHd3PpT2G16EyXNBgM5y3zPTRPZPqMufOyyrm5I0xd41oCYeCmzLt
1Qoa7VqaPH+YHROmcd8qsvasQjfZmYunfKhpW4mCdIIovM6MWbFqu6P7r4C+cXCCpUSvD0NyzxTE
kmeImDOHhUiyRy4z22xYZEtnZ9YcDWbWApsTKGF4nPre+sTOL/4Lq554TZzK/YE4oOpvJ6z2txkJ
T0OElDCIp5MtigbqbOo8+uRXQhjyhIUUE74ezbBYmFLEgzOiQ0+cgbVu4o4kt7ZMb+8mwtxEzEsN
BWrsVuR8m4CHd9mm6+LruPOg9mwdY5X7lkGeG9dd7npPbNFLvZuJcrqt4CeV7NYV1DdqVavurhQN
pP5tJhINX3hgGpIPmV7SRbnJ+C7LllLMLoiVwvIdoRp1Jl6KXRMiSt9CP8ApPuDy/euJKXwrKWtJ
Z56z7he6JGoRMZtFXzvTiv7DZeO3C1SlfUaGFosTGO7jB5EeAJokWsYHu8tQrZPVjGIHtNZHTRZU
FGO9gByRc9r7bKqm8ezX4WxvS+GyICnJcX5cPIbdx6EY5/Fkhjx8BmnA3MBjahHxo2sSh3M+c/KW
wOlsCKigy2+ihAxFHKFZeAx7P0DKI3BdnogKR4wMhEwQ9UeE5LtLD2H9ojFO4HIZpa6zb9L0yZ0C
NNXM7T4R+iD48X1slTsmTxlL9rTymuHDb5NoPdGt6Qm+aBuBVg+T1T4qPmnm36QB2jdqkl89k8Sx
PCw6oE3JMJyd8Lil9b4jMbO9Z9UVXiDx+jx0EtMOyIUW7vRKbk11qUGzOYdE/Z/PPocheNIWGP5I
RtYuWhNPHXIPrMc3Kn3xYGaKwq1DJIaOhYLcRfW1ANuIEYBkhJXMpgsqtekgDpQHfIITRkjfcgSX
l+dU5BC469Mk3IDpb2mGpxp+GxPj0cfD9e7b5AL81CAq5CWCMwtMLApS7XSPYeahqd7ytzWLxXVd
OowumHm6LEO5EA0MpLAi+niFM8CDnU/M9h3ENS8gFUy7N7MJnygsvXY3rnNz6YbKnra+4+Fdb1cK
kk/aoiw9sDWYGIWXYjhHLtS8LcWGG+2qUQ5vzaJpD7rMNlCHltw/tgEz551QQv7BJKw5HDXXx6Zr
GvFRTCK8gJ4sPsOWkIsNES2avDwl+59W2XTUfUvcAlG4KGY2PgsyOhxn9B8Rcyak5QXtEO5GNTQt
pse2PLmIbPRxadvZOzCeITmIEpLF7VyitD6Q2NB+rWR4Wp+2vZC1bkHFq+hnkulIeun8GGHyRWBh
9WX7Y1nIdOMI7AE1rGyREhLCZzH6yFTtfsOyXcvTSKDAdQCwMm9Esoz/oFoUcrt6LnbZVeLoPpJD
YeSO6Vlbnyez3qwLAJiQrZICF7Hew8iO1s0f/guc1P/Nuh6rd2iN1Yq9jvjnbGrwSuBSrbJT1jjW
E+52hSktRHJxRz5DYl+ozxOk0IvojX9oCdFKT4T0VttaJ8g1YshHSX2MIoAkF+MuYGjgESBk8xho
x3Q0dXZhc7s8JTkP6RE758LdLDMSP5XPFYqkD47OnsoeedwamN5/wRZHbGed6szdYT/CRoBQ1RjQ
GB5JTJDV6Fzygfk5RHRXZ/kuGCtJegacomW+tRD4S8CUqPUzmrTxT5ZdDfl/ZVliUbRqJQhfAceP
lm9D/bhS2fPn4Ozt2bCWytkWGDrcHTFR5O/J1qOhrWnnVkAQ2ANJjuJ/vMVYhWQfQMS4o9qP/mpk
pCPy455FUOvRLmx82n7mOKpKP1K3YaT5IFnDJC/kxeGzBNIYYdzkJUEIc1mqoXP/UoWsxX7igvrb
koXz1Y2EaJ+isIdmZVjQrAgbBFsTnsAmOmOvUGdSCdLk3PWD8zJGsua1ZFvh7Cv8VOZMdsT8j1Rm
+7+GKVB1e2GqcIf5RrIEHcNu3SobQjdaQmu4B9dmrDcxYYVKlpwpA/PG0qVRTnMkW0zHSv1aA5ix
r0nKLPtPVxIXcFiQJPKZgrHyPnkAMV/EA6Sn5Jjx5YtfJUfbOS05aj7mW91sVccgcO0S86rw/tFE
9wj4Z76iczJLkmS3luON6CM9pnB/LL+gAA959whLSAZlnyBgYSi2kPImR2fhoTwnuF2xdAjEo5xI
Ahp94tteF5Dkitw6lgmjXL0VM7RY0ClwTtjEuZbPNaZdLiE7ySx57QAzwxuNKHp2aQR8fQd2Q8pn
x+nZO2N3mfK9PfET36OORpxlBl+dpGVJ97QGfsVMzpNYtSZIXS69jOX3+7QPqnue04SEs4kpPdDj
EgBNMNZyl0PH8vhIWSbPZztDhMeM2A+DtxqPA6C4SgUuC+JWf9p5J356tDPR64A7ETA+C8JzZAZN
2q4sgmfOeYuEs8UwaoVN0NxNnUcQZ7/WaPUh2ETHgSUVufbO6F402OD5QIlJs91ZYch0EV9LvfXD
2fP3SAyC6sMtWH2cMkNJ/hplIEw2ekwzeSVqAhE0XGmZoy4oapm9MJL1ad5LBgXyMPZQvBnt1jcw
ReTDZwWdHrC72a6pRc+6CXpSTV8QWHn1/QqnKt8zSUt+mxZIKZ5F5Gj7eiQjM64dw0KKFokcvzno
5k9rnebPLDDSOnZ+F3hXZmp4+ZBSllsFpORPozsPOaMsXHiug+NYmxpvt0FbKBk0rWgVys0y2Xjm
C61ns6sJvonItfK65jha5FjufBWS6WoDYbFOrZyUPnMzOdMxdOm+nnHSTDdvYU2rO6Yw2fOIZf1m
xWlAKJlnE7cT2on/TfHAiTI0VGIHsTCw2CQIGpDWVsQZHerII2YegyeoUzH65hHtdVi9BYztbhHC
Wlz4BRaXkxG5yLZMIgibrgujN6q6pfqKMKovEAa6fLKe5dAgc8k1kBVcvug13gH2SlCCOHdQ3Bvk
AXKndDHkl4RMZ0S4lpeVl6UzXvO1SnL7fvihVPLT+aIPnJ9mYHd6xI2eRvvWHdz7MaR/wfKdpVY8
lUAtztw3K/RJSkD+Tkc21nMBq4rxzNr16/hiWrstUX9riANnDZ9M7rXPCOzMZkIvP5kop88byRTU
jFkn5o5JYm/BNGQeIxunTrMTLurAggDcBahAx3SyL5ayZRjPpA92d7KaSFaMGMExQM69tDGEn3F2
grGAPJfFTqnC+9vWBdVSkdeQJTVArw3C3uBSiCQlQxyiDbJ30sPpiRFDAXi9dS/ttAbFYQ7rwtuR
fsPLIwcgL5ATeRBemDOHsIWWiLMdfIll4jlFs4bWNfK4xdoxTf7DwjJFT53i5r0r51Xy+Uj+bPRQ
SL0Mr2ThqeJJos+5qXO0k1A1kJODe5ll5qmBewWKDzIf3vpiySVEK0zJ+2COBO0C5PoOWV+eJIdW
ZsD6N87M54SFIoeium7r2VWCgPDAaz5odOcnW7qNA4g2x4fAgEyebRZJFk285SGMD0rxQvr2SlaX
qQB37LAu1uFWcKziqMm79qBl3wdvXpTTVbKMXPfYsHE59DB/RmTfbGrYPhm2+HkggjeOV9TgOIcl
75MKNHGIkLa+hykQfzJwcuiKOCrhkEaMi5BZ2PZHxuCVSEoUg0ST253/PeclqdWUIiTD02USNJl0
BPHANuG6fEQFRJKX6zTuQ79In0Q1aOPUi+0QcI5t+gSCD7ZzBe9BlFFu7xZkTbfQE+nbhxVA6yuL
ZvYoDZrq8iAZaSADS/8fiQy0D1eIVsI+e7OICujzkhABVVPJsCAcSSgd1ex9o0KBVsLGDI/hEjKX
h7Ta+9UlqpW/dxlSEOvSV3LeUjoKTlay6FCWy2Jm6aY1Qi/Onw4uO+4Ihs9cz0kMVSP9m492T+Bi
O4GWjlb3j85J4UurJP+lBwJrgQbxD/RYsh0cPOInt2ZUtiGAvLB+OYeR8icDD+GOIpHoz8pyAiRl
FfTBu7b14NF5ru6bYz6jikUEB6j8PqPd/q6ZVRXbQAXFq915D7Oeo+pBFbO4CwJdzvGifJeMmCUA
4xgtlu0eezl7oD5YBzITB/uQc0Sg1XyhTx/lnt3qSprBqilzqmopqETrgfoKyt9qGuyXNf0jlCIE
gBDsm/Ip6MSUX7VYy/+ctfWcXV1jbdD8ZhZtT0z/vv6WCxrCQ7263RyjTiV6O9X0hGeH0d8QN4FT
dBurlC2Sh6a2P9RUmo/e6YN+X4fGiXaqcCz30qZR8skzMfUHOKZ++jFVALnjwBoYkAfBIq/1Qk+x
DdH7ERM9dykxT30iFm7YRLxGoSGcrovGdXpXvQHBaSLfvmtJOKm3gEpIBmXw5c7b1vGy92axcV65
JZgMrEbsF6PtHKG3i+15GOor3pKWirZpUO0szmJf7MUnrLrDeQocI0y1jdqtqKn9Xm2cf/bzhAUr
vxCQ1jXfjM1HuNAqwyq18CTOSfVM55t+gt9juIYVi5mWDpLUi/3UtvAipjVq33o7EDOAyK6VcORi
lbXWeLc2ge7ihb4nf5n8XnGIzYEfbSMkZhgJJ8Z8YM3wpMzIjFWfVB6Hurbxxg2W5me8aUwwpTBg
BQXFAz45Q3po2gH3a1fVXQQzHTZTxxqjTwtmZ0WHf6fvDMPJJpcaoa+xQgd5ODY8mopqcJ3WPmQE
mpj1ius4YyHbW9jt1aPo8t7Z03l17fvS2CvJXa7bjdG+zJMBH7nM8CgPEo/zc915mg8WshzQCUTG
Grcly+xoOasVGeN+Ji6nvvZhI+VdkY+cjxcn9VqSVVBqhxM4O845D+5B5+sDa3mtf9lDzf5nwoa0
eFdZjZaZCBRYCbEzEGq7LVS3Nnc2w3rUZDUTXDBhYTKCi+oD3PETI/Tq4DT88Zeswu8EYo1VBULd
TvvWudDMqQ+rXWf5Y1+h1dzQ8Pf8R7UxGRC7lLwANO+TuhuduZq/irQVBLBZi0dMg101cdR5w4Us
Gm99seHMueduqoBDWc4yBSdNIzxvckpQ4kPJo2DG0MiFctfrwTAdDOuD/+h/DN6AMnAQmVFEoqTi
km6gAKVgg+ikoIeeFStVHSfaFSv9MUjtrQPhExKCtE2zHVs0xNtIWLp6tgsy/9Sml4TnXtXCxYXc
awTYdGX9IPVzIdyhuVJILcO7b+h+mW2Wabr1rRnXoIsQF3aJbMf/Rt9ds3tc8+KucbR6ReZt10e3
F9DBJGYQm4FBS5zN4lIJVo1gFtQ6jc0mKO/Hu2LWcJArk8xoTfrpRgRrAUV9NQXqWGxAZfhb8n6Z
HWBRWRHJQsm5GTNAYkhR7QgCOl+MFxzcPkLVnYPilcclWgfWbSRmVjGKLcJQQTXjRoooAwmQDYD2
sWo3prvOraBNb3pg0kTtzmgHS0JXolM5ejr8dBjbfrQof9G8IMK5ZlWRr/fWNNn1N4gRlT82GC4h
7YCJWZGDqyoKXjR9Wr+FtWB+2sGiZG99KpMjevjkE21wd4JWhuoeXZzNS087dTfVPSrG8VaoEevI
xOmVhUMfXADq4iuwEV86selnZz5qdAVi19fOKB8zHl4MYRWEj3tLk+mwnbn2fkOFnP4gpK8zHJAM
FzfKCWWxdZquis480aRTQPi75TOY7ovNSKW2vqQXgCQyLOeZ79uOjc9g+a5HV4BqA/bseFFdl676
6OvVqf+sfrhYZ/6GoH7JnX5+JPl1tu8sYfsfVIZeXZHePBfgNqEzoC2Ju2IInY+59ualPPBdlCmL
aOyDPpNFIk6/u8zVyb5yg+I9Z5VKzFrJy4dt7wZQf2FhGWWsv6NmfEuKNFVY7IXCRAkKr3L2PhVa
dWX9nCTfvLyrCwyXhT7ahT5L7S0d5s23P9aGuGT8TSqowQCIovgZS4Cdt7OSDqjwhbixTko/EFsR
Vgz2dJUMaCh1nnv9i+Efq1PpcwpzhjJ59l7bdZzPWVSAYOi5W0i3KVosyp2EGQ8k2L89amUhf2jD
vOGjxlh65gkzqOinEGeW6CSNIInqHpTfFAjxLz4s3zsGYUFGfQbZvvuo2Jx0JE7xrWPmXxyEZj2I
wb1AJf7hExd/j5SBqEBYV4PZkzQmRkQWSTczCgnqkRFV6L2DiJREtlWT5b6h0ffag0F45JzKGwGI
cooMo2fp4+fRZpyqYwX8PNsVvtPh+0QcdzFZl0ZEKeGy2LkOzj9KFys52d2Mx2hYi/KXl1x9G2zu
0GSl7X6yPyKXboGKGB0yKQhtZovWfTZB4hBhOw3p+9rX+hHMFJPrFrcD8jaCpXF4tN7U/FKVReZv
abncL51PLOY21Sqfz5hL6ucm0uG/DPyIIZNdmBAxbAgZq8jGpoyRhs/rezB74jQseCVjy2VrGY9M
ZDtWOFxFBxaqCVLgRkNJyRvfe2lDtZS4rSBSKae6VUydU7ssLm6R6mjOi5lxITGjp3CckNXU3VTX
+3ycpdoaKjOiICGykyiM0Ji837ljbZxFaYtERuXMLsFTImakNnMUCSVa7DUx5dau9H3/KkpLo/lY
3eKB64VN/BQJAUteBT6L+3aWfRDnFqfTnhSVOTwkc3BjgwPXLsaPpLzRhioVpgrdjo0Rc0jN8FM6
Odi1EIAQhl/SECb8BwNzU+HWrw3CHN5zCjlvYzCqQI3FHi2GZ6Mj5AAbtParuE5Yif+tOajwWBnP
KuN6YZYDEYEsnBqqW/riCPd/HJ1Xc6Q4GEV/EVUCBIjXzu222znNC2V7POQgkoBfv4d93anZmu4G
6Qv3nouzimd+fmOzRwUNA5BunDlEB580tWskvIGxfrtMpxdZ1mF+Uy9xk5wsP67uqpzgbEx/ehyd
zZQuLtndkqnObsRQ9jnhkItvUh8i3xuVQ3YZRFtlq4U2rO8MyRHiZ/Yckqfw6UYgdyyn/eCxgcsd
Y1LQW+bHHngjP4vfXBtzzVGXDkrLM2Dvcvoc8QYgX528sDgOTM6eIASqvyMyPnT4Y2nLTxP1w3RH
zA9RnuhjATbD4q8JAesx4W9U4jRsGu3qB5eFuiMqFwGDi8vjOTAO+cNoJqS4VxZDL322F7Gw3wTA
Mlwr2+vJjRFtaT94y5S6R4/bKEQKbsm8bQ7DmBdGI0InNWEAHoaAkAq+8pSYLyGVXwCSzA7kuIEI
nVs0K6zwWRdqof7iilKSfwT5zyf0OGNA3DHS3E2Zdowf8DMacDiim7FLp3YHyL6afShSkm4Jx12J
24XKc7oNG5K5D9IIdQNZIvoeA5Cau6Gw3eaDOnLMyLTnrPhygGS8gTEZiAWJq9+gHc2xkpP7hiUj
+E24kYm6sOkI8IiTzEXQ+TVEW2B2joaFhzFlqv/RX4/zaRIZuL6GAJA3NNkc+hjquI11JNiEBNph
SpMY34suYIKXP6hSli9sme4fsMZ8GEex1mGCh6XuECAhWqN0MN2lhLksp2WgZNjiJ8G6FFIKfhAR
bS9882E4nUjiGFanIM35PXPjzH9APVUJZC5UXPrOSx1/uYVWaM073IIBfnIiVGD/2St3q63okni3
A8CALbqq8ls3vunODYAm2AaBmxWXCJ6VBZCZWJQnT/C3sk2EKpNhMFp7jk+QEfYdANccW+HYBk9L
05OygUw/JcF6wNfG20AicsoV+uo2wvqLEd52TwF8MvE4JX3E7Y2agNAUfGn1rnXLMruu6vZX3hLy
ZLqsmLdgcDKHVeycnxxb5yCr84h4rh+8LIg/+8iRp4FYFBakmZxu/TDr5DkjlBMmGzU/NHssR6Sr
pCFr+/rNKrKSRiylaybLFkP83h1LwnbkMDo93LXENH+m1mmDnavtfjmyuM3nG8Vci907xOXqLzri
kC8i4/2uP0sfkOARX4FrDms40Pzm5dbYb7N8ZX8CtyBNhLWWjsInN+M9p3KVPp4x7P1AlhQYgzZv
SKvdZGhVNqK2yM6NY8qpGz8sOw2IF815dFivc2AwBUlajuxXdatrOy8V67KELejcVVuXoHVnuxDQ
OT4XVPLJAY6WeKpj0Jsbsf7KDDbLPj1i78lDRhw1J2oR9wYlkSnFrRCqPBE7SVYFLdKiT4B7EApk
lPaf2RxgZgg5aU8jKlc+L/KzB4A0fvQNeyzFOxP7mpInaskDZL0037G/ILkiSjwL9uXoQepSHLmv
xpkR3Q3SZl86+W4LqbG35r1wXO0+JPO4cNvg5EcMhH76pU+cGSfikuq7UXA9h05jwkMibSZTLGSr
BaVvIcm7RfPRPtFPtJh48RH9qlK7+kLGgCGrYEqHW977MkCXK5oXhBkEf6PnoH9prdxEAAnnIdkP
tefdZ+wJF/iZGEbTVi/fNe97THc1wDVmLO/ZuDZZ9AFCgWkbQU3A+UpUQXDCc8MOHJAMzD1N+4fk
yg2d7Ohy6lTnji5s3LeQlqvhwPIkdfb8rjZm98QodkvF4C57zXwn7HZtzabFP6Lq6DkfRQqS0n5y
8owuT7eeZR372p3bo+d0fAtOyi6BRzFGH5JZs3gdpGcKmi0LJUIjmDntRJpGwe8E3yUiBYrUDoRm
GnBeBQcbjZWZOl4xJqvFE8LFeb5mDfYqnmUwtvUwNlymJCXcsQwdGIgOnG5HAAneF0sOByEsfXV/
1BXI+TOSSRRWaQ5RYevh1HhZjWAJ97OlsUlUY3eXWRS4ZDvO7HasyemZDcc9VWNfOIj9CDmIcQqh
Z+hvjMWFscMEw9FJ3loV3/jk3wKr71R8z1QdBpDBp2P2gZLL9DpmPZkplA0JeLqYVMoPlYviLozh
GJDIjHMGwzZS8N6VW4alHOeRpdW3RFACEU+j4d11zMsZMVTJ8LjEHQknTB7UDckbpC82eRRf7NxS
4ZsWw3AqyADJN74akUaQBDajJmMsv2oDTLtIUR1hdjrmlu1rEjwBP4Lgy5ReXUtbEFRV4037XUi5
7HcIKI3citWmcPLLZIJp5IV04RbSVYOuypWnJpmhuA4eaQMUQJVSB+qXwdw3pCLtCxr0YB8D4nBv
OxW2et8SZCI34wCO4JBnDhXXSJ5adp7Aov3qeEJhhx0R0Ca5gP/ahfy4U+IHYL0htpCocmL5lC5n
PRqAhGlGwc6bLAlWB5PVxseezQ0r3UBzRV8b9CSBy6/RNeMpz7vuT5dNvYeiibznNeUbnAP3djt0
aXOLd1ar8eSTxtfd5MIpbHQ8XKcftm5wH5QG5hCSLF3y0xhnYrOp8SxuEboDcGxpY7500OQjioNZ
zyPCTPAun5Eo6iM4sVK8ScTg+RP8jqi9ToCwFs59agszwVz016DUNMJm57B6Zra4QFpAr4ZneKMZ
tGXPfhmgPgjI1VYs7hMq4ozaHZ9SHnf+Fc8EOUBsAFZGy0K40LytnY4tQ56P3epbKXMy7dKcgaId
ev7jnJI7cAoSxZm18Qtm5yTZ9UTdoNLl+GczXsysZqO9LFRFG8VTKaPs4CSEXMJnGcANP+WlsMMV
wGJ101OIRB+Zhfaast/kRFjO8YEGo5B6t8x1+MezijzZadtauteG5LZ8V6BIvmI5m55TK8rMBr8r
g56JLl5tO8jFdxUDyaeypVBmN9mZG1e5qDQ9jPtPsRWndDOGkPYDoZnZOUA0PR8bSLXy06Jbz8ho
Qf2TbUcri8H7LWkBl7Ibu+VzkQYh7paXuwCkKxzToJ6FQ/bdp0O55l+FxtdXl/EW9yEDUDTsysuL
iHUpktK535RRg55FBCk8NpkwIr4OAfKSi4Iix0awjNBH7rjrPHkgo9tSpFkQT15fOQAjiagz9tg/
YqQHrLVtOZYk+eJBDFkGMBU00B39Wz04G4eFI+R2dGxp8aNcVGiclpzL6PDJ2gKglhPdiCSROiCx
bi09OfPdUMVe85dh4MT0JrKFj3m9dlL7WIE/QqVXYGjHIA/5eVH9Hvl9Hn/VtgqdvZySKb44oFYG
ki3tKYmWj4nr6m+CGm6ijOpE8Ui4C36EXYNCZKLY7Qr7mqXh6p2i+X1rS3x6T+wdXfnRuL0FxMOR
o53e1mJpvf00gXPZIxfOh19JDyEjlqoJbIx25PL1ruxtvRItYx3BsaXScZN7RTy6jaIpzVrMdsU8
tlfcnGO+5xwsqnsAURItIYi7+Db1kG48tDYN9nc0dXCf9nYnp4jlMbLOBK88Sxr/x6OccFbpb1R8
uNxseDwGplg3oYC5/DFjzUMCX3aNSNm71eyKjGG11+wcTNvhniIf9g3/R3DDX+E0LH78IrE3sFRk
xZIGx5rV8vjdSWW3OHOTxjqYuvXto9I9NfMCFjCBRBSQsbHrUISFhF+pyAhM0yUl1taxyFBhz50E
9S0q8DAmXC1dJAsXVC1jfO7s1hNwu7Rv5u+a2ODgOEqfFSlEXpzJn3lG3Yzw0kni3SjrZkZcacLy
dsq1U5ObntBBjxEMkG/beHBsDKOoHuEDl0B0D/OD2wHPns0qK0wE1N2qGbGfdikoy2BsgLoAZlaN
c1yypZ2uMGgDycQNQg6CHzGFrxMjj2LfleEcHAc8Nt2hQZudTdvS60sS7yHdiGeyg0jWZDjltGfh
Nh25wqnMC848LD0uAJM6Ghk8g5q0ApLDJ3ozzBSLkwISRAyEJj+kvoGGC4/hAFVQV/mpBPIgawwY
HIakp42BzVtLdFAmNjO78eYz7/vef/E1QlnyllqfWCITkHq5rTOTuB1Wcjpa9sdMwsJmF2RYS/iP
bCu+q2HOqy1uu85spjgS8jNXSZslF96bwMUWnaPLr/ESgMzfEBfCKc1IWJDhF4s2glrmg4jbqEz7
UDBbSV4D67AJwBO8IrwFdMwNH6bl4v6YmH24t+wrcvHrVyjrkeJOFvhixNJSESaRMw2FWkyauS+Q
zYNtDOTJbeLBRWI4s1K4KX0mrScjVbq6HYXLqU5UCJlXmGfQ4PXM/LceUo4/BXXc+Bd9A2M/Iowc
NZCGoqGkSAgtHVeeMdZTTwgGXZU0PPTS1r7v4/9mr34XgB6XD8qFoDPA1AXohBO0ToangfJLhzdM
sztAcVtcnyn4nQq7b5FeA4hBJrsCJ6yNOtRA1rTe4/t1ShCLlQiE2oLNxyc9k31gUK+rbBkPeZUF
xWdEHTBeFE9efzRVSzZFGYepYY1edeFpnOzeHBthk8BndRJcEWMLjK7GnmfSlVbK6Jlxfz8iA07Q
cbZd6YAHM0qRqB5D+9qXgz+dC3or1KB8SeWuRK/GIhm1AgOzrEifUMpq5vzemJNspGkbtjM+iGZX
VdT8O8uEPaUR8wu6taQinQ7ltLPp3LlPTgxsvPkUsPkTO1Za4sXhAQpPglDlb055hoxl5svb2u0J
sXXa5V0Xwhn2oswrgy28w70lMYswU/IiVAS4DZiLNlMynomIin672iVOufEi1f0iD/G8L1obu+En
QQG39ZGxeCfClbV5RD1H7M0wudAV6qwrgwNzPRjIue6sbU20Gus+d7RGlnmcSN2uwdNnMJosSn7n
ytQXtCEZQL18oYuyqdopiApvwuQRO5jZFEhSDOM6Ty9d19bhBejCWONmLtCxxYTYO3tWU5RqQRwT
WRJkKQ9WYNUZ6s168hYORciNSHlV8mH1dbqcSpCNHc+2XUUXTgFkUv2o+p+EreOLKMTEyhfHGUp5
u6YeriTyD2ZT1AkMxWnYNipXtbeZsMsBlZh93gEL5CnxSqEf/rGBBHgPs0shsqe68RGg0KAkN6TL
BOM9UvEsPXeh14tLMBWztycZInntRqkU6l96wDv45fotU4grv/wqZipXeeC0dpHHXuDQ5Lb1J1Ze
8dvjKK/4NezudbCWGUsVmX/l1qD0+gYWg8WfHF5WCE205m+OvtBPWJJL57yQ3PZTxH5Tg3KCMI6e
r1lSEgNj47Dmy8ylg775249owKCRhuHySG5Wcl9DfJqPUVl6esuGdw2vqUVQ7wPSnAmZaYPqhMo4
kTu7qUPNDBSR42PvsGs69C2xVPdLz2T/mW0VKRx8P0nNcUs80oaFgXekRYKWl3T5GwgF959Xp9kJ
STWYe4xb6YvUQ6xvMt8FfUHODlx0X1niOscjzl+iRcunUcixPpT+bCsSlkJJlB6oW72Rfto962rK
GU5zGB0yxM3VUaV1fK8kq+3T6DLtInanCLGljkRF7q1O+8CjZBKJjRswgL5PqtL4oMYHibmh6xUD
mTiztr6dYkEgA0AGZ2Ys0zmwbJzegwkkbUIVY+4hA1pf4fISt2P5AY5TG/EQIbVYY4ihCH3rWLUR
qRg5SoGc6bNsieppU/bQBItaD7WagBLCtcncDaK0GFUmTqf1tMbUdtA+r/FXFGNk2wWR5T2hOwJa
P1QmftSlyP5KKxO3FWNyBnH/Q7qs0EO2ny/LeiDivUeUWM49DPY+Y5QGjre69cBUoA/rO7HqpKco
JAMJnFm+Qgv7C6yBALlZt3Db+HlpfmybGjggyQDKRlCn55EognXOhPsPKeAoyeaylrLfCb/R8wVt
e9zcIk7DEjFlySdV3+wT4tXELwNeD+/GeAmJVzgb8vfK6pvvjPD4vxmUTftmTXJ+sVokl1u2jNWN
5iOluwQrOeMam7yNl9ruwreYc/TJm/KmQP/F4SvQ4LfipQSp25xJ4xkP7P34llUUEEToNp7ZBojP
O4obwLET8Ofom7GVi5wDSllxFF7mOiehVfqzCLH8VSyXSFwcluwYQrDFlWcVQp0o9WbWlCGfnoRq
EWNV5dUJaXKFCXYl4g+ivWKvu+0BCUq24zwpzE1qD3KnzJmZkcC03JhhDOBvIbS/Q2rVx2d+QRdo
s432eVcJL2fR0YR0dJOVR0C6+6KzLz0exnQzuBO+Km7e6jq3qRmxJxgbKpFjVzt3ga5zuyytfhtU
PnzgcwSnE1oqz/dBTB25HXp77RDTuPmjGQbBPEkZsn1W1tj9bReB8T7sDWFIiEUyX10Kp/LHb5x3
jGeBD/vfsZl5KQdH6mnDck/8Ens6/7JprYZbvUTIMTd+FcU/NhKeHE7d0rknlZL0vakB7nCaooZ3
DsjIVXU3aOVVh462zt26gfbaZ1lGLMKJtQsPyAMHMj6Icl1f2rZ/MTEUlj1r1BUliIiCgCTqdhLU
4L/Q7WZV4uI4Qui2Nb3EMBEnifPpsw72bjvSwKaXCvc0UBs3KYntRbSE2dkawfq4kWWf1RAWxLnk
LWWx30dedUFWRkYowIn6J7MWptEphf2zqmX+gZMs/o7g4Jl9NXN3o+YI6Uz7McDZnsr2PmqoErdx
MkJNr/s2/gStjf0IbJPPaq6ONMOgmCUeokcPsA+6xmHnBS5ZWARVFeU2l7j8CbgP1lBCacknxD8s
HP2UIOaJeG71UNq++xdgwAjoXLbuV5GgJzlht6AjdmvEPoR9zcHeJ86ounexjeTc36nIr7bAqHc1
aeutFFT4B5ioFO7yXeGp5Qx1fQJRWE4gE0UZNu4unWz8Lo3JO0k1rwfQmOgL+5Me6wmwGTQN+2iH
KAT5V5WEF/WgSHYJtmKxwd2hhkfT0vJsVItV9abuvOxUDXQJl1knGkB4ywRgs9AAefvEGrLgwNk9
n2kpJGJgolx962okNozgJCKanj0GU3d8ZyyaiPuyYY/wD1sNPu39EDTARg8jYuo0vmP5R4j0kUWD
2/X7LMBTSv/hjF7G95zHz9YkvBQYUxgN7W01eO4rh3gQ7L0kybrtHBTxZ4djovu7zPir5Z5Zbm9v
fYN3m8Bu6ZZfOin8y9BjH8BegpSgJAQKjfEun+Wg7xDizd1hMHONoBBJjDXtPCqxiKfdsXBB6ojR
3RM7XhwRHqxcvcnnwglhNARO++7Dea2PuHCb+jrjDLWwTUbwnrcguKrkgeSv1GHyvTC0QXUzIx5m
cQrVAX85iThQx/xim1tyMRfDwZieFg5odF7EBsZ4kBEZndGP9DSTMhjXoAE/5NDA8lZsF09Mr8kS
thK3b1e2B2RFdrm3USQ+eTEms11Qkh/EOMUqXjMSApy7qPEpXhlIIDdlst/KV6Zyw2/IC0ytrLyR
SMDJ51rG++MLtoEE1255atbjP6h1efQbbwxOjc1oma0WCJsTyx0n/ku8F2JIcIXSP9RNgtA7wOCb
nEjQmV0W57IV1cVLhn74ywXvpHdAIfi+Mgx7K0Snls/OWq8/oYSIo2coU+tGcV4kcIJi5rE+rI7x
5GAWUF/ccbFyTtKLEV1SxQ7vwZzM6TGOMf1vdDdhKqMjR7JOLy8YrCQ2zYtPyQiZxi9Uuc0UNe+2
QqFkP3k09ewWSqLUs/tEYVDlBgAhlS+QnSmKoD4Cb1DKU4CJmvmBqschF0BBhboD7uj9dgA65lvG
GKp7GW1B6BszcY2AKLCCc5kDSXo0KaXvR4Njwj+5McMhJFSVwXqeLONmjj1reE8ST9U3tUFQu2Wy
2gjirXQb3rv11Ik9g0rB3UA8Zf3PsVkJHpCveTBOkyphBOrC8XxG3z4W5zExjMyYx4RIn2KknfLR
RYD6OeAHc+9aUov7gx1RYMBQcLD7zDk/12EkuX2lRbST0VvMfQkJ2m2L6OSHCQm+b1IC5C1iwMkG
Fk+UAbJUK2qSl6ZU8xd1xTw+6pAAZyKKjO0dUcA5WIasRqpyg9a8au7iuOqyC2kNQXZtapY/uxCA
IStrvB4Vwx2g3S6GTWyAAPgdF7oqA3AFhwk9VqNDogJwq3W3NcqXvn2cSi/KXoZ8TNH387NwaM0Z
y3iumTCyHlLfDtr2hU7DED0a23HJBspaeoIotIx6/73BoDIBsRjwrPMnyg3fexXO3d8spI0+YYQa
vNOoPDt958qzrQcm5iZ6knGmuxNlDMmCZgpcPOOuzZVSep2sHia02cl+3fnYJ+Hhedv7KcotemrW
2eyaBBkkkcRuHpUexSllTkfMLKQLq0V0JA/Mpg0VtkOYkbppYgw3e99Lu/IHIAFciykJ0g8tTXye
JDYWBkoOuViIRsZXx2fSgWhOm+lsjxmeMBkb/ycib73btgymSR/KLS7RIBydK6NwokjyjGd1t95g
/jp19d9DB7QQA284USwAa7A0yISAb1ad3Z6WUQwrrUpjqBIhck9WNnPeABVQoEjbSi03UYCViZnX
BDNSj0poAIGGPJ6OuVC8zXsEKm2hpj9WlRaPcxImCcapxEOxiRQbcjNMvPep4X7EEtnGryKB+cJ0
3lh3FiYHnEodL9QWQR7VPKI1Oa4RvOkbeuv+X2oa1EgWEnw2yk3q8VcgZDBQt1KQ5RSAfzFeY0H2
UBNH7JDx+u28aMAKifwbaXJlFvWe+3lW7zRy+w90/Sz3Un8y5MziM/xEU+MQGESWytn3iK/bjwzG
3/pl3fF0TjlfWx7SO5iGDDaLvFbDO1jR4mtZnG5FqpnI2ibB4D6CCjJPxon6TzIrq39OJ/PviLzZ
G8cxAxDHBmH+ZuIyx+aGtOiL4SjKq3bWbbNv4TBY+7Asso9wqEDg2eifP1N8as8W2vgEeTPyk53B
sngtEwKzNmFbo78C4tb+dDnVCnt2J3/ESuu+hcJ1/uVp+n9a0zAE20WVLerswdcC8qWdEw2I+pjt
XVzZO992OBcnpKf5ji1yeVEoMyEfEXOsNygYYSobcKUVh57GvzhLTXoR9kgWGVnEuUYqCoujUvmY
hByZcd4u2YyNQieI1zaqE3QEdHtWgaNP1v9a2XT+ljTN9pc6q073jqmClAKmgtqZVU5w6REdCpxU
kk24qhs+qybcJqWtCMLixneLHmMR59VAWBTCVSXQqKBXzKLxyGFQ/ppRy2/LcN6uQPDSuhkaX/8E
rPhCNHxlRfJryEB+H1uQr/bDIvW1d231zJ0T+yeS+IhvmNHNAsOo+J42A+cq3ZuVBu25ZQQK3m+M
i+dWd4RSOtzXJPrWLG33NiuXf7IbrBeDIvi06Ma5h6m80nXAMnXszPIEwQlX+9aEmVMe0yjGhDYn
hbq0xRK+VlAwhu0AxwF1Y11jG0kdihRUINh7QzaCDxaiGX02pXKexrFPHnVkcxfGkgAtoAPxdLW7
sQLMgZTc3STAyS6Y+pZvMVKdbxOXrOuNP9GFs2G1cdTKcZrejJjhZNKMsvdkZ92iznYrZsJJWJ49
xE7jdmi9/pG1mn7J4rm+yyrisTZoZhiceV3QPRZQHxnTxMH0z84ztCNswvyjm/dFfegF+eQHyyKB
fovunABLpaflD/Yp/azaMUZEIlZvcD/aVXmgbiLRnPe+HrfCopzaV166mK1JFXgrxHRiw4wvf8hy
kXxjewqYEZnaS3d4GLOnkMY2oGqMyq/BtYKfMOvHbMeTQEZWQ0v2FEL74Z9h4+PZs0TQl3C1KWyX
uLSYtC1N/tqGMzqV0jLebdzYlXMIqZz0JugyDtC4ZZBEbBDn6iYETvbRTlOA+djn96dqiHg0uNAQ
CHE2wGYfmtR+IAuRcwogl/0VsyfioaoHeezmvvjwBqf4ANxSffa9i7DSFrO8ZeGQvUSVDwu6rxjX
n8cyK4/FBO1vN7HX/kSGQ4cUBRopv1kQQVE7ZJS9gVND3nRQmycnKA8sxzvsreNZVrTPKkLwDd5p
Zs/V8jKCZ2oaygGCbRBZ2YGAZkzvSJ5kvgQ/ZLm3BoyZ136UdJvPrm8RuowBRGEH0u7jjFto2ls4
sf4USTLeG4VJj/La8SjaxlIuqxCLKRhIueLVEii9NlhHBZrIOA7NjmlPl+0FIiCEnB1z4E03hCt+
nW0L05w6sN8U7y8Ldb/KQY8bmt1N3MZDv2U4NDbsxVEC7BFOwHsm1zh/9wj+EpslN8Sa522nwMqN
CckQuotowWKwYfJQclReVbDEF4QxzbSDf5/Fn1mXuP9SpE7+Bg1Xx3i96DFhlEn9lYJquIjUrPB/
Y0MnpuuIFcEqc/UO99ee7xnWttA/UGzdJdPklGc7myCZAO0oQRU5GrJnRuNSn6o2W4WXMCjgPulW
xHsL9PJ4AVXJMlG2KDwZVtjeddSl9Tsgxj566z8dXmtssM6RaPrjz6WN+n1YBezu6K2S17yFSRhm
jX7OpzL4DtvOcItyBuJThQWyn4UjoSoxCr2VgwSzSYMGqkcBTSuOpB7CjeOe1GbTOk45EX0AQA55
KDZCODq6OJJYXOMQ0nGUnLymhjSiDNX7PoE/5nGoe+afS4JRvLdphXq22J21mhKa7oyV0/4AsM4O
d/K5ibYp82r2uRYYdGCkY1Ax8BBetOFGYzUC7Ivtw5Cq8AmpGlc3trX4jp0waywhRno7YZvqvSAc
N4OuX0dvCPWxdUaxcY9Nz+KSHwc/uU0u4ZqZOanVX13RuzlN+dkWZZVcKCDkPb+/RhXeZMk3FuT6
tVQl4+cmknF5E0PYYDBvCSYEKauk7tCOqn6OSMihfM5j707icgK/M/nmM457bml2HLLdJbYTB/vR
J8d+I5yyQdfDxHpn2HSpzZjhkESo37X3Lo0v3nzP0t+86eRh+H5U/5tw/ZAni8QCoaocsi8V4qB2
BzrJQyUSOFA48/rHkLghRo1ZXZ0RsDcj86eA2LG16GTYEUzOewFknn0Iu+LVy0wMDbhKVZ2LOFnH
/12OXnDAJExeAftXbiOdoLZ13YmnlICZ6joB3P6J4RQRdrPoVG+TPo/fOuSkEy9u1V9VXU4WSwxe
1o2TD7hXCrftSTgIo18ecMY5kIYrhuuZeOZkLJ/jpWqrndd38x8b68UjC4fe2zJe16C+4WFdo6Vf
nxgy696DYDZnkmql2C5dKFYeVQQ8w47HPAZMMi0fNlLnO9yAGCvEAEiDr08wdgu8sUGnT9i0gSqa
wHjky6DbnycbdpdgsUrRkltevStCy72zKcDIaklLdSH9G6sSP6dT79zWZXU4Ty7FWE/ApNhapnXY
YVOdYAWyl9Ds29zy2z0ibb59jqHgrZApM9sEcQ9zD924J55/PlpT2vrddxTtWzmNzDF6BM+Pc7la
pShu1a4Cr5+tgx5ssZqSFt9QIWnLBkwDpxbXDYEt6Ti+EmpYPdN4j99TkuXYijpicixGDc22YmZZ
bhIixcU2Xkr76PSEHVKvrubd1q3yNyTr7VsHeS/jclydDKk1s7EOgXnDY8gI9HLHNPjHoaKCHd6T
TO1N0ZuvBCrW+9Kwf934LlPcPXFxqX/SCmPZMaZmve/UQOuFOjxD+2WK9M2VuBdAcRJMf5N0VvWE
rjBBq4NBHp9WVE2fSUOttU0qJpU7WI32mZOLhr5DhFLsLOQC5oSVIL5i5mKr5TL5gMqYcu2QTFZ6
2RavoR/iwU9j7gBW3UDS49p8lwUbnwPOqG5vEx3AllAjtmHc2bbWji3+mDwxX44pt5ra2k04IcW1
nzJ72oVVgc5sVqxpzz0Joy/4ebsTwEDBenBB7si6lhUrK2wnG/bZsESgF3gk3B0kHvdzsHq4kS0J
lP05UZjZD+vj4vH18hbt2WbD3KABhVaJbrAlk8sKfH2wsD3TQBEHPsMSJHV8qjXlVaEkbAglCTdA
pETuK5vVToBADGtzVLbRw5bik6sDm7J+Csgqiw/a9qc/XTqtxJfWwTDMylWiYEDuQWxXP9RfzFol
2AIHG8rGQm78mgG0gRJjk6G30RXiy53Mc1g8QqSIQ1qI2mDq0tr+6hsg01uOcOd+gTeETMYzZEeN
aLYIYu3lzDI/XLGyXZKb5WxPWdodqtIv3tU8J96mgbKFAIN6oTj1XROSIo2TLzqS1UUbwvQQVGlL
a/MvGzI8kE6PmutcWkEHrZBShtmjNDI6xYxKsLZP5F/DGyrulnmUFtdLPFYvfkD8yQ7bRBReM87n
P0NiEnZFtVb2TleRoX0lz/ebwQCskWHqGoZK7PLcR9gwTbvDb5k9pHnrGmQN/OEOw/LCe4GVhMxt
RZGzcz0r+Vhkieo7Tt34oRgrt9+T7iSPYyDIVJq8fLij3pvSo0NLmW4kF5Hg7R+g6XRWbv8AeMq+
7AHWy7ZtrKp9gdOuHksxsFk0i9OKozegDEW33NLcsUNI4XdDoGLG4+jsC9tp9Yu53K63hYjwbBA9
aS97S/qJhaMLdwfHemoxU6FPgbRHcZeQejnuuDBbKhnIXh9jrgD1tUPvf0l/US3eGNdGiBknazq1
P4ynaPAkQkgi7KqDouL9dRlAxrsMHTkFJraWB+xCXLhezdoOE1b/qxjRtIwknACYEq646DgKXPdg
KbzyDcUQq7um6+WegQqKECZ6NHIFpIUX5m3NrWYoh8eqaCvzUgI0DDYIcti2oM0hVRkZs8NYMguy
FddP9GhceumpE14Z8BSXM9B7xq3D3wVlVbbvWiQWOxu9xkfO6f634jh6nkHQptvK85e9ouWEj1/H
3ps7ZNVFdCSZ7GTtskV3vfpPGbjIaGBINQ+AzZL7xVUSo8FQzP+Y0k6/AjvLJ+Vkc6OYt2a7BsQf
1CrZl/sC2uhbwg/8xJIKpVA+MNpPkxpwvQ4riaa8XCdtYTN0E0ucktgpzDz5lTcMphG17mgakO9E
Ow9/Kb6YofJSNlnxiGgm8dGoqnp0GEVwPO/sZB44RITjjeFziBetOvTJ6Acbx55Njt2mFUE0bkrF
HnrYLvY097dp7tTslxFadX/IAeBrCnJ2zAy4u1S45xhO/8Dqpp41yiPGyuzZq8Vh4rW1rZINcMrz
ucZo9G567IkLnNh1z4I3RdtxmEtuPbSw5xXT4ZL6rsGH9HnoTg8Oshm8FB4nmH6InMBheQNbwP+P
szNrbhvJ8v1X6ejnQVwkgMQyMXMfuFOUZFmyLcovCElVxr7v+PTzgyfiXhFikOHqpR7aVX2YiVxO
nvNf8F8LzbjxfmimUBN72fDNYYAWoUT4H40sZCyfQkyhEcnvcqs5YF3nGBujGUK5NTE0TN/htGoW
ehFaXnVoMOaZuUbYAZHEG91BmZX83xMNovN+LExYvBQ9+/rOtxurSne2g+eSeYCvTwNiHfh2wIT0
eo7izrqKYEcYa6QIe2RUfHzrFir1fXV6PfDCh9PXk6o5yvgQo9OfbIF807pDwpNDMjFqLnxuqMq6
CfEPVJa9SDNcJwA7YbgK0WrSAusQag9xHx8RzMEZeOn7UNaRXNA4fmD/+M+hg8LYIizBpZJZBKmA
Q2tKnfc5ud7KwLL0XgKtx+++BCoSV5xPC/jXys+Sgtsv0zDKH9Ryy2oZIjVAQpVg1LKsA1c+09TG
wafJNAEGT2J6vgoyCDQr1bNjfdm2ZvlrggzjAdAZ4SR7Ukp4+EDZ8TqPdCRHESA3eI71wy/bhGiN
EXbS0xEC1k/mA6UhWsPDUndACjVJCSIv7/JGkcMCtW/nzYq7YYPSO9V5LDVqkEdNTRXNMnRQcV1T
By89EP2fHkZ5wbpP9ZS6E481HMfoi8kdv4Peu82jYdxBmCLLRyCYpCzvCyTcvVE2Bn9V7DsjyRH+
5l1nAQIaaxiHvUm2ukQB1C3XKB5hEJ9JXEWCNnWOVNaBr0CFTcwbkxY+kMoqAgDp1InyqJoG9Rmp
h8UvnyLssExGKZuDHZbaEzkfyC3PITFejCrOoevOAPOykBJhJUNV9XCP9wl8kjylobKE/Aj6KNBs
PNx1Q7GKm3paIqsQ2oyyVbt+DFCQEoB3XTe0vCUGZiGSH2K0v5u8aGmmgqPQ8M5rNYhgYD/xEiki
3NS7AXxYTxuLHE6j6JPnEMA5HvA/4xEMwBs1ghTjkMYvbXNXlWl9E7qVZ66CVuvapS1dihHIr/B3
o6sjF2GauW8giapnB1QoSSoki7+lKPS/EAhrWSbmwMrOtRqx+B7d2kVQI166gtpmPDsq1d9NSpX6
K4Ax6kuMLdo1YOy/IrHUv8lUz+80E0PbTUAPx11jVWM46woTNm5MfZI20kv61itDg3i8lAUfGH8G
s4yXuGpQVUPL1VEXKG2hWWC37kCzNAz/SuMUb9a0SpV7RJ1itN8stbxJoxR9Zcu0i20SYOC4d6Dc
H9S6jI6Wz4GMRyhCgiv0DsAggm4GvyRq07AW7hgkz2A8BDw/xLje/CAa3jsUjHlfgzapFnLwgmBB
YZi3D89hRGeZDm7+iprod9PXuhdtrLMHV/KhqC+mFCJSBd16LMR05HKHTn0NE5nSpm+Cx0hMFdYg
0YcWkXWb9WbgOQf9rqdqw2sPEgHJK4QAy+vCVzVDtFVEQQtnQUHIAd7TGDw7g7DMlQ+W0NnkNKjz
BQkBnQJElSUkPcFljcB55yMUgcEWzF/oczi3Wd07j78Bm+Sirw98R2hDoXCD6dVFNW7RcBQhZplr
0p40FawX6RgTLXlMUKPh7ZUCh8OP4gtPrJ4XuxLIZkdlsiyWjSnkAzI+/Sv8xfI15MXyTi/Xa3jw
jf0xhlv8SP+zPiLbXT71aJSjMuQL5HWEbjJiRCCZiP+A+Qb6kkx/XaBPmu8K1fIR1iidFg+uJqcR
dBOA68eeyoRHoK3//a//83//673/T+/v7CGLB9rs/0qb5CEL0rr6738b//4XXYXpf93/9d//tnSp
qoY0HFCVFgVPMKj8+fvrY5B6/M3iP3w18KuyotGc60l91yKFn7t++3A5iHUaRPJAMG1pSCkMG/qQ
Of35hyCZliCTbovgCNyXT5MA0PsKqAgkUcb7E19LK+KCKYOMx9LlyOaZyI4FclmVpiOEFKeR9RF1
uX60UHEmoXxtI9++5QWERn2r+T+LwQWZdDmgPBfQkXCdwAkI3ZoFdJVYY7vq/hH4jdRQkyctQO8W
p6w1iUkY3F0OZ38OZ6n03zCM1nXTkM7p+Hij5lMKGBx9fKer2wogdL6ssNPmQZ2M1XDfNIgtIkk8
ZdMBhLt8c/kHnBmvpXKXWraG3Azk49MfoNMORDC7DI68cbVVDo9sqdXS/gs9lOzpcqgz39JSdZYQ
+wrItTbNxYdVBCiW7NpIwmNvpHAQx9EQ+Q3WLj7kFRspNh696VBcWUBnlq6lGqZDaYXOGqJEp0HN
BqhaWhnBURatWDlO6TsU4YT1i4qCPJQegiCuGPPhyjKabctpx8C7kLYhMQOAgjEbq0Vih9+GYj+j
eT5h3dWgzb8mTRF5N5cn9ez4HNNihJKqhZhtzcF0tcl10XnmmIDmiLcsyKZIty13ZdNJjb9WiFxV
S4UrNT5eDn3ue7IvdcuSwBWFPc3Bh+9p+BoQwiF2nm2vy255ZhqbFl1LoCMGLkRCGRaX452bU4HU
NEhXTiM2zWk8R7OKGCC2/Sxbmkh7IaMCTE4ed4fLccS5QGwJCChYIdpSn21KXpep4lBteU6HoNuH
NOAp0CjdfrAGZUmKF33TEhLurVdmtMg65a/c4Xik9VibVGSkybtxtOoClqDeXllX584LTUhdA+XP
N1dnc4BaKQiGprKfQeo46k0BBc3baVbdNd9CsD/KolCM5tGZUMhbQ2SBt788N+e+ueYYujSFzkWq
z765BWmGwo5wn4ERgi5ET2Q1OLm7wcdFYlzijlfGe2556yrHP7mo0Gxj9ilK/OV1AOzuc4VE9Jua
61oG1BtPxm4VoGqOCWRNr/7Qj7Cuv14e6rlVoMMenPaWABQ3nZwflrdLQxLATqI8u5ZRVEvEspsW
QIVVvf+DONxxutSlYJfqsziAYhNqzc4zdN5+F+UlJiZGwna/sn3OnfSGauhTomBbYLtP42S0jEQm
FcAlFa0PHlzJAXoXNMgmC75fHtL5UOB8dZ7LZA2zqUuRjqe1RygdP5xdi9Vl5Jbd97ziLv0HkYTB
jYJshqbPj3eNFxFczsB9xlmyXuHpAQMyb9Vb1rB75ao+NyhJigoynE9FsnU6f0WEpg4+VvazCOg+
D0mVIB6AZSmA0dzpni6P69y6JwuBuiegFXGTnAajA4p4l+Ypz6bvgWEOVKTQF1bejkBtYNfvHfB2
IxrMY/b9cuBpQ33IJ39fXM50njsqrhSGVE8D6zE8Q1kH3jEorfKV/ZE/oe/0ljeacytC3wUCYE7o
iyAvbuuoLq+kI2fGbavkI6ZpQSET1my/K2it5uhMekeYa+mTUiU9yvWtkx+oJMU/TRSgnkqHAuPy
8qjPHGu2pnKxOKwirtLZqCMKYINnR/4xtuz0ZbqnlzbEQHdhKpHxSNYQXjlczgZkyU5H+MTYmi0m
lBwKqG0heS1gzB90Wd0HJNOeBE4u+GCasXdlgJ8PM2kSZcqCOACEMdv8mLXZ5WRw8DzwZH+krsd9
RRKmv16ex0+fD0QLX07TuaalhvLCbPWEapIqcCKPFc/hJycVuLm2CMaiQj/oNSUNBC2pw0p5ZXjX
4k5//uGsBmAY9gK00jEGvxgg8Sq/UihDrENJO0C8gQqUYHD/9C6cBmsL/uVwHOjGLGjcszB9gHPH
lq+5GqFMrqKSZg6Yae2RMmr2p2cd8SwBGk/AO5/O8NNBik6tICN7+dGUvkS53M51nIJrM1e+BG4Q
xH+6FadwpqVyAFk2N+8shQWOlWlWFxW05lE7g56ercCSpjt6+OU2yw38lpzaurIvPn9Itr9qSc5n
g3XkzPY/pgx5Ysg+O9oygJuvOYfIDehtmV0SLpMiVJCB6sovl1ftp5NdJ6hQuVINjdNWzlZt52Zo
CWpWdhTAhK2VD7X3EdVMdcD84+or6GwwSV3aAjDP6T7biVEuhzap4vxYkO/8aLIs/2rlFpC3emI8
Xx7Yp10/DexDrFm2hrFpia5Imh/jAaDgmu44jR7856iGXw706TibApkkhCRqTOD8FamNOWXYvsuP
Vp7bXzvMnDfwm6Ola3kaZWa7uZKin1smQuVhpZk8Bpx5gtFzG5Qe9LZjbanOvmZxYAFAzWoBg00e
cAdQvhZBvb48yE+5N4P8GHS2TIQMoGrpYYbSUDbesjIUKIVBDzHcBlD4oyli782fBHBaAMFXDtZz
q0YI0jduRf5taad7H+Ch3VsYVx7xB8cyB3ftdgXwj4JaZOj98+WBnls2gnRb4/qXUqqzgU5CaTpI
tOwI8KP4GkEGpt+eIWq/uhzn7ITqBpcSHGqd6sPpoFB/shBmaNLjOIRw/RLAy6hq/V2q7lufWVgb
ojzjowefp/GVo3v6fz7JcqZP+f8io0lzGhkvJs2DwJEewS/YP3IbMKA5Jir0Ig+wVtM630Y97yFJ
APpGGZiO6LfLQz+3YeA+GLyjWL0U7k5/gNHQ4Mc0JjsanTxoWm7ca5CbAdVAk2l7Lf15OdyZ/SJ0
jWIhZ6rpIKZ4Gi53OLTZ++kRcgM6omqfQMWy4bhxeETfKETbtx2wn83lqGcGKXSdFwCxNY2U7jRq
ZOf1pOWXHruutg6Bmrlb4asptgIlpJoIzcLiSh5wZuXyWVE1dKDSoJQ3/fmHPKDIu7KaMsdjmtfY
GfoIC+1Kuiv1H1/FWKd8iDNt1w9xMtmlaNGH6ZE2pwvwU2/KbYt6hAVrmeLH5Wk8s1h5bPPd+Bho
H81zxQY3TbTgsuRY6Xkhlm3jNHvRlNW7m/XesUAAKWkBpvAYW8AequzHEJKSs738I85+S4nGKNkH
t/O8EFs2Be4QfsW3pHVPaSkat17t4uqje+N2rOP05XK8MwceVXSkNiTvEDAbs7XTYGlXda2eHvMI
sJlSc8qh/eFoOKs4aXpl2ZwdHIJI6JmoNhXKWTBNFhD3XC/jIAoa4M3Z+Ki2hbovK1/cw6/yrmzH
s4PjhQXOn72BXsHp8sEvGDbjyOCyCDXhvjEULN2azk9XStA7+pVtOP362WHHzaFRHrTZirxuTqOZ
uWaVWK1kR3YH3MsQjB8WiepXgS7qA5c6nowo8Pz68+8HiArgu8VAaS2eBkUqIo3QAWCHGMK+c3IB
Uxpsxs/JFXF/OdS5r2dosGpN0+D5ps3GJzJan90AhrSu6aDfJnoY4D4LXny4I0fu3Z8qxkZKeGXN
nJ1VkEeglChG8t/TAQIuoVxduMkxzFX1G9Z/tr6t1T56E4WG47kb3eHzThPy8ljPXJmCfg/n+O/a
yrzca9XGmJR6lRxVfGy+O/DdFnWj5fbK7gIB5y1FR3fhD7aW7Xwo0v6VPO/soE0LzQMqkKppzhYu
vZ7MFYqaHOOYTrvrosTQos5uL5S6FOvGH2mnxi3908ujPveFpZgmmoOAs2d2rFuqrH34mxwGXYnO
p47kMndkvguLqYWv0W29HO/cMG1pchbQADJ5x55+WyfGuQb2S3qEahK/AIzCC0HpogfAcy0MyJa2
X6R5+f3lqOe+LWtYp4lHn4KuzGlUcLzuJPEZH3vNpXM6pAAAM8t7hhrVb/quUdaNbtTvUe1HT5cj
nx2v6SAwwS2Nl+NsLYM+hIlUGfGxaGvrjqY4zAFgLvgm5CieamWSrxyZl7eXo5651zhdEFqZohoU
eU/HW7ZqQQXXY7wkezvYUN1jBw90lQ563KLZgOgmsOqGaw25PPnol631dvkXnEkXWMNc5BS79Knj
d/oLxqgVKnbY8THVRju8CdrE/0L/xO43l+OcOe+JM71T6FoIHhGncTQcVcrCyqJjAQQOuD2mqs2+
HMsogxMA8mX3D8LpeLnDnUKV2potX2owGuV4MzzqqCThpoLaunZrosCLmF2SIfR2rbp0ZuWybv9/
wOnPP6RDYzeak8tEdGw4aYGUWgpEOuwdn4EwwT1GJG43aUy8RUU3Plwe65mjgdAIgtJGNag4z8Zq
QSqLIquIjroHIBVFJeQLNuDCmh+F0zl/oU0lryyaM5uFiBYZrUM6ROf0dLCdbfa1AVXuWBal/0XV
kaNaBz38OpDA5S/0EFCxy0wQlJcHem63fAw7m+OmhUEi0Go+Ol75muUZ4vFGHYFWxKvkNXfLg203
X0CuNzew8bJifTn62WmmHC1tslCDROl00FWKOqmGbuEReXvv2FvJAd324bVWjWFr1Fb35/k1zwXT
kjwO+c98BWuABJWwi+IjIppvaPqAPkb4+6i0An3eyyM7u3Zp8nEGCY2/zj4naudu6mDKe3Ri9cYt
8uRGLyfTSpTScJ2ogxrqqe9OHNhO/JNRfgg9+6SQTaIABZr4KBBLBmRWONYa5Uf5XJMGXol1btVy
TzoGb04yQWt2hSJbRu8/MsJjljQtsLtRq9sbDYleSCOK5awiRQMi3xagineXJ/jc4Uehy9LJlEwV
lPzp0kkbvCsmhSouU2s49FIZ0XQY5LvRVM2VPOFsKHJAjC1ZO6AqTkO5vuY2AmHlo4S4treLsdq3
WWp9jau+ffwHo6KNypDg7XODnYZSsgH5CNhfR2iX4daGfoJCSYMZHSqQVz7d2VHB1hW2SuWH8s9p
KGtk4WLwwIEzFtBxWoQiNqZvgD32Yyvrl5cHdm4/WB+izRZKPUS9ihV3dNSgQMAJyIU074SLGmsQ
I49cgKt1FwIg+zaXVXolBfp9E87eKux2Sk/SkTbrZTatI4R51WuJniCwiNCR38UVqHmtg5ONhKiF
OSCuSJTh5BPi51gQjOib3cTwyb0r58K5Wbc1wZEnQWE683afVuBCHhZhckw6jBdaP7IONOZLWPDw
jv9JLEn1GS1Cg50yOwigLOcWIqUxVwr6yEHShAIXIgTD+wIDmisf+Nwcg8MxVGdq4E8NjNP1FMsq
V4YUDQj6pviRpDo+ITDvxmbdxiVUT90UTQdRHde0GwGW/94Bvo9cKb/x6+W1duZQ4n3I2WuZXKYA
4E9/CbaOfo+gZ3gMsti6TYNOd5aW0iFQ++4mmJdA/NOure8zNxnNbwgqGGNMWLbZXNMJM2E4AvBC
n6B+k+gJiI0FG9N6wTikgPEZ2Gm0vjzOszF5NPFKZaNyi5+Os9YyFWfTPjjaTYo95thnMJmdrt+Z
uqbeY6unpFdW1LmI09NUEk4w0tmZgRenCk3MDY+Iu2ICoCn2HqpX/CDJkpY4J+ACdnmIZ1Jpi+aJ
hdQ3FZRP9RodFywVpdnwGCL2iliUhuJEJDqhXpnKc0tG0+hhUps2uNBmi7cSntl7wmYq0Zj+qoVA
bvf4W3beoaPF6W2L3Ka26Pat1f9pZHYMrakJv0aZCFTD6UcMAtASk6rbMcUSlncvdXN/mXk68jKx
jf/6UkIWL5fInVt/XZ7bT2Oe1g3XGp0OxKxp0Z9GhkysKhrmQUfEQ/AnQasKxL+Jcui4CJCF0DHa
GevN0IprR8WnM5DAU9UIUAqXKdWV08AhotoBmvPd0UKL6i7L2hsw8SCMhyzpfl4e4+dQU/XN4OYG
xEazcbZgwRFDZnZ86xgZ1fAMI6l/DIAtL512sK4s1bOhaAlz4gBwYJecjqooO9m36H0dG1qf3TpT
wAOgnin7Q5JCNLg8rk8bcRoWVTCyZnA34KZOg+WhTkYVGvGLbfv+2qu88ZfRmcOzj6Hl92mdXctn
Py8WnrIaRTWq/YaNqNBpwDHX46qso/Sl82WyNsqqRJo7cZJD7OTjz05HlSUNI+cfDJN3PLA0ofMo
mp83Ljo2GFOUyQvqOCbipJOGhqVrIB8dM9nBs6zFP4ooLW1CyBiGM3tT5+zEkGZ4/JLkIxq5fWPf
JVbj3WEIkm7yDPOAyx/yU17EhyRvti0KQ6Sy89wS2/C8U7AkfenNBsGHJkCdHxLpd7otzQZyoF9g
GNuHPBwc17lyZRt8sw9ZERcGr3gA7OCRQW5+enIiFO5Dzh3Cp1xMZgDjsm52l0f3+9L/GIKJ1KYe
A9eiM2U806b58IQv5KA0Jr5/r0gfD5uszOsXSn0/tWFUDz2P3Je8r5QNvgP1d+oO1W3YVF+BQ9Xf
Lv8Obdrnp78DuB/Aa97yABw5b09/B85wIEXUsfgptdjEx0FX4r49wOJt6kPTOBnojmxEPmstaSVB
1YlCT68WFkII3ZcRnylj5zV21rzXdY03clI7Nu5YZvlmRQC7ogmM0rd7BXObdAe21Wnvy86s/gar
K5+hyKrVQhhJe6/nZhO8XxnadK6cDk06OsgY9Kano25+7tRm3WFoIoKffQfc+R6kQ/0T6iREZNJe
sPWDhcxCVIe23AV6YeA5ZvYqnudpkMbjASqbEA9WoKA+NKIu7WOWjLjJUkuCMd8qQxa59wJIdbYP
PYoeUKKQdd3naF+Jr5isu+ggt7q8gpyYnW7c9QAn2PA2lh2Cd9f8sAHQh9wnlkFAjbNHrXECpKkF
xO9ac7wN1hZXSoa6Nt2yJ5OIzjDACaB+FEhJHufnadClCradyk9EhnKJ7PLAQwxBqaEwb0Z8nL11
0RqOt7SAxYi7srFxXzdTZ1hLF0tCiNqWkWxQgLB/qr6viJWL6nK4AP6FZW0RmMiPhYpfpo8JBCtM
mzG1+gJpyzJvpV3rCBTUTpdufeSb0ufKcHG/wEDZGIsv4+TJW99BPEy2hk6P5XEMnS7bTULBkhY2
zilwSI2yb7d0Y8obFU0aROjxhA8ekJnr7hBQ0XDkRsrwzax8aDWZUY7fDPynVASKW/ZkbMWo0w5D
3+7gfUW4D4ftJIyDh89tFsdFGG6aHH34m97G1aNH63JwzXs8r+L3iLIYmpGaixGGpcNVeR0MyE5Y
TcZWuIwRhkPKQeDwG25MjBqDJ3gg2FsPTNkhpVFuLQuJ1NNdXiCq0VAsMGjNL2qYkMpBRyP4p0V6
5K/1At/aAu8lNGdgiJlbie0d9iPOEBv7Hm5hvkLmOxnWY1t2+RpOY1zjj9s7j2lcIRSmdrJytiD1
IncxyHpwcHaudKiqOYLWG+QXm2CPH5J6A1dnVB4rLjN3l/VakCClOPb+N6focnuNgbpvr9CBMKvb
VFUR7V+4ZuKg0SUwmlyCxe2tA0r1wqJ5AK9rWRRuiIrc0Ns/dMqk5sEaNKf4xuvJaO6RykFcSEP9
9EZrDD19yn327G2ZIkavyrLBG1L6AfbGxVh6ezTJeocLsCzk2tAzkWyVxrHCOzXSIvM+D2oUFg0F
q5VdFdihs6htHxR7MqbZrjV65RA0kwMypj5d+hM/NchI2KXZb7ZZWcMSHZr8geNzmrXQ8BDGyPDG
OOg1Npj3FgY9f3lj7Td7t87wBFmEGSY7SIChCA+DPsee2l5yZ5nY2ftuj+V7pyq4AuM10dRoiSe+
790ZJCbuNxHaotkj7e6IO0MtlXTvwnxGV2byL06+oZageJu+LXr/VbRmkX6pVCtG6bCqY9wr0ebL
G/TdEEwJf7jI1yFJ3onKyrRlgo6FfFKBHsJtzYBY7a0iwwQ+bnk9LNl6Tf1NtTGf8jbaqCMyj5AS
9uILnFMM96brTDQbIBp5UektzTZGKnoRF3bgPJeuhtMHtD2XynpV0OwcsIb87nul+jjSHPQWJedC
uA84msWmTlTtbxdfmIMhJvlx/DZgtmnYourfRl8ZulfciXTgKCjNhd+7vJX3hqL7xa1EbgHJaKFq
NMFtDwZf4XZOv/SkVmO+4JiAczp0jdRHmLHh3w1QV3mvqryLBip7JsKxYYJfaAhHeEQeVSzU0jLf
zDHVnwvYtMhMKD7cbKQ54ba6uY5lkYPOALrpse17OJ140N8Kq8qqBf+8hlhDkqOtnYyBWFbD2Lyj
tIZzWhUpyUMFcNFGZBKJ6F1Ks2VYoNqDKoTEOSC5KdCzqjaqX/v7UcfyY1XWcOWxl64xN1hQfm3U
NUlVlqy8rrO/tMqoIOuPYZxYGa7M/K2OdqYBmVbCc8WETC2ifQtzqQKLEMeOfEHIJHlH35l9HTdx
5a9MKHEI2gR5jU1mqbnGLcJqYZtsQnU0zJugdP1njNSGahWjA+5vZKnBSkc2Sn6DYhl2yG4MFjRE
2ckWEcHC5h2N2nWUffGMyK2PsQNyaUmbaJKZK9RpdFneKit6+1q+IQvQxnXecER9haje7nDL1Xi0
lXBJlknvJ+Oh6jCd/jJWfr7OYjdSjyXNo19cb4b33UuHYdOLKlXfa2S2taWsRqBeiFHH1VZiO/yA
lwdSXRnGd3Kt90aTbwZaTjijmoXRbxSamyC4o9SE6B2BfNzFdEkwcHUN6xn+XzAcutpuY4yvpdHs
G9QoHwAiBBmSWXWdYpkE5mudm0GPP73oWM8iQd9oQR8xKx+NIA3yLVimFqtvNQWTXuVIjd+2LRI+
YlV1aDW9DSjBBfeqUoxWupB9GGu33lRIBQ3gMZ8Od0azdHnN5M9N2OVZsLVATGKHEef+mFxJaWft
DBp/MMDAlwpqXlSjrFm+SfMcVZ4hGl9DT1btLvPq+FsBU7/54uoue9zmGoE3zRD7TYbaWL5I0sZu
riT1s6fg9Cuo8JG3gCS0bR73p9mmjoYb9GdTvLqYByNi4RRHUWNaA8Uk/vty+vcpVSIUb3cq4I5j
8qKecvwPCTbkhdD3MOV45VRMj8ipeQfLD8qfaOsP7TYXVuRvLkecvVgYnEmNFEiww8vd5kOfRoxC
v41IbBGOig1EThQr7+4FDpi3tYJZupcX4cLKkKr8LYx35fN+nliL6iLFit9vQkiqp7FT2dEZKpXw
ra7hvi+jwQxeEkpSK7OP42tvhmnqTnNCgMK/e3IAhQzTmJX0qhK/A/pT4avn18pjCCeqvuPuyLKV
gM9gI1RGIXebylY6XxIsz4p1odYFtnPeSFIW4ef404RTVuxdQPnfDNDALWXe2ml/IUCKbvcK19gm
+NFhyI3xk8/lsQ+csvqrQNgo5ty0k+wwAnJsd+R6qX4F6/pp4di0waj806OGhQTa/HQq27A38a4e
5OtItlxOt7nwHiIkMA/IkpUs2qLJyvXlpfPp8xHTJM+amJOQF+foq7JB9hVdMOt1urWwaqaXGtw0
CqWTReZ4yKtfCTd/GjE5lEamuj8sWMea19a8bkyT0Q/U1z50hn6TI2TYPPRKBRde8pDp1rLEavUW
J+RYrlIttn+CzkD9leYMbKlBiYMeCzwYnfGTX+CiZ25hko7lvYbQt9hBpzadR3TUMNtehAoZX7rI
dd3P/w6GHA2YhdrCTujRenDV4HvOTeat3WisknvHjhN8SIEuRmut0cSL6ssOF3OjKMBO5nTReORg
fX2DisqI4WiZy/LBS1FMhK2vIz6L+AhSu0tkuBTFht/e4RqWIHCIGhXC+w1Zrqspa0uLZNgua7MV
1kajTz+Gy96orArPF5XUOFwnrWwn+npWpzTRXOTUqke0nJCYc1wvSd8sv5TYQ1z+LPOVRxeIDhfP
OxVaDLWr2ZEVoDoXdGU3vNAv8NbBiNqi6wf2vTXqbxme61f6XPMrARkVgwcyXC4KqRotrdOFjgdI
Lzq/Vl+UjLfCxhwib4PHqPagxhhobVUbuSysFVDli3wd35fKzCLjysL/NOTp0T8d0ZRAaLdZs3Or
81TFi51Ue/FMDwd57A++IduApVimYstcQGVbXJ7jT4UXRg3+9zd6AmgTlYHTUUe5QA8vrLQXyyCr
CGqb94RfBlh4uTiCdOa4rbxMLNOg/qEESnjA1tdb2gWu6Jd/yJmRM/NsejyGKTRps5En0kdep4j1
F7cOgr0K82pttOXwFeCVekAqvbtWcfq058HSU+PhglKZbm6L04GXg9V0sjONlwGd67+sOjbvHd49
5gE6jaUiaBjazqqu8QPeZjxUeOKWCtIoWpuPK7cDn7YBa+FeKWjMqqc0S/hRSCzBY6Bea8yJBZ5C
1x+qm/ECDMhHpiqVazsrGqR62rTDlhgtgs1Y6q76fHn2502534HpYEK34dY0AS+fzkYVDeDbOBlf
fN92f4AxKZNVaVTISfi17qxxPUOtP3JxREFkrXymexquId6q4g9vm2kCIP5xCgM0hsgx3Qwf0hTD
CTLMLXv50lSt/YCGjLXEls2sSQILLIOFjZHe9vLYZyuPtgZYQtoqUG8mGsAcC6+Gti/JoJ2dhbEz
nm8DmNmNoxXtQ1y5yCGYdV1mV1bf7IL7HdOgmQKSWQfGM68e16GD5kfoKjsQh2QLgwr4oTYA9NyT
Jf9Za4NYEpAHgCvwdb+pW6dTij8JatT0zPYd9cX3jv45Gs7liNyxNagPl+fy87i4SifGKAQ8Is4L
cokXK7ZHcfDGdiWSL20vkR9UQt6mNY+Da72Gz1+O/J1eKi1c+G/Ua09HFrtja+r+VGaMHWMXo1n/
gLoaXLjGsVcotFZXyn9n4nE/qBO24zcvf3ZD4FSporvqm3s4Ke3Cxi9y16qZl6P4WjrbsAqCawyq
8xE5D5AeQdJh3r4RWoL8SDPKfVrIHwFlvwfSL677uu+WqMm2V7bC7ApkqYBlYz5pLwAHgEp1OqFR
7TUug5T7qFTGFaKExkKRarbWJ1qoqyrDLkhq3DLwnNniQJRsLq+e+WX0Oz5M9wkhxAuFVsNp/MQU
eB7Vsb1HK99/ocwZHzx0mV7UxEhe6LjWO5k5WrTUZWrfJoaK3ZcmjJsEb98rP2X6lB9y+v/9JVP7
GhaASc189niRelIEPRzBfdqXZPDNOLxXDodvKZPmCyq7dEBzQ/F2oASivy/Pwpk9RM4DeZVDEPa6
Oi9qU2/DfDI294CWnJsa7CH6a0nwhOdI+3451LnlxbuQrw5miebS/NJ1XJyAO0LlqZFvuiYgYbTR
FFO6ptuaA3pXl+NNt8h8VmkJMq/wKoB+TEP/cLoD7CmBLQmWs0DeYNGReBxQrG+XolLLVTm4qLAw
q+WVsJ+HOXErkCjicOJ6m3Mem7RUsabsjb2FRPWxFYiKm2MDqFlHNdTG0+FK4vp5mPAqNHarAwcI
qfpZauGMgWEqXqfv29jA5xilNxxr/PrRdVNXLrDQiR+UZtKJvzy7nxcOYeFY0C5npHIe1ksxVODU
NTgO22CLT43c21WF4luqmV8vhzo3QjrKkB5oSDrARE4/ZNgEbtXWibHHjEH9VSHr/eyGpDSLPDTH
fsFTa7xLkwKVyj+MSxObZyHYf5RYADzMTuCgMws3s2tnb2L2cldog414LZ5xtzQ+xK3SUwpFwS24
clt/Wj9T1AlsR06O9Mt8tFaSobbQtPY+o+bw4Fl1byxQKgpfDWPM8AeKDPtKxE+f0tJpvhvU4ZC+
ov862yjIptuuDc10H9IKwKYuTfxdMKgYxce5ei0ZId/5tC+hy3/4nLNHQJIJLeuqKr8B/dc9UkQw
2z3Y6dZbiqTonMl9FuwdbjGlvM+yJFffrMSv9gWHU71HvrJ3aQJMncQevTzEKfUBtf+lNlKf2ZCC
j8i7otQ3rDMc+cA66L354IWW3q10dVC/cXljTgm2hfqvLcG57gNPZs2DqiduQq/GTYpnrTK74bZL
sId5aBG4j9dkyLncGejklauBVph2zOM+aJeGzbq8GbXMijf4IanZCg3Isf2BJKqmP3G5iWpRwGlL
qX0PeFakuFx/z4w01bYaYnjhOhPC+5FmQvFWNDebe8gYML4Eg72XdpH4h6Lrikcl7Hnzg3+JrXXQ
GgUyFcJ8tbTEeqp5QaNlqTvKroMm/AuUUPamyha30THQ0gxdViUIJ65wOCwoLXJONKpRb/y8iYp1
mImgAehS+Q/dmGjmvW0mgb0rRTJ8QUnAe1RZ9C8pyeILujUDOAejdJArhKOy1IvJoAgdYDv5LkSK
XDlKNcZRjz1QGKkQlJ48RMv0LUCw/tCgTv5eFkZMy0QppFhR9q4R+Euj5oAnmn3X+UnpoHqdxfkB
kTlnMmCN9PbOgnRTLNA/rM07FGqzcNnYQnEfcpQHzDs/7JhWXuv5U1OUyBgn6KbdlV00lIv/oezM
ltvWsSj6RaziPLxSlGRJdmwncXKTF1YGhzMJECQB8ut7KU839q24uqvSD51U0+YAHJyz9152LPQP
kuGDW6f3l3nfx4X1oyaUtEpjEsq/FG0dgznS4yjtRyA9TXkbtF3bPpD64FvfiXPezqor4uQ7Iqiu
PpiSEKhsAd467LQUJjlbQtm3dFU1aJt1xUNSTMZwVoGmKu97GuDQAVzR+gcnHNhdR9sZjtD4nOSe
oJM42C1ykdWOULCiOWpdkkVbEWRl/xCwhMQdbjPIrAzH/fAXoblX1RUQhvl+6CZv2xdeF/wSGtHo
kTVjvI0UDCMv7SblBPd5YJiJxeE2NAdiPpvM3xhtfiJE2kAK9GHN3+ImD9VMdKODOJAUU2M9dxK8
qR+P0/ZtjgJkA/sun7vvRC/U0xd3za1vQk98PZIOFSmyIl9JLwW9AZkulZVwexJrR9o2u8Er7eKD
LPGpMz9dl5YhYz8UQAxCG24PDs/GBhq4Meuxy6axPvA1LuP71kV1RcyjbRhMqTHC/uNaELe2JRoP
DVn4K4wYZZefsYHCLoRzMZUpL3Pww9YUcWAB9XhLB4P4yJEGwwd6TJt3gyNfcbibnegcKkhFu6Fa
22cgcdLP4kVIa0+yKdiwJsQ7+9k0iZ7OhSLcmEjesjto+O7xpRgGLW/6zWFgyWaIXFM027Re2ln6
HOgrcFE/F8sX4qFsBGOi3eIQQn8DrGwISDiaxxNqj1nSqlvAZQwIw7rUIoGhzvLJCsQt4Th+e99o
Qyaz8rz15xzmicnaiiU7VXoFD7GoGqAKd9ZVD4AFSKp3qsD5PI66f6hItowPxRibAZIpyJXdTFQ1
H4ba5g99aJtHa5EEP8I0VuiGILAaslujqa9vHRB07jOvfxlfmsKO7uJiyEUaLkOVnOjVFE89Vrcw
1VHBP0g8jU6aoRARYAOvysHnizmPviR1f0HNd+lQLFi7jgQ2JnPKGps9cyZSvhm02Z+SbrNGYNH1
suzyyoC0aaOqO8Xe6HnZVLdQRfxtIyBCkF/tH+UmYv+WyWz4te9MfO/bs1ky5eO8AYrsL/U+WrgP
30cN6ColeLpYdgbiIph3zImkTIeGlOwxkmSg0qyciXAEc69BjqwLKeulrp8tAmt+aVDd3w3DkY/h
6Mlgdz3fEiHqJOYnbEpWH69J1guJyuX7LRwIq1oSzcIBXSX5ZAGUb09uadekmtbBdqp5TUXq5EP+
2RQt7NggnpHBNJF9R2IsEb/WJkgmd5u42JXbSs5WPFvmlCSKRBeLyIlUr66A9zxZ0yd6ud6v0XJV
xLBNwfKGHeoDITJR9bPx0TbAd4iGxEsXHykD0o7WKo8CzuxhEwx3joZh+ZpN42I5QIVsHtKmpuae
iOOY1GTPXR/dVWrQCjOx2vdJ2ZhPk1e0jzUhK9sBsaAc7v2anLVHz7cSsngpmHN1gnFd/JpWf1n3
RDnK5hHcenBZJx2RZo/e+qvIJ0P/WAbNwe7HxD0soh1vS5qiAEbayX8HVTl0SHMNpUNsMob9o0SD
fRv1joUS3gz9x1YV1nMeDY480YjS4CMkTdDUJ7udgzegaoS3JfRbbyuG9sBgnVNyPokefBNcL3Hj
LdzclGQXfQfux/fZcPzubqEL96RzARnCyCA5hw0bRBYqv+5OYy61Onmc/IBhTteZ8DgkVpDCMG2a
XVsreetVyMZ3TUgQKVHN7RQyGiU9C479FOi7YKi7e82pV2a13Ss7o7NIBEHihdVtmxSJOcRDH3rg
Xob8Z80wli0uLqvwmvgCNmuuPPU+7sBNcjCq2nrPwX9+nuNOfJnIdvX3HSm2N5xoSSNPOmYMdKiD
5rGrckFzvbHbJXWsZmZQm/CwjiTWz+9BjAJ1ovxz7tdBEGPsVBxxk8aNtnuwFrBHaMZHDfmufd6n
Bh3JwI7TD6BR526AQtY4E0PRKnF+RAxe9c5sGuWPFY/frMLWza1na5DoHf0k4op71X2w0c4QXj/2
8WcvUCj6GeAuz1eidXOaE7RENy5E9eLCv0ABLyxVkjHvlvN9fE3HvsSl0j+jpXAgnIQymD45w9QI
xKSjPe9gxXjOTYj8ZUQbuEK7qnxnco/VFk/vgVzWwJzQASSZ8nIwQ1Wejzn9E1e8W2cRinM5Nph2
J2pg79kIiKOYWdy8yaQIF/joDEsyqsblmcR8PR3QEuSMpAtT+HdBo6EHEOJb/JP4SkO4C6VbZ7zP
S7ILCuZ0qbuANTqZgRj8o2XHSHnHmeTEy+ysYBvpiueAaxsyf61kDvJjGynvU1XKbdjjNRtLdI4r
dRmY5PWDrJSRx8pQRu5d4MI0najTgGhaBsZrlyTNe/rj2jsU4QAoQ2wR7cvCAR3QS8e5E4kHw1Q5
EmEUhCufxGfAnc9l0mska9Z4xZmanhgSVDCwcvstdq+6I/J5dslQkkedsD0tWTA5ffmZFPd4BOk2
O0e732obvQYFXsYs9Pr7rBtqICNCp7vLrdrP0aTjakmrISfSqMkLlw9RO0andB2HeEfIZFinbmeV
w3sSYh0N+IRzMdZXmX8EomGNqWuRJ5oNIhl+DlXQvHdMQCkYROw2Z+2a8GbWLR8AKr/qYrcwetKG
WFDMMqs9t8ivYNOnShpWoqDfKOnQivVj6q95I8dDNPPSZwgLFvv6UhPo7bRFse/9uLQ/YGyMnIdk
g5SUxhpObGqDeQbpHJTNBcaNiTOzqeY+HNxhvHSdO2VqZeHoGC1jx0eGgDDuYzDNicpiWGdbGm1B
Bzeu0d5HFI25hujaT3wALkHOBz1aA5QYj9yFEyf7mQx+EqEmc+9qMuBPbrB2CXHOVVeygJfiUEwI
yYoUd8UodnngzFTZkav53hOdq89DPJqRLkcM7NhZ2no4XKP6yfKWs/VIHx0AU1zy/5yCxR1zrB8y
tOCOIoR7mITPsBUyhCcyEMRcVs5uN9wpEKiUKV1rvQdHqz/GY9JWl0DOE5FxVhsdrXFi/Y4pTjGJ
W1M/3LqgH5qT7y+2lzrJwJMbHL3O7/CLRAkEwUnoO191lDM0GWvrgcqa0iuAaxR9YGRjfWHM7uVf
Ny3Hd1Pk9BOqR2nHbzT+/6ujgMqfHhQNZE6/L3omQUMfZp4K/1Qs6rwt7fTBJckAiq7lH+xu/aXI
lj7+vZnwuyHyZzsKMTVnbBrkDD4w4/zZxdCMw8CvO97Jo1df33rDYsDVUMBHmaqNRuoLpQukUjnC
TMhLlqFUaLLlm8AaydaelqXZhdQkT9gvQDwXLOFRSi+3+smcgacQIu66teGBj5lbVOFHP5n9/tbE
wvlBc60/uKB6y7soaHh40xqXVjYvc3dloXDYfC+iunIvrtEdaj8dNuF+9duFm6EaNJNQAu9jvbAo
piDnC/O1EcIPECfH/i8E8rl/gskWP4GqydfbQZrgcziRBZL2bCHw23oOgUmYW1Ao/M1qOX3Forrw
jcqJcwNZQGwzemoPPmOvOJ1M2MdHBv1iOlcRkfOnlWn5dKA1hDI41G5/IJe8dPblGjZPaxLP5ZOw
8rXLOBKaPPVnVA7sDlP+xrzhVeMiYkaE7sCLGW7QJnnx1tBPg+CGm+psgRB5r5W33TZd5XaollpD
i7qIfqzTMB5LM3/8+8vzukMDPRE3Fd0oIgQIdv/z3Sk42dtMRutzMoVX2En+HHU99HdHV+KNvt6r
9lNI6oT9O6fAvYZivuiKW7lj4Ko04clUAO3WiW8vbtS6E2MXfczz9o17+h9deK5H55KxWISu2n7R
DQr9RDAHyIMTIIHqxq22+sHadAxpfQzXT+4ILCbiRbm41ZxvKeNSasB5Ef7Zrqzt+e+3+dUDJmDN
dti58CA4zENf/O6UhW6C5iA4TXJbbkYxuwfy3PyURMQWxwOr/lc1u99JBs2jN3qN/3Vp3N88X9um
gns5inSgDjMwtMOTV1zrOo4vB0qF8ZAwI6FUhSH+T8RtukSNtRz+/lv/1yNgBICdBTfEb1XKn2+X
58u46KI1PDEOyTO3l2i/WRpykYmY2Df6IlAnNO0VYABkv7D3KvI7AWD68TvEj615Y3X+j1cwcfAt
XgfT2AdeJpJ4XiSWwo3o926LOgpNEl1mGcs+z6ZF1GKPtVn2f78H/3H7uSQoccbd16b2izGISpyB
gAodnIK5c7NqLoujDiwrKyu/PMPxMUc1WglnDb97//cr/8dWdM0i4Q8P3n+leFKOiZoGGN4pmab4
ADys/kbXFTh5mVinWdLfzsl77v7/143QUhIHrp8eH931fvxrNuK5HTRd+mcntZWx9Q0NqweL3E0I
9HQjwi9pp4D7mkklODCLT8Y31C//dbuvUyf+gwyDBfXPy6+W2aYIEM0paQxwMjSTl9is+kGSnQab
qRzzH0U1qJueKr57YyN+PXYkyRrJi/fbw4GC7s9ro8aG95cL5qoznYaUWB0HSF8rAV0mSvcAN+IZ
mIbLiSmslvCu7ev2jTX21XJ+tR65V28VKy1/Xqx5QMAgq5RxcFIKClS3yuI0lONtE/XbGxKP1982
Wk+kp+QoMcdAZ/Si6lCRFsrdWFdmerrLwetd7Lf+HNM460q/lbc4JipwFvZYRAf4NbV8xJ41lYet
qcnJW5zlrbHcy8R5NCeciFln+b1pCLHo//kAwq4FolPU8akUMji6UNLD1KfqP5Lyvl1MnI/1uWQS
/RC1cmovs62a6uL3ob9eug26fdGTHgbDqRrhtKr8rYfz6oNkwM9LyfLPeuhH/osxZRIrtuB4rs+t
WOjHIto+MBCFY1ZE7vPmD/uFJJ+3SByvPoirMZwNkGE0shh08n/ek035ivlD05yDzrkS4RBdvxuj
Rl7Komg3gK2VM9NDIYThprDrOvx/lwMuz+iHsB7ifYkwf/E9BrZ02XP9+mxrMFBTHzsiVQzdaC+1
jrypr5BZHDD5lQ8YLh/+vgK+/t0hR/wuxq/WqvilsIInr0kkUtUpL0Z1rlzhADBNOItiINVn25qH
04idTO6kPdu//n7t3wE2f1TlmBwDlgPWBPwh9svVwONYtIpuRQS29utTi9eiP9oOJKhU1YyqlWbw
cwufDX2JKrsp/6RdQj0yMS+dRyNhFl3mT8PSg6nuCUX9BtxDuBfsLoV9bEgvuwnnxvzz9x/61f54
3S180oqZ2RFg9TIfVfSaoG56zZRM+W1Ik+KfVZTTwQ3Gn4tJ/OGNgfar1ep6uYD7w+mFP96LD8LB
Rhi7MhSwaqW792ms/sJu2Bym3oHI/Pdf7fXHx7WYJPEqxiiAX5qw7cEZarCb4lT4lXrfzFMFWM/y
wjadwC9Vex0v9seqWpc3So7X6yR3FCURQ1dSIljxX+wKs4+O3eoXPClJt5gzXVV3P3n9cldRen2R
JcfWcSUUN4VyTyYInAz1TMg4DecOUeob0p9Xdxz3LQoxiGh0/UmAe7FCCgBLsICkd3IG3NOKcek9
TDYvOXUJlN039uJXt/zqeg94mYhOuJr+X/zm8KN00A/IcGhuuetOk3Pv3FS8ePEJa5JyMNWMTb5b
Zbu2bySgvHqRY1ZZkjAIhyTClJ/gz1VPTgMkPw65pw2lvJu6fDt3Xs9sanCX+1BE/19iDlo/Lodc
AYRCzBHOe7HtFtZUG3pqywnols7EtNYPI4vp0ej2rfrq9U31r0KXa0AEihc7fFFPBv7YYVXtlxNy
6vrY+W6+rzHF7bqCVmc69+67zineCmr9r4si5MG0wv0kbfP69/8q6pCBRDje/OWUzL2OsxLs27Jb
WlS+KYNLv70pNimf8WqZtyKGXy3hpH2wel5jbNDGUdv8eWVBtwb5cLKdkI/ln/2tcB9p17p4g/LF
Vue1wjcLEayzEP1i/3UP/+eqgUwCDRfHY0zjpNe82L7mrhuR6zv+aSmGhJBIoGRpCzniPOnG3Teq
e4ZIOL2xVL3+SNE5Rld3M/I8yrgX301lsI2t7KWnoRLNuXUCUHwb1fO4s+gv5Td//xVffSrkMrhU
jSFInat14Pr3/3q2OikZCDjReBFS6C7FWMYEqyhK5odhr5/p7HKH/+9LYli6qvPQBhOl9eJ1qvoy
nuJWTxfkeQ6TTk1QoWprCoQwKU1BSJic3vgtr/fsj904oVt0TangEO6xKb94j2rcSDkv0nyBu1c4
x3KKpvkkJgaGz3//3X6rsF5cCbEUC941KRoaxotNbWT0H9a1bS61RBN2qiwVwp+kdVv9LJQJP8SB
MlhyNxpzzU71VfzF5v3t7pin1A9MaXX1g7AtWLp2OET6jfPB64cNEIQSFF0y5QmKpz8ftqWiBd7c
bF9ER3MyxQ9IzxwdwWM8r/qmU+sbTZhXn28SkRCCKhe2DMKcl/FPTVtiDzAJw9vWmOisACu+m2Tw
yzhOeSxyIpIea+nZN/Wi6+PfH8SrrwhbHG2PqwLU9yg/r3//r/faKXUwwRnyLnXiLuGcdp6HRDkw
eJhvoV29FSz4+gW7/qoIamlwIer6XQb863Lb5BHUnffDxYuH0f9kRYPdHrp2CsQbb/LrW8rJmiC4
q9Y/oWN3/ft/XSjuA+ayZDpcWiqaat1PYlh0utlz87kL1ticLERX42MXkWf9g7jK4cvf7+vL6ydk
ILuY8KioWTGIRfrz+ktV2CNbYXkxhdV98RrXh9UeuPvanVW3y8cBgLWbb0ffWsBJ//3aL/eh39e+
dhfY/zBzvfSV4LXFduRy7YHdNa3GUp4ZgTBRjMT2D/yC/hNh5W/l+L/8Zq4X5Q3mUImUmGPEix2X
j72OiSSqLjB7YgZQaJre+1rKjX4yUNua+fpbqWkvfQzssy7mHdvhKE8qAie3P28yckfQF5iUL3mz
lHslyvykZTM9eFE1Yf4DsD6iWNrNTQ4zeJwQq0Vz+FYazX886WsvASG8TeIqDsg/f4gaXYtUTKsu
Xll4OKRm5x5PUXeJFx+BWpDX5kxGqc6CBOnr3x/0743136vo9QZwEEEISrFzDVX889oKBY+zeVN9
gdk7tDcNE2DovAXDrLQvCvE0tui5mL2Nhumw2LYTRnUr3zWFxeB80suPqhjd9TATS3FAse9l5C+F
NwKxNgn6eBwXVeZv7GocXfihXvzQV98Vx91r1Awl4Z8/9Nxz4AzHfjuPOqnfhUZzcyz80WHaJWXs
gs/tvXNAVkm9Q9bSmoe6LopfavbiOiVNqI+eRjaUj70r1TOyLv3kGYJ9b6zaBUnnhmwWtwmKxeoL
wVGtOeQJ7jeCuot1Dyo4Z2IOgKX4VEq/fDaV3ST7qA/1J2+aluWQr+54szLORfEtCutXKXLj3EnG
2bAhCDUT8p4BxXzbx8Qq9Cndu77OlJpn9XFlRt8cjJSCfAvRbrZ7xFzgOzwJ+OxgX6WzZ1W1QIlu
clXvBjeZJW8lUpidC2/xYTb9MjwNU1Co1FqduZj2nacC+4YciOG5xFB875Tb/LU3TggOvXCXp4Lx
U5lasNx+TdoRFmrOsZGnJvQ4KSYseUvq+1N1sWQe+Pu5jfRhyAM6TRvW/YPrYf85A5wao1vTOvk1
aCxZ2o8Dopf6fnQmW994czC+0+HVFyCjuQxudEDqwzEemPTs6tFEFqnCIOvvxrbJTz5meZMmdSjn
xzWUxtk5AxNtqkHkcIcCvVmRyciIel8V9AOyyu70k57yrr/3IYAPu6HfChvh4BJeVj+Q+S6YZ5rC
SbVNp0aogayPgYieqSiqJR3WLSbjfW4i/B/SNFnNxHPOis7tv2BZ9e201pNamV2X5vtsDQzfK6Rj
z7HGJvduaSArEwjiuu+TeR2Ldz2RauudYJ3oU3Juu2jXbAadSrdO3iUkSsFOYzse1b5iRvA1THL1
qMutmVJc9as6bkUVlVBEhtJLrdlLDpGGMXh0cp9XBNn9OqKEU82B8f+CTJs3zd01tN/tg/S2sbvR
nSSSh8pmxvnUy+nnshbyh21D7tovzOTbBz/KRXO7xbnvHK0lkM5dkkuPvswcxp+2OdjEKVmQugRR
oOfHaiNo4ZYuYvsjMuXVVbaRDZ0f60Uo3jUOhB/iwojleZamEBcxJROawNnrviLviItfqB7K5jHQ
XWR+BUz6mn1PylmedZsI8xuvkGJKg7npESjQnTpqTh6cUo23PsxE0lQEkshiOq2JKbp9XWyoRDu+
AQFDRiqV5bkZ0AkMrJIn4y+02VEd2M57PlzL+5AbAorSaCmratd62v/BOFa3WbFcFU8NzHU33eZ2
mp4QQrmf45Jl70HpetqrobWdj1U5ozXLndgKszViZfmnXnPNUZpwhTA5u8Xm/4Q8wfuA2scedxCF
u8dtq8Knri3KJptLO3iiFWeaJ5fzW/vU+5FRaUvnU52GovLWw1JYWAR3sT9oB7cMWrglA7OQ9N9Y
rtU35oTbV6Ad9k+76hihLSXSm6+TasaB+YmKj0m1JE7WeLjAYcLqHBKEN29NZgLU1xgWFv4hyKti
PDuKXkyad8p+38IXpz1opuBW2x3GNWXwc2Zq7PL+IkfjbTt/KcYs3gjX2tWRXWEr9T141ErS2pb2
uHVfLCYpCEF9gNJpHSxygj7njOKWGWo+720Z5cHONiG9N3cqy3NidewmHhvDtzAOBbRuVGlTOnLS
u9pDzbjfBh0Fh7wXAchxRzdmP9Rb/o+qVj3uaGyqgbFVMvyz+KuQO4JhRvJJBB9tznn2s1cVyZd6
Xnz/LnKLJLNLP5jP1pjnx2TwLXu3FGruyM9iOE3eP03cs9jcqjmiMKW66QQ0brOrOZ0i+ZxE/d4p
+9U/D6IW5ckNSWiRwTYPj4IRtgBagrjegRweV3dEdM3reWZjP1t0252sH/M+3F/18J+SFj1mRqmm
4zRXjrZYkQfvS9k5sjiKBDX0kRNbHWUx4hR7V5pK+feho2AKpiuaDuKckqUfPiQd29tnv2rd/kHM
mKzPYzwiE6qFK7p7ybpj3Qyk/z/nCg64i6bbXfz91Dm+yYi5RH68IoW0MvwnMiaNG3KntKxq29lr
1wFmH13HyZDhhl3WFgjoT8jZY31TlSBMMmTaBErreqb3c79OUz68U3W46Autrw0NdYcyAzkWMHA1
fdF2KaqTTlx128ZJ09x2y2jOxCi09vslMf6Z81IPFlq61pyt4SQcqulFnjxnliXO89ztTmJZpnqn
e08n5CDk4QdTjMmT32nfvyFXOyo/55Sk+uEqJvvCAjJ8n7zSutvIc2rP5eq44z8BXQ69L9uNxcjK
rc7JYiH95iPqLUee5zgvj9Jmqd3bNTEj3zg6WHtunBxur46YkzV3zpJ1LUHlBNso4QZogKotUvgf
r9FlZhYbgR+t8ZvpdnPXInq3Tb0en+ewjJ7LdhiGA10wf7qxSUL5uaoCPfAgRIjKIPdrRsEOA+Ah
u+ooEDVxsjhuQTeO3+mUapGFces/JwM/yo5ogdI5oBF3/MyEReD8EGR/9LfJBsMC3T2i7PZzLnlP
T/7mOuWvfM5dH1BR3n82LZa3m6Ii42lHKMBy4/AM45MHT/5TS/5mPe+71aYnQAe4vETBaoI9EVGW
d7NakfSJMfLd9hKMhf5WRdUyZXVg2dallLAeL/4cQXxMisqPbvMlto8VjtX2AKK1sp/sK8xnZaxD
SpI92N2BpO2h/16wThS7fpA+WqtojfKdQVMSHlv2U+dwfZzhzqg8gbc4TdZx8JHJ4bWg6/WOFaqo
Mrsohn25THTkOmvdGpEOpZrCTAD4EMfCj7tPFrSz/KewZj8/dL3Hhg9Nuz6gqnF15lbk5xyjzaz1
gRpxQZBYTby7i1OI9a5f0UrvLF2M894p2mLOwmkKPptEr8VO8EMO6ejIqN7rIWm/y1VWzqFNFoSL
U9VGh9gvF8qYmAzCfZ5IVLuelTy5xRqp71E9QEKnprbnX9EQIRUbphpr4mJX9A+X0o3ru9HfHHdK
w26r75petAHw5rjK2ryrgr21GW9MLa8P19TRkQp2vRBevqcEJjuJJJbQR3lqRdXXqiAztwY5aO4b
WqhqFyCLnLOqj5f4Hf0YVd53UV/PH9bF6o8d0V2UdFez+9GaVNQjnRyKFemcVPGGO0ckzWpBxCyc
6AEvTyPuxoqOyXs6SPUnQR+lvyFEc6LaEoErSaUS6z/WsKBxT0XYdu5uYWQubixlL1E2Vm1g7fGi
od6XATK1pSfXdKfjoDR4Y5GV9WRjlZb+4VZDoaHHDp6/5+VGpBa73Upjkl72jgWnC782jd+M+1wS
us9KRWsvM26kwhsi8fpLMVmq2EntqbvKC1X4LhL4z5LURi4sLkPFx7kPLXTBu5K6bN4VVu2gtm59
j0mFjpP+DqW5GGm85pasdwPFcXerIx/fikGdjcgCqfW14qbJ/yiRCgUUj74keQjNr2RlDrtuRUQ9
qo9m7IMmc4a4J5AiApm190w/34dbba0/9GYNbYYtRZ+k3Yyo7TrbJHdF3m4agDM7gfsgEk1wpV3M
zS32imTEWqCSsehxEg22fbsBnP4aEpoznq75RKxbdEbc91ZMDgFJMdfaExeqItOOdOlySYuYaPs0
GSS6gbbYSu/Ajjp3GdFuNNAhjwHN6wvd3oR5ELl3pb0E3xHiC8brUxKVR6tpF9IeE1hz9UhMYzoh
w7Fv9aYtD562qMYMTrnTHbqKem1nkNl85NJduJvkug3nSo6hPvISyQD7Um3sHSm6XnO/tmqzjqRb
d3QMRSl37mKW5N0yV5RLPlEDzqduu2pG27Uvm3OZj2v5RIC9UnsEtuImLNrK3juN4YDnoAr2d0OD
+DILhsFm0swoyMqrNJCJHFjJwOfuFquOSKXqp0Z/jy0KkrSdYqCTRQJYIcNcFog0wLS2nqhH3Olm
u5qpN5mEYxrSpc9RwDJLTNmppoRXQfXuXlUYD4LGaeK7Pin8bc9dxptc2iMnDXKTwo9d6FJ9Xn0o
xUWBZJa4jUK8TfNksP20nalYrIZir9v4Gs+yqPyQUOUXfQaAbyQZ1F3qs/SH6qNTrdG6b1d8sb/D
9aIgdcVcD3u4Ja3ZLeM8tjdqkfzv175wfKHRZJEc2Y3I+hHXzkG5y02D+r2rwuBLvq3oPHN3s+I9
2lAq52DthQHuN21TwCHSIrCtbFgjhrTygra5NVUYqTsrdIe72DWde1Mohjd8yfg5ibxLikmnujQ2
z61bm92yjPk/YYz8Jw3xn2Vby6kwDVGXyJ3Qpo/OBWlF0b4xy/J1nf2J38FzjdpTgeTcfQTX4adS
FQJ9bKiX5syWHu8tz2x95kxD8jyyghDDyDYyjT+mZqi/yM72zaeuHbDk2Tn+wl5X3g98IHK9ixRq
1qN2+uJr6W3Lera7OF5TPshmelT5OJ07f3SGrNSdp2+ayXUPjogTdJ5rKatzB+dosBHsb319XLak
DLIiWAc2Mq+a0ULQDbTij7YXLuNZc/76JrfC+SWqEC9JG/sjofUzz9awkXX7xMDGzgAHWUuYCq+S
skzFprABUZ8jg3QVPr+0QO796LimsQ8IQtvt3NNhJmRyG4TJONQEeocWZHhaO4loFG1FSIhoRzSQ
Tu1g8z9Hdd2a/brkjtg7CM+dTHqVu5sZyHef4bptyaErXSv84KJdVk/SmmSYVVvX+VmxBaV/WKMq
jlK/CrZ452JB277mKjTmHZuwJm5Dll1wWmhOc/INQPqksrGMYcGsyXKssTA0Z5+UdXIBFlaxAmAT
veJjQ8CcgvGGtjvd0JmUfiq7puvf6b5wNEViuE17Djr2kFII+vpubkb1iE9E1ccw7N3gePUZnIk/
E3bqtB22naDeHElaYV/ZqD56W9w1fDzfxoqFIvOSvI4PtVzqFROBrJoKUkvZGZgBcoo+sdE60VNR
OZT7QEvl+M3JA1U/SIzCzm0M2aXejREcqDuMTw7673W9+lMhoXxnZWUf6wdTilTSS+CQJlek2oQ7
Otu+JaumOpi6sD8rJJv2bpxLBNR5Ny2oXVddPIdFPdmc40JrKghsrHKr/797ul5AGDzNbHRjPuPT
P5tmJFI1vGP2eHFat13u65BIagJSWjT9+CnFcYzoR7zveHPVzd+bjK+7yagcCEuCGBGhX3rppw+9
WsXkHrYXb7D7w0gkZ832iAc0jap6OqoBrsu59sfQe6NT+EoTwLgNCzI8aP6b2DznRXcTgvDQwtkm
FqIZKeE4abcWfS/hMhMvChtHVtR9Lwxgq8klwSENRxcaAE2Wn85SdG8Mr//zp2EIiGwOZSRj3Bdt
SxWZQPuB1Vy6GPkF2/22nWkZtgNdECGeJPrj6bI2I0MrnB9f66j8H2fn0ds2s4XhX0SAvWxVbdmJ
k9iWkmyItI+dHPby6+8zXlmUIMI3yCINGU4/c85bSAkAX4FGp8HCuD0pF0lnDg9+EpkTc1nID5wv
B2UY09DTm+Ax6qz0qKdTfC9NOVecYpiTdIkY7vQGfeK8MJaciS8S/QYYKVCaVCbfbGJmTZds0NYE
hXJwEmxC9bby0Zs0YH6YRvcA+XLJ+/Ciqyx8FeQA0GDdhao1qxRqITKkuTEmhz4si3XY99aTVRba
p4lvZAnIXFTfnNiM4dKMz5GKQLEAhHK3ajJPTUHwfJAHm4dxZXrpoR5AtG+T0a3ir4bVjhiOOW8w
hjZw1vYIJmbthkMebrqRCGfn5CimjGoFP8ge29HbVkmXeyfplDrtE04nc2fZaRzu2zQYzfvU1ZJ8
48Mz+miBhMIxk+QQI1CWAV7yVkB5VwXLhywDdpLEr3VQT1sTNmu2QnSXYx5mFve9gOb7SFZGgKgR
eOTCXCM9sers2tveXrCzU+TtS6ifS/YIeBe+5nws5evYVcohfjVa1U42Yeun+z6awr0mpuo7xgvG
NjLrJZzr2xHxrtZAs8AxTOhSEmAHtG12hNRNNXXR4KSvCZqlT0hUJFDx1cy4r1Dbjle+JOevwrAr
xcrkztxXLqgX12kzMrkCumeOmm+0dK7NdpD8KBLm6L5xnkoFwtmKjn1P69WAM0NkeYjub4XUqFMb
LTy8GjmYVVi2DnEhBJ9gI/KxKkkcxzpE3rRQXtyhjP+WnPN/Mgg/UmQcDOVaT8N2j6Rsv4AQmtfp
+VbMT6ihSg8UXAXnBnSEIGjPluH4zCYpkSoNkdZaeRE0zJWD2XG/otJZQL3yUwxBCt6DyroHkv6f
2SnZd+amHh9GxDGPuAzp4wJy6nIcKdNrKiBRLgq8PGSx+d3qLhOgeUbrDc+EvPUDMG3vm15bkboq
c5HdW4zoEjzuaouGvIM5jWx+nLeYm17d5Uo7PKeRD0sraUP/0eN9g8wAWbRoJQYj/aAq1NsM0D1T
osQAo6nyfHzXyzbpMr1zhuE5Igf6zbHd8TsWTv1JG5N4w6Y3/7u9U2fn7Vt7AAqZb4rnNvf+eXuY
0LoN8zg8m5MFDz+vC0C46fiqI/JbbjxDIeTzvfoLj0GxgJa+1jRIB1kdRFHMmUPh7AHtC0LE8TnH
DeyudRVLylJZfwqh1ruktcx7tQvcV5xTmtfbnZadOj8nECIEwgQcBSIc+J7zTtuZBtK9pmWu9eQr
8gJltapGcqtKoBsLy/ZKW5TmoZupqJkBsZxdoIEosQEwx+k5abX6uza4zYMUwmrRiFBNfaFEfGXF
0hjoWsoO6CLN9e6o5HUJoOPxORFuC7eLMFi7z7K2BWCstih1JCVqarcH82qb0Ao80FJ4NF1gpZpO
8Qbens8cHn9Q1OrF2q1NT9kVSYVhudfUolkIj6+NqYX6F7B2AzEkezamGpkjI4oruhk11bPQi6e8
ToxjOo6/b/ft8h5jV7xraLYbYWBKTPA0PnM8SwZ/HK+9CtWeqs2cV793gztoldaf241eDChIESJ/
UJPwNSTC7nx1WmU6uWnkDC9WFfHw9sKeZIqPAni5iwpQOmgGQdpcmMU3ptn7PYGKFsA6efRrEg41
BzbUpZi01HHEK4hgA9m7qXWi7YC+M/krEWdfijJJ9ftAj3V0Iyl97DAm1NT7XNdbD9F/oy4Pk3bC
G6M6BeHkfDHLvN7BPZ8ey15fl421Tp0Oeq9vO2GLKro9qvuxNBKFl7ylRFQQIAivW7Pzw+fA9Ie7
xg/Kam1jDG+vAhGjxwL6xvhiBCEljyLwq2MXoYax4tLpv8deaPh/SWIE0688HsTfohvdx0GH+rHu
+zisYUrr7pIb7vyVwNOMhwpMIqBcnKCAx86nyhSd44+AtV8rngqQd4IYMpfejIO/1ypIXcAKLAoo
MXmL3xTzSHunVu+gtIOm/1015lgofGztcKyRerGpA2FcBLFutmBVIcLacf3mVcNKzARcUbg7zc/R
1/d5wSSbrK6W3Isuoi7ZJlAg+X4DCwQ05XwQAhLvZY+D12uf4+63inhot+sYiYycdNHUm1tHS7q/
XixSfFDcWv0UeH0/IJnRme3doE1FBVYpo8i2MBbzU0J+lwWunU3EUQ/w8Py7BgG7wvB78eo0XfYp
mFr/DmBRMMkLjZTChwcejio2kdAbIKw4s+iEHIFd+8grvJpWaPz2/db9YwZGH2wokfRICThuny1s
2fnhRP+A8UkoEG9CBA308/7VRgNAwSnbVyWjFFxhGX8Ejqfu6jrt/1SciMVDiq5MvwDel0vo7KAA
YCcfxLRu45t+oQOKgCH1NlN5MVA6rfd6YztPBmY4PzQnRjwt49DnuMqd4iGe4mJpUt8e3ufNs7BB
TZLBA3btvG3JdwFS5SN2QPbceUFdifKHNbjp8GPCrsjaWJXtNK+14eUPbtZbLLnCf3U1Q7HuxjFE
A0nH1vhXFhiRt+9NTtk95dz62R1jVFsSvdbq7WR2eg5huzdzfMktafdAXcDmkd+61Z3plwMekmYD
dW3YhzwWAF1jKYBAjoYjYbsZBPkNZA9U79UdJRZ98nN01KtAi7eKidPnPilYCYD827Ld9oGv+3sq
VkrzaRhCr3+iquD94xnnin89djzm81gnjvhqIXxAu2gmQxBeoRgeVJ9sX/Xcvx9cxKxfcFo2GFjA
fQQQ5ysqUlsH64vAe0GJAl0KB/mZl2rIswehR8LeehULZWHfXCxiDwlOXhzSkhWA6NyOGcBAgXgF
ydAhj0rQDviZPzVjnlLzRCdbKvtQGfmmBVrh72539mrL7FXyG6S59DkHGFGQiXx1l79y6/XsFLKS
aqO3T06uqZ/zeCwQq/CXUYzyIHi/fjEsIK63kCoB7u1qb3y9d+vXSWouYm4/WRJBkriqNeuECIbj
HcquHtFoR2SiQ4Ub/fchVtQHV5DpXrfIoIQHbBns6OC5BblTtYuaXxnV6aXgaj4uJLze6NgcLobB
187uND+M1cIYCuW1TezKXAGoEb8QhayKrT+aw6/BGv3nEh0A5YNB3Vu7kO4ls4HX+5yegrkK4JUh
D46K5QvwOAV6DVXnfo26sNjenvo5lBSHTfqIggGZEhsCuipDsHeTMPYaOANNUV4rTH8emroRvzpf
zbZKpGOPq5WRsc3cDM+VGveg+J63gX3fWE695L43P0vld0j+s6FDCeLOlnPx7jsSkwp+7A3+69gN
rnE3xen0Pa2znFpqj+qNKcFA6zxoJ/0xi7gqFzbfPNLkrtLpP5RkULyurs+mGpufRDgQQI+Dr6ox
fApEf7rC708xpWsIulTiFkb+ssOyRQ5urmMyNXMPvkDn7FEQvjoi/tQezMQSmz7r+89ZCvd9VRnc
zmpgjwWsSLve35512ZuznUdvQWBqOqxHGMnzBHMEhAbZiyY5lkGq7tW6VxF+b30AAU2MUUPVd9sm
xsfOcTC9IDeeLzzO5vGIHG14QiYhNo9BQPizyQ5H3wX/mRyDbuwfFK1w9hbA9W3SmsrSNXltnFnb
8nFEFIjaw3lbtUO5xNei9DhMIsdi2sp+1I7Zr3CLSPYQ76YfpF7HLYLMydIb9PL88KAl2VAlpXIH
XJ3zptuyVyhDe8nRnWzQ/pUXP6thizEK6JjDVHvlyVeox9ye2ysrmfQt6BrHsaSd7CwGHYaMsk1N
chwFLdi0IJgQAo40tBbWURQnwwqIlbZEb7jSU/mwp0iOngNR5izLqWhoTFVRkR3B/NmHpp2aF1bW
RDSbRDZPHsP+3kxK8PFlhJiOx8CSrXG4p8/HN248f2qNKT+CtDhQ6MNMoie7stV7LGUWtuuVLUN6
BslqUmtSuGC+ZCc2K6q52RHHiO5n5g/eVjPRsumTWNyj4a0/CPJSPwJkbz5B4F6a1evNAzp6Y2uT
Rz7vKoMfIJdjM6vtkA0PQ1u5+QoqCVncrC2cb+UIXz7UfKqFIQ/WTak2sb1wRl6bZNIaiFrjfsel
MbsqmmggW+0n+dGHS3jkX9SbxEE6tRlUlE29eMTkSCnqD+bGOCsMRIsIcm1ppTbnV4gMFyAsPfPj
NNrBne0Nqr1F6rreF6K2g/VQNOVazT0YOyUPrI/vJZ5OkpMPGodI8HzUebHGCZs1PzojeK11D9wW
pEk94GpXe+m2mNDlXVjTFw9p8pDUfRy2LkkIySg5bzPsgJg7kRGfhKKPLanlCqZo1DfhtrEQxAG1
mAIkDDTl89ARKewJoK2DU8EqA2WkxunCG+cyQJDfAxObZyOiKLCRz79Ht8Kxq5owOo1+YAB1LPrO
30dsFc4WU4DIDLM6GrZeIiJnqw5NLDZVMPDlEdkwd2FCLrYBpyia6jJQkZ5bc7mUUY18t9ONgDgx
bv6MIBoew14AmW3jAa2UplbLep8Dg7LWra3H8X3ugA25vSiufgPZYNzJucDxmj0fEGNMu5iifXSq
amva9KydO0VE6a8k6X716uS8RkaGAmruh9M6KBcNxy52IUNARYtrW5oIa3MLmaIXfYGBX3DK1cDZ
sl9wGAOHji9i03g/NEr2ODgV0UJIepHagNRFLUnGDEjEUpacHUBF2eHVFFfKEQ2+ZFOMFHrWkeAZ
l+pe9Jph9onMcTlKQEzzaAI5uGvGZPiGHEH/1LMwF3LJ1yaB8rhM1fNF3Djnk4CNqg+TxglOBi7j
3SrMIVUMYzGpKI3E6srIRucx8JPqrhjdYsO+nRZWwUVYwXjI2oQsE/E+nD++NUvScO0JSWA7Cl5A
8XhHqc71mDpm+mrjQomaT1Smf4Yp6Y+3F+DFDU/THk81tiVPIKqc530HvTulvcUK0Ia6uEMNqWYm
SpJJZTQerE64+9vtXVlxPEepWZETdRFQmZ37BraXHQiP6ESE1T+3atrwFNPVtR1Z6mayfPNLGLAa
bjd6pZOsbRMIIq9Dchty/N+/B9wERetej08eor9PML85VkrNRtq8fqomZYmdda2PmPchCcDYcs3I
v3/X3MjTAFfRKaFYHbhoiyrTWifrAC80RGfTDkAEY7TuLRyuFv/rWRwOU5K7XFbaMQG7uNUV0cNK
H9zklBuZQLA2RFqtnVS4Mwn5ltsDeq2HniMDURAMGhHieQ/NtuZIhTVw7JwoXQ0kq5+FNiIFPsUO
mDsr4VGrhl9vN3pll+g6uhrUBlAjoAh+3ugU2oqhdplyVFrFE6vAi5OT0efOJkitbkO0bnTrHOzn
gxPbzsIOvXKTEouShUX0iEoQI3zeOAIPqh5btn8Mih63SR3KTQXvqcKQVNSaDwLVrjYhtmcZSrl+
3qxFkbmkYeFfr5Im7fe3x0I2dzbZZAipyfO+ZRJkhH7+OSGB4yjA/R8RA1fv7RFzqVVUd6q7SRuA
BwvTfbF/ZGusKx4gcl3PPSQqXQ+SulXDo6tE3tbHU21f+smhzVGLQYx79J5v926pvdmt6OsY/w3Q
Jo9tkET/Jrziw5VTdn2Gnq/9O0qDRv8/eohmGi9JXuxEJrPpxaRIoNtjhseoFL8CpYWb1DjJSw1c
jQ7m0fePd1DW9izwYKT355U2isJxTLoxPqpNHX0DDZodMieodopP1XxNQOjG97dbvFwwPB81EmO4
9LF+rdk5H9lBTxpOxEdbbbGb8DoNTKJK6qMTOCsvjObF8QBbHNwPwwmXV1PnOUAXWUeNnGt8dGPO
OgWov3/IOwfLakzScEVzHd+410LA1rvbvbxcODQsi+/kBDgq5uIo2ogtY21b0TEcQJWtR+GlykYx
o0TbgsmvX6GZwe+73ebFsSQ7SznRQqCMX8xTrVAYUBD12+TYNE3x6keQY4AOe95n3ILdF39Kx7++
UWUYFqRhsmQ/dRlRk+WiYkuiFf4RscNsXgus/0wlMZIjwY3/M6tcpLSz0Aj2SuZbv9EDjBDXKAcd
OnfI270e62ELiaD88HnEZ9iIdsvAHrzELDHi+2GbwcyKjxSmJnxaYwtHTjXpR4p0ivNye8Qv4jXZ
Z+JVGUGiMzZfXpCtx9oTSgLbRUV72MuH+nc1krd1OUJ3kUfKYAVkT/zM8wDMO6yN5Hj7C66sM97O
bwG71DOdJxizKJzcZCLnhBJBq38Vkwj3SUBpaI0zQrBTpzTVPhqkynQmVxCFcfbVRdlNo6gxKIaV
HKeyreoNRu/kr21XFM8KBLU7KLXeH8g2TbuPWyNouA38cAHHdGVbU8wmlwhUCBXZeZia4iqhWFgj
HIFpusoKB+T0U1cp3R+VtLK3pRjRuyc4psXCrr7I7dN1lzOZuxcgIVWU88sOuicBXOWnx8yM43ob
4yM73oGfzBZm9Ur/KLnyMiEdQeZ2vq7sFoR9lgX50Ytq47uFS/C9Bkd9XcMdemE4gqcBBvLCWXn5
GAJZxzrm+YedDqmn2WVXagMGPn6cHW3Io8GvxDdFukc6tCUBpRjBM6FkZW5UrvX2t9qa6C9o6LtV
MHO79h6F9WbaKmUfLz2KrlwYCOZgFEg9lLfRPNpCHlwLUAXLjppRhuFWwC5aURZxuwfkv6thIUK/
0hqCwGhZM/yQJOZF18IE6tAKZhRGW1t+BXiOqiU5Tyf5i9+uGS2c2dea4/FPJAMaHDakXAnvInRq
YlWhViDqoLh1sMkN3lhr8l31fwoeZT9uHxZXli/jx9oFx4Pow9yZSqtb3GPwoICIYRnTPvRxEjr4
cZ683m7naqcMaaKGKgRR2mwhId1QxBwNxXEUifihedCckKWnSl5o3cIJfOXOQ0yB/A1OwwifzRcH
CqNo+CA/cbTdqcVASiu7ByhiGDdPmDvlta29oHAd79LJaBdk5a4cvdwzyOfycKW+M69n5YDUjdAY
86NaZpgZmHbF+k98Z19DaH1um3haWJpXTgVOO7lKiH4pzs9C7WEEHGqkTnF01ED/5gUYiNe8wtAh
S5NPoS/KYEs9Cijn7dm81k80/MCa8LznRJKz/W6Jak3ZRKNRiiOKCuUah4RoK4yk2BhjDUgfden9
B9tjPsGi65QXwGnzm/P2cNyuSbmk2tGkNPyAOUANuMWk8g7PF2JqDVN0qV54sWBpRe51UlAkbagb
njepmC5pdhwojgFKqrswHeunJGxwIsiGGjD17f5dRkoUBCnagIpEmx6JwNktkhpNAcxb04+xNtbP
Tl72X9weHtsuy4AgIRkorPKu0zTYsqmSYohVOvegBZZksS6Wk6xLchSQASN+IHQ777RB2RG5BM04
Ym6m3kE/HU7YHkE6cLsc80Frj1lZvGTneIFAJlYiywPtgnKoFAubdT5P+2IMElM/4iOVnuKwQzAQ
jdgv7VjrMKuGofytDgZudGoznXJRxZshcLAqwx5x7U8lWgUjZt//bk/JxRLno0jKUKLFmJBMyeyj
iiSpVbW1jKOSp9Hvro5SH1eL3tPhH+ORfldFFeCP221erjnaRPMOPSnQZSgbnQ9/w2M9LgbbOIrc
dX7FWPN9LlFbgD8W6tvbTV2c+7J7kjcAXF8KK8lPebeDISpO8gI1j93Qm80auZU83VS9sqQ+dm1F
ydwtRyLBoTnPpgZuq5rlGFgYo6XikbK++TPocAupA63+a2H7ka5aw1i6Aq5NHlKjYKEANOAkPBtI
WxmHIuGLjk2rJvaqtTq4h1GNLgv1def70HpI+9we0GtzJ5XkiM44+y9guFVTUsYIKuMIDcF8VALH
LPdpP6CPUXTukg7l5exRMaFjRAkcTrR2PnsFnrpKlsTGsYoMXfnsoJRhbJuqVu0/t3t1cZfyagKc
wQxSqkHUc7YLYKYCmJkszIoNFYFis5HvcS/x1W8hZ9kud1E43/QGLA8kbJ10YZFeLh5a51xEtF9G
QnP/YLKGIg9b2zqKSEMfXhHIffVleYeGULUJoGAqK88ey93tPl8unvNW9fPBTZMySlNdoVV17J5D
FF/uC/hQ8DJ0678YnvTC5XZtjIliOW4J0z00+s7bq1A56HEvtI9otqfb1NXDLanEaFXaQf0JYZJy
HfsINmMB0/4fPaWvJAdQbOWyk8vs3SEQdwF+Ou1kH9GvwoEzNdVoHeZTXW0LD3G3cAxww/n44MrK
Frk6wtuLFHs3ONgsVql9LNPEvIOF5m/NFivLDZBCG3xsYpe/b7d4bRFRZFSJCKnusW/OO6mMQBQT
LLqOjbDdU1cNerYbIux31nGgQ57WsoKiblOjNLzEA7reNM2CmtRY//Lv343vQI9KC5WrI2j8ELMk
v8K7sKJ6WFVafY9DEyMPRn/JbVaebmf5VwgOpFtksgmNY+y3z5tNxtHNY4wVT0h6qHcWUj8DMLfi
n0tJrVmlKUxgoMLOBrGSAEU2+6PrGRAheWhJ53Mhd8573XaNCvFYEac2CnQEmermpEVau+XP/LVA
1ftVq0bjwcmqcKHli/GW/AcHTC6lDQZ8Dl0wisGqEeIrT3EQ5yg0aOa27Ltib/RRhAaLCA5RllYL
l/aV0QbZBDYIKUagtvNyQymEC+murk5hBWenKoLyEUnAao/8k7vFzUnbYmovttiClt/MvlEW9vBl
6Ej1XFYHpY2yKaf9fLZFHlhejtLZyUaBo0XxQfH+2aBypyfVGCdz7xAsYZtqW0pN6BLl+Z2C37l9
n+A2unBeX9yBfAozDo9JQgisucqpGBKTCUjqE4wpjE+DycBscox+xVpvLWSc9IsrULZFcQFYGXk9
YIvn3Q6qGKmy2qxO0CyFtw4Ia5/H3mm1LaZ39WM1tkqwJZj10VqKwxzzJqk7V2LyQ/opjKBGmoMS
1zgNpqTuOfugluCcFOBcGyvOFyO0FH+HrKKNmLSIm2nttcUUrdBnbdHTgrnvrMMimZ7TGsroB08s
ukbKhdsWjJH0xz7v2pQiQNFgDnDSkU3dTIU0YLO9ahNh3nbftOIzcZ1YoMJeXHq06cLcRHaGTcTZ
cd4mkEiAmE7QnHAbdeirtFMfqCVNE3J4qis+nhuWDUqkvuQsgCmfHVJgi7zKt7rmhFaLeRI1xUcO
f2UXOKpyIGEI2KVry3irxVOerUPXaFEXwS75w0NNjymDymKAR6X5vNsdEh7FoIr2BK4pfOJLf7Rp
FOw7c8i2alvpd36jL4G5Lu57BMstQB2cz0hbW3OczxDEcMcGsz2lJUrd64I9DYbEQmCmHVXz0DuZ
uzd0nP1W5Jy+3+7vG83t/G6Q2R7eWvzEvsyaz7MuaijnXXoiOx2+9oma3blD1TrrMg9y6MJlPe6w
EUYTq8nC/nHQvOpn2CBepVRof923tdbCm+uU4m+P0vtTjF/VrkXG5Q4J42BliC9hsVMV3buL4fXt
oxao90IEcXne0gMeLIDHOeI59M6nLBnVrsJRJT1ZyRj/aOBmPTZIuekrE5mMrZJq6UZrKSzACQ5X
5WTo97eH8MpOgflCTYWUBEDyOevDa/y6CNQiOwnXCL+UqKp9DhUsVDErRMMoEM5CTmnu5g7aEPls
YLNMGDLD+nzK2jRJMavX8hNF9Oqx1p3kDjuMDqXLaepwizOLJ88LwpdSd7J25XejqqxzZJu+JtBW
P6cILz2PUzW06MSZ0I0npzySqp82YO+9TWrZzQbAovKVGmbSroo6bZP1YE3+XYWH0bMBQ2ztjBN6
pJnB/RZlpfmYJCEvqdvDqsswd7YyZfmP5y9sZGpks604KB6yrULPTh44ZPxqsJjFQsCuinzVWHX/
E6yUh+5+gqAOdToj2GKinYh7yeE3dti2uM0660T0u56E8t2bQrPaQUwzrdUgyHlIoMwYrVK22QG4
DrpRjh7an4Se5sr6dk/mjidvE8Y0kUeReBkqm+crtKTGUxVYghP2RFW1NfUYkUaB2MlaJ2l8Nzpe
MW4gj1ufqWXE8n7RnHvka/2XAEvwr3Vv9r8MleLZBofqFNHTbLJ3uqqka1Rc/rv9sbPdJAWWTdDJ
mHLBaQPyMnsCAAEHXFqa/gHQRLmjcK9tyBYUKKAaULTq0tl0KG7tUSZBDLZrou3t5meb6a15ch3Q
kLEigfk8G6rYT2tA/x6KnUaS74scK5xEy8h4uG5IrB5+UKSALClFbfYt8kEk9ogRz6dGTL5T5cqU
HkZkhmwwXL1uf8N82VWlcLJT/8lQSoZ1mMaL1OdZcPrWtORucc1Sh+TBNW96TPyiCVJU/TP1M7IW
WbQ2gGC8KgiPxevc7P4L1HBcGOA5NuStWZ49PO5AKmogw8+bzXzXpvA6UsNX1dFYGX1S7N0xj7+F
RZ+jAQWTcW9XDovNanT3c5J18OQEJYc/doXa9u3pvvo1bAygIaCLbXWer7Z0jKUkRvzQ1EqIFcqQ
+duuTY0XU0EIfIX3oC41trzpSH025kzvRR2vcZee4idS3c3C2Tq7it8GhwI5GSISr4Qis+Vni77t
1EzNDk3W/4vsuttOeYUKV+EbZI0oMa0cHW1ONdSRy7o9FPI4e3fcyaYhpEvuJBk4GcWez0uKv59a
IVp3UEJSu3aoFeOK0+G3ye3yerupNyn6eVsUCVDIILcMtHvWTWSp8rZrkwLfgTC7N4wU2n2e1tFX
GHJF8VIPVfEjUB0l3EFYBd26Fo0WfFcaEsAPJgkJfQMEsLBWAJTLf73dOa+tESbaTkXlYny+/bHX
xoXgl8Q78RF3rDyw3r2Z03JquiipxaEftfGlLoNjPFbtJ8O3/YVz+mpLhLyEEC5vt3nIi+Jx6Sp5
IA6Bouq7yQ4cBHF5xG0zEfTJ7na3rqw0jhx6xcaHADRHKXkQNAff0MQBE3oAxYjb9cM9Th/B516p
NFS0OyN7Ro7ARKZkytx+YaFf6SuGDCT2SWi79mViX40nEmmJODRlFj+1YWZ/qae6/6GpvXH30Z7S
kEZ8yw0GEGIOMFSKqjPrMe8ORPLoHzc4iyq5Yt0TTqSfFMUOP5HGf231YCnVPHsRgtkEJsqm8mDA
UByek9jKvFMdH9FQpIXd6DFrWc8r+WRfGMqLc5z8Lkw+8mYcp1JN4nyBNm5kR7patYfJSbXt0Cg6
+u/VtFeVUVk3VVXfDUF5uj2mF7e0ZP1SAXOhw2HkNq+Q2DyqHWFb4lDpAMPXbpOW2wJl1hd1wOkR
WbPC+VKIykJF2g+QDUuqtPl7+xOudBv4GUwuXonSEm12j9TIbIY6HJ97Si8OEtm9wNJen6aH2O0x
cClIRa3SNu8WVtPlpNokkhzYKBpx8AUxQc2T2OrRAjsUuNuHK61Tkq9Gg8j87d5dXkysHQI28swk
nHlfyA307thRIgE0CmPvQ+hhWvPaQ01A5gvwSnGsJk8bVmMUR6h0e5Gm3Ceunje7HvWyYOW6aV40
d6LFzffb7Y+6nHVpMSXR6MCRPdQGzr+pArvY6b3SHdKWDB65yhJrcTMZ7jllcmPle0Pyz4/9fouT
jbg3GsxHbn/A5eDzARLaIqmTnjN/oystmrytlfYHTQ2Mv8aoGO1KSc3pwzuKVDBAPJk6kmBvGSS+
G/vU7quxFk536BC//JEa6ZFkjrsFaCkeYc/1d1LcdTESkQv27FKk4gqwnBgEbAsZiNmMR6JBDtbW
h8PIqv2CvZ8QayZDbVdaKTUpwVn2L5HTGMgSNoNNgKj55S7HjGzcIMZBanNguUafrUgJARDyXuGl
kQ7W2rD6mNAuqWtnk2nQLNdooqLNCJPbx58AR2+TsKvGH9RxKohySQxYasga7aHR1NzHgnNwu2wV
Tn76BBs2FM+JC2SPesAIWNvpmvYl8Oyc/woVMvGMqHCFniopTvPFtAulfWJDuXd5NCbaTw3nB+/f
1Gk1jzrFgDfURl1vP0qimbYiu1XZq04jF89rMoQMixpnwyJTiuaEFoc4+qL1xKG0CuMXTJUakmaW
l6O+4nzQ8g1aAba1FiVWhdR123QvBtHkJ2JO5V+OirV3J702kctkWIoVTEjkFbts+C8sBu/RzLFQ
W7H2GheNdWfy9h0IIncdWFr36A2RXq1wKKlezXhMXpKOLD4e5r6HJUFXA6n2kakc9gXWvi8KLC7G
C3sFczUhmI9RDF5T4WnSB18HcWbGw78kjsKSFDSpD7QtMQW4N/GZ+pXWVo/Gf+UYyiekvbvnGMXY
8gd13u6Lj626v+EFKfRV50zB9CRgA5QrQ6+c/osOJURZkeGJnn2k6ZJ1YPtpsjVLUbr3Wtngb1nG
GS54ddSHmLVYUVb9xyAhPVxS1crXbeyS2MN8wf3pp2lbLEQ381co1yGnhkSjE2/AGrRmeZIJiV6b
2LI6uEavHkMXS/tV5KOSuoozEGQ6EvbjWokzs/kEgmTQ/TUKO3KBiVZ9Si0vwLrEb9oBg1KysLus
off3cTihwrOyecIgKO0ZYlo6iGXcO9uW8mshDFMSA0c5u14TNwrIYET1wUFQbGNjP9utMj0uENFv
WxCszvANmb4Cp6wq+1xjmwknSdcOTVK5P8H/TUsQuIvIiWH0XK56LiAIMN7s3usQw8ka3a5QpscJ
PvZNZChHpUe3KtDGhctunsuXcwbxjItOWtCBO5g9CmAQx0TXeX1gezNR3D9Dj+Ij6Ekq7N2XTEN2
vnJ5JDtpkX0LhzLc+SlgqIW1c6XPSEIAxuDg540yf6p6PBTbzq+xFaxHe48DRPcpq+pomxqFttDU
RQKA4gUtOdRNiMOhTpyf/TpIaEKO3jxklV5+TZMcz4MuGDkZ0iIstXUnQvH99q12EclAReFdwSAD
bicfML9uRO40famXB1MLra9FnBX3wMGVT3qRTf8UJUA6H1Du0rqWb6yzdW2b0uNPomQlxn2OSou7
XM+9ZjQfcOQhtYsIvP0TSlGHFq4Nww9P+DrYWZFVV2uC2/F3H6MvsxmnRomkt4m6cOdejLuNMJkD
5h7YH4+COTF+SpuaqMqxHmqqNPcTD5Zdk5rKRtNbZa0P3RLqXm7bWfdJ9pP4JsdEbm+e3Zs6G5BC
FZoPVWdZW+6D/k+c6pW2m3B1LKgw1PHXIER16lOeJQg4fXDKwTYy6mwSGU3CPzpfZeZYh4OGq86D
b7GJW4TUEBuo+ofKshBfR2I3+2J6haLubjd7ZZBdqQGJbg6PfKi1581a5WC4XevqDzhjeOtMc6Pq
mBIo/knDIFePsY2e4e0WL0JGKW8BMA9egyxJzuGcY4ihruL52oMTjfrRFVa+0yZN36MyYvzBxtLD
wAfbH4SdTX1vktoTCzDsK/MM94qiM8xNzu859yfoa3BTuqE9VFAPvmdDazwrFTwH3PmUuyQb1PvU
DspPQpVs5tt9vzi1AJAxv2iPQpMhxzbb13rbZPyhpz0kYzPWKyxSpxe98hACD1B0Xag/Xh7VtAac
CcUD2gNoOgsfKUj2Bdx07YHNKqV5FUQd4KLrq5AYd5Nzrt1BBMv/lejiP2Ovqff3gz7EHx7u86+Y
9dnsQNIj4aE9lJUfnKzC5sgUzmTgUeMP0w9kic21yIKggpGWB8XCfXVtxJF7APWOdB3o4dkYjBnS
+/nAiA+tTwUJeX8sZ3SQg5QxnGhhei9XFtKYQAWB98tH8ByFHWR2ptqlrT+Eap8YD63q4mBSZME9
dod2hMGE2fzxlWSKPqV+0eYL8325lcnRWToQHSabkqzceO/eKEYcjgU+pPaDMvm4QgVIpY+bsY3G
J0c40YbChbUgB3C1RYlbgVkgyRWzw8O1+tYryJU+GHkmtikG6PVKVXPtq/Aqe9spuv7x2eR9T4qJ
G1nKkMt7810XzRZRBfRlnYdSg/9pTL2RbTPQyyqGSU250NiV2YRQDpeBEI+kzVzt3FZUC7d7R39I
YDU+DUZiP6NCPx30bipXiZr3yBFaSbQphO8sPP0uVq0sLoHrJa7Bo/AigdN3CN1X2YRWWRGY9U5N
BpXIOJlEAU8TBcOFdXsxj2S6WbEcCIjrgtSYJV9VPKgIbdSSniZC2ihF9wgDJf/j7DyW49aVMPxE
rGIOW07SSBqNZMtxw3I6JJhzevr7QSsPRzUs31JJC3sBEgQaje4/PAig4scU9aN/nVlwjYRBmrww
xmnmL8az6xi9O2zIHiwrVvZlxc4sPdFuInqZO61ItC+JEolPWtobL/8YgBmZTMKAKSE9m83FAvJ6
xeotfaof2rjVX1R7Ns4JMMVNjM1F6d8e6yqJYyzQRRaRF6QRGO3LxRplRHZPmPVDZ+KbZIVtcl9z
muOo0wNa0LgL+npcrVVx3/mW4OxZPxSMwRkZi1FDAQUnD0f9oclaK9w0g1Be68ryPvbYK+wQdupW
Fs/1MQOaBr0XeiWEAjjwixA7R8K1FQA7D0pgph/whAjqX7YaOxpL1s4p8/m2MOPPgSXVfjJwR0cE
goLIoy4lilXFw+utY3AFQp6EWwqt9+XT4DnF1orc6aHWC2evZtIJNZx+kbatxdvrghyEZhoy1JKJ
uxKMfvmBizbrotrR5oeQGkJ21Geby3mvBtVBH3Iquyifu8N2NJCGqJCsqV/VmXQGE5nCnCagR3EZ
f7q95K5CFk+EOggsVal9Cafx8olKMwWHjWXXQzm2IRpDttakm0BwRXrAIQwJQXS6XbEJo1y0h5yb
t/t6+wGu1zyBkqhF2xLUzBVme8rcKaRZNj6YOHQAlgcSs6GLkdp3cyV0cy9wmR6+Qw0zVosJi1s5
hx4EORrs3NTeunfG5bsTsFqL+0J47pCknR9Sh0/gPCRdA1DfV3BrRB4mG4ow+TF2edLtwnAuYiT8
0sT7qMXIn3vb0rJaDC14NUdbiejLxcInkfoUUp4SXAa6mIvTeZRDoCI7nMN28szmccwVLo7gvNrG
uXMLBZVF1cgik9L8GNrabg4o8Kb+XDlVcVTaqAU3R8yY17bvYskwWywZEiQiBknDFRIzmHMPzS8P
k04KeZM/UMJu7iLgHPW2tlEg7CdrOlkanq77sp/07B8vnXJ8iptvt3jS8SvptYZuqsa86I+Va5SH
jM9gcxiAM/7V50540Mt+TPfelCZJ5qfakJdHpLvUCQHnYNwgfBOkK/FM7pG/roFvD8TtBHkAjkOd
bX25jvI0UYJIiY3HFDO6uxaiy+RH+IytHQ/yg1+OAzWJTgmGAESRq0M3bb3JblKwOE6q4GyII96Y
+Eg/OM4mzfGw3vVZXtibXMxt5oNuAYdVjQ04yds7dhEveV0eQ/YuqDi8Y4be0ciujEJxHxMLuys/
U3hov64QQ4AYDLNyZbjr5cZw9C6AX9JihCZ6ObteasFEHW33sTP1ce8mk1YcTSXANLaIkk2VinHr
KJq9VRvEl1a+7HtjQ7ulv0kxBzU2eXT+lT2KrsrKsU/dR4WbPnJElK7oQwWDfgTyHCp3Mfc+z4/E
lH+E1YmG0+2ZXsRGOdPgClBcp41AUrdsG8MFi/uJC+mj0iA5Z8Ix2RKxrP2s4FpQT5Ny10RiLR14
550h0SCBLnUlyQkW6YBGwLcStfUeuY7H1TY1Ytw4aSRNW9sU8UPYDJghgf9+MepB01c293tvzG0X
pxqQlFQmF4OHuC6BveaN2ablzum99G6KA+Nkq9qXJo/6HRV0d397lt8YSBf7ClqlTueTJELKdS65
qbgCheM8T9NJTUIj3k6x2bg/gRJqr4VlIswdWr0nRfj63n7N1WQKv451SYeSPox4ztzU+ohfa5p+
ALlmjpvUCifL8afRycMvrd0FdenP6qx1G08tpwOGKfMac3G5I2VnmoggxW/e6H0yQP21TOveVQq3
1YxHjPWK3eTFWrwxvNo7daqYlJX9uPxEFGJotXC9gQDFZC2biqqezXpOSewhxP1xpzUx9uxaMdzb
cT9jpxxrH7reWiuDXIU+XoyMCaiHiZsOsJbLNxyjOS1NBWxb58Ra6Oul1jiv9G61Tt04McI4r20G
uoymVDDS7EqHCFm7TSNZWCuY4uX24KUljVn2VVkxbNDLJym8EWdE6vynCRtCXLs9ZZ63ZaENvb1X
lGk4lJUzNHdTjsfZd9SGPQztbq/Xt8b43+tVEs8QwCZr46YgCSCXj4DASY4tdKU+emiLhls+chki
uQrY2Y+7ylG2QTgnD/GkquGRuq32qR6g+9HtNRo4a0OBO5yxQYZ/iJ/qgBBQ0f8qnHmD/JoXBOj0
i7G7y4NKz88Yu9njhgHt5rUMo8jepZqBBy/1o8h4yYJhtg7j2I9frVLrxqMTdKq6iZu66w+hlRX9
LjQjI9q0uhqeG1L8aA9yuuUfUg9tDNeYQZqjtdbrakWDLnO3mAjmrc/9QTFxoUUtkcdpxteSG2db
+jQUk2SrgMfHuLMHcNzszGFItRdA1OOxDr1wPGtGoyN7CmXZ3A54OTrf4mGeX9UIpJqvRRkMndvf
42pDwMkjTr9doajGOotDArdQJ0KqNXpEHFvV9pbeV+ewMpSnBhvFrZVlVXFHMrlWFV1c29h9xCq5
BE1oZDD55UL9a9MbczhkjVV6j65RzZtCSZpjk0tYfT6N9kuCYeI/dlAYkYSPyoUMwFL+ZLH0cw9l
EZStvMcut9xtgL70S9daw5aME3Pi25N6lf0yGBre2OTwcghILsNMMtIea+oyOoFzm7W7xBKg1wBt
q4Y/09qcqMmphbut4qmV7pgOLttOO6nJVlhR9CB3cbqy868nnCcC6UQbWc7BkgLUBC7tb8hjp9yt
rZ8T1vafuKLTam+kw5fWOmvthauwLqeAsAdXm6Yh1M/LL0y2NwqIhOGpsIz2QWfYPS1NcW8Po7Vy
7l4NhUQbZDL4iFJsl9vK5VBd1Afcs2z9sQbD+NTpYnxSqlrgoArl5faXXYZy1MsoxdE34BpMM26Z
LfdTHXYAmuyH1BOVsmubytv1bWDZ/mSzvX2lbL0j0ruoKJvR+M3LJ+f59hPIebuIn6RUUlGYiitb
x17yI8ah7sqqTruTGjl2sU0R2k8fw2rKph+3B3pTc1yOhGKbh+6erAlaiy9YhTD/EmzquQ6Bbt80
s+E8jgMOH9syC4znqUC8xq8mrYy4xCH/sQkHPVP2nLvUwH3o2bbyqnUgvk+YKWncLdJuwMfRLDAI
d2OLHj1msrb3ueW+jqcWgJbPQegZvbOSiF4tfWYMBVcU3Sj6gWxevIdW1x2lWZibVEfa+65xtDM6
R9p9gADqf12trGF03hmPw02SV4g0NFEXy1HrG63WcEw5df1cbFIzyH5wUumTnxjZc1YW9koIv1r+
VKKhPUhIErxxEt/L5d8osdWTjrYnd0YEsxF2wFljJ/MPrqLd6+1FcXVcyLE4LkD0sbfpnF6OBQ7G
i5Eba09qVesnLR6VvefGwYMWVvq+6azxPz0ap5UPeDUo7WhoCEB9CNuMubhEDU7oDjgwozLpzJL1
hV6grQ/JQetK8HVAfJxNnxTJ99uverXR5KhkbaijUFqiOX35qsFU6Ph9t+qp1GYQhYolpm+gDKPj
7WGuvh7IKXIiVos0MSJAXw5T0iMz8cbQTk7t4mCr52b2QP5qv+iDo+1uj3W1MhlLLkh2M29FDe9y
LKh3oyowJj6Nwszv2QP6Hj+Y+d4SKDXhCZSXn28P+N7LyZohViGgyLiYXQ5YqoI6WNzji40El+qz
elGWnwFaHZFfGdbWyRs++CJicaXnJOCIZ4JARC52OiRbSICTlTzNQWi627imPLwdvbij3avB952r
yvBQi7bqz0VpJ18BAKFqHCJYYfmFh1EIqsEeBiXh2H4wQCqVm8yGUqVCPx986myO8h0jAqeBCoMF
1K9mzFiKU+2k/XcStyDL92lX4s/cp132eUgG90M9GuSIajaB98eKW5RfAMUquErcnuc3ranLN9ct
ieGXvBFme5nYB6htgGcItZOd2GrjcYeo3RmPKq5r0y40Ilc8WFgRnam1hXhjhqH5HBslFvSxSe5P
h7TJunuI2KV+TMToUmqKLWf0syxpoKGjDeZhhqHryediQC8u39V00YfHLEWrotlMSA3XsKmFXnQf
iobp+0YmrIlt0LSjshLtZGa4fFNu13jfcARfc/WIBGgUlVwPpySqPpqxXal+oqjaXeXhWbpPKzWs
7wJHVn9rDup5ZaavVzTpHM1OKbzLDlqK0AC4c8MuKIMTp1sBvlbvggG3BuAKXMNBkdz+rtcvy0WJ
6zEYDTpIdAAv90+lORJgVOinEqtD1CzTaOeYUbb3lFjcIcldHL00dbZ1mqy6eMq4cznPXMlhYuLm
xdCEqMuhbaRewi6a9ZPdhvFDPVbiiOEltvSxh7tWVA3Ztixb/dRWqnFnT27r01Jv1ooDMkBcPoWk
UPNjclmQVkeXT5FHamx2cW8+BqAGzk2Xxi+BsOpdkBTTRgcJqa3M+NVZQ5TCGILKMBUiLJYWB1zv
FU5fTK04eVky/6nq+NsgqUjJ2AabLG3NDXZKa+oAV2uKlJyEQdo4gZGnnXX5kqJ1lTBqgvg0FIp4
CLvR/om03HfheWuGylfTyUhUBNED5Ei7lkRBQt9U60FNTjN+77DJNPSotkY+TLjQirD7PtED/kcZ
Fk4cMPkA9eCgoyR01S/ryr6pwyBITmnc5sc57BRwTTjBgj7F2Oj2fnlvJnk1itnkQ4BeFjPZR/hJ
RrGdnMaAs9QNNe2HoQz5TyMXfbL797EIt1QwqWbz7RZ7s2D0LDS1hL1ZElJry9gGrtodY02JV7Sa
3/tsJkcbWZBO4r98LTPq6WgHWUrQKeWy79STGJDmt2IQJLs41No1ktr1NiDaEHEYk1xBW3KhDCMO
HYAsyUnkafzZErH72UVnFskeNW7Z/cU8+OFUcpO9PanL7urbamELggOkgAxTU07FX4WBCVGiFFNh
vqDXRz9yKzF3fdrkyMzHbrsvp8lBO9nTxCaLzfl7XjnjZx0a38q3ld/uIuywZmWiZMqqAQXWRfDr
Usvqp1kw4Z06PqvMvBVVv5Nw7NVjjfWFn+jtbGxB9YQbqj9rVeyr700pl+RcwlvhgMIQu5yE2Rk9
xU2H6Wy2adE/UDYy210FarqyqIOpaUjE763A3a5M/tVXJyXkIk1xkCIaupaLQmXbisqsS1GfsU6p
XNvPKyX5aBgVyKVNBdu86EFJRoBQWmfSPmgSfPpQBFaWbmwls7UN1jrxb9DzRev3WN55+PnQJRju
ncxKp0cnoCUKfc/pfq48t9zWF58LY0EqKSRnsgpO4eVyvganpPbdV92TgBaBQYB0gLCjHvt6xPkx
LG8AgzuNEjxEnqZ8FEnhHWJPL9vNAApE3ahmEb22QRuurKI3VO7Fc7GIJZSWiyDLiGv05XPNFi4x
hdL3T73Ak9wf8zSNNmmr2OewFG27A/dSfyI7i5rJd0e4DAjimM12bGo33miiLMeXxFLkEwrdi88a
VmTaSsS8WungUgjM3FbJ0xFAkBnIX/tNoKNU4NeSPKnTWLqbCPGqvdpZ8VPWwI7bFvHQmHsPI0U4
qW5QNwc7soq1qsrVuoMEyxFI7QZ+AjO1eAjXQl4jTuv2yc7oPnaRLn5acaU2O4jO2uuEisA2N535
y+1lc/3qUhFHEsJpBALMWQTw1upqZBPs9qmom24/VkF/tKd4xP6OzqQj9E1hZfFWmUr3pbSdfiWm
vzM6qAEpySJTWSqSlxNfBBTCOtXrnkJPpRbXDmq35wo86AfB7Tv80RdR+0xJsww3Q5+OHpgdioUv
t6fgKtCQy4KCddj1kgO5LFUUdN7R7/HaJ12xseBSospnGU+/XTTqN5Wu1N/+eTwJ2YPiYzsuGKzF
hqidbk5tw4zPiHyoWPZMNc5qaOWUz1qWFn9sVOqTw+0hl1qGmjyh6UDKYowEfC8RMsgjFrTIuvwc
kua6/lQEU6j4JJXIuPp5F8ARRA4IjeSxRJxml42K3e1JfbFZ9DuQcp8tPdT7RyPpDAFTxKwidVwJ
FBbf+jJOmFQw6cvQl6LWtlQZnIoh8vRqEGe9mbLsaWwmlN3yugs+JwEiRfvbM3K98sCrMMscLKw/
ypmXK4/hY2scqvLsOfkEfU4ZIv5aX1Boqj9WrfuNqi209Ki376dKqOpKhv1GrF28LegUanJStANJ
WDkbf4WcOs5qwCFDdC4grpyTHtLWxoZxJZ5HO6iCUzSaU/c5gj2fb50Oj6unqE/M1K8I7t+aGpWk
O5Q53M8EtDrcdHPgheA+uY7tUzXjBtJMk6WhV1DiQlWOMVwhyyn08eAmevHMu+dkoSCwNcy4C8N8
ylnnJ8oG8Uvm1Yrmd0LkL62Ls/2hAvFZb51RzOO2qZI83wWFkWbIwBgNVIC0xDUSw1nlY1wIPX6J
Qqf9GdDUn18xqdZMPww9Vs6sWTNxpEr011Rxgs8gBD3j3p7HKUbhzQnSP2HXNeVDok2l8SkXajtt
PCOtja0VmWGwbSAOVfdZa6bDPknkxUfqA5f7ifLDeF+Wde/cG1mTP1FrKMXGGp0ZKTPoTcaxj6Fq
n1lChbYf+9nIfJS3EWFxlLBxPqSDWkZr6lfvrC6uq1L6FpyFPPguvy6HSV5HeSzOVtsO91NdjK86
sOTHwE3wQkd7rPqjJJWF0nutiYxllv6j3jsbHjdeCp5c4XgCXC8un0BN1I7dTRZD8aX7UCtp9BpF
WbutHTUN8JIETyoU1XwyRRnsKauoK2nU9Qywi+mwvJmLSs7Q5fhp7cx0dPTgKbAiUe/jwptRaHQH
K91gfj3Xo+/Vs21+jd2uOnXwe9Ot17hzsnKyv/FXLvcZFy5iLM9B6AMDsngOy57mwtPFWeTz7PiQ
LYT60a2N5nEY+saFK5xlj5zLztccTss9XijpVwDjofth5vC3kfEqy/hVC7LC/maldIge4rTBJXwt
HvAYi8fksibL12Sd1EIX4aipqpn7BW1HDbjY/aTHQY2vF0eTr0Q9kZpjq/h1OwJe9+cQBaUJTnOK
Qo6EPV1OjcgAW3len5/7BmTqTlGH/FW4TY7MYp/RnU0jC7akn2iNiD/NkWdkGz1XhtOgxRVIfnTW
E+vb7Wd6O/Av5kGmicyB1FmA/Lqs9VhzbuvKkGnPdVGn3lOJR0L7PHGJ1x9DNW6GLQ4nnu2nuelF
L5M1WsrJScoJnJxa9JGv13GUvgKkLoaN2vaAKPRKaZNdj8F58plO/lAe2mwavNex7KZwV9Axeqq1
SR0/TN2cjfsyMEJ1JclZSghRiiSvJBwgZMOepJx0OdFG1SVul5vGM5zP+ahO4fzL7Yrc+OjoQXgw
2sqLv4iqYl96EYZE915mNenRbLv2i4EGerrFV1A82mZqml/qNKoenYFyxQGUbac8annSZ588S4jp
Q+b0urKpcyf7kga6WCO9L2X3YTdzU0EhDOVh/ILR7Lh8kcgechQi0u6sNk6jA0BA2nBrq0URfugH
jD79bMZR9S4T1gDvNMXopk2x6J1DqQObBJhfbu3RxtLk9qq5ijU8C7V8UOX0ZGQ7/fKxRBT3XZ71
4znHj067U7DyeJoxcr4PgEdtkjzNvlWBIQBJOP34Og/uP8oFyXmhRkBBlDsEhYJlkOmDuKBR4Y1n
swNn7gMrMX9ndi2szaCFxUe1jVad7mXcutgoLnVfCi4gF6Qg+FIlxIg80kZQXmc1E8ZPdejvJykI
LkEWPrKAVPixtQqqjeYExXPDRfdE6WTNOmZJ5uXFeQqbCiGlQvo33mLmx1GvjJZLyTnRZ2Rxuqoy
262Sj/q9MntpuOmVXBuPak+NvbCmPn8wRjcWGOhUGcLZCcFZ+zIqsxGfLLvtza0yNKLaal4aIwEE
RmTwrUlbY7BcBz6emjoqLEtuzFKJ9HK9aE0AgRg277lpUP3fpnr/k/Mjm3dFp89PQTv/cnjIZKv2
tbNTGmUcN/CvX5TCRuvq9tKVW3/xGUEJ07Tn8iddyBYTaAoTjYRETmBpOvsodn+bRau/qrCinpK0
Kb2Vc+aqlg5Q+61FYtBHRHNqcRzOwlFHvXWnM+Ec3nfUzM8o75kHV+jhx6ibLX8ePfaH09XW19uv
enW/heBIEEQuBIonR/FiaEr2NWXs3j7PTd9+7oOkETRNQs3ZBYhXPBtN+p9A3/fz7VHfmWDkdQHr
Q3UhFVreMGEkjF7ZWM7ZdbMMWToRJfvesedvWdvEp64S/90e7+oWQ/mAjB7AqyNbjEtNo8bp62aA
336eZ4tIWOnja9fWHSJl+RrS8jrsXQ61SPFmO6kVt4its51nAIXdqAbEolq4sEdVNOwDzxGHxMvS
3WiM8Tk2rDUK0XVyBZ+GYiV1exQykEFZlCzCIk2yOPDU82hWbnI0s7Js7uqgnhMahVV95+bCjHY2
uga/8hbXTHIGmp/HtK3MJ7QatZ/G3McvFQC7bgObROzzJJrWuifX6066UADBJTSj1LKsPym9Vo4k
ofq5VIZ266pjt1XtengdgmnsTjqqa4cgbPTiX7FGwPLAjUgcrBTyWPZQaAeMdUyGfobGpWJP5pSb
BmDuS0Gl9Y5CQ3i8vfDehEEuQwn4NUqJMrJRyFqmcx4msGZZ9s55Iq5qh4S0AjGWJLU1v1TD1LmP
WrXtmAB7PGrdYE/7Nmw8hRNZtGAHjArFwVhA/T7AfdPO3KLG4dGYO/R5zclU/5S6cKeD0+btXaep
U7AJnaJK/ModnSLbBLoabwvdSL3dzGXaOnStBqhQF0mvUUcy3cTXsxyJjixAs2LbIGSevFidZR4C
aBjR11xVho8UBOv8+6Q1+mfTmBUiA30c1+9FORyjtp+C+5ru+ddsqPIX0TVd8DhwTS78GvZjOPn5
0Fp/bs/q9XaWdEAiCERt2o/La5TVNEVX1JpzbumXRdsgs1AnzgHzSVWhLlgzLH9z1Vx+RHIZyiBU
oSVw7PJoakNDUfpGtc7IloKbMQqT7C+hNeHXqJcfnMpp5oM2iS7zuf73xc7oCdfHMobGHAlHb78P
RUYKEhdzlvuy97vtQIFqaKSBwN3XTqJR1msy8rbbE/Xek5PcylQXvCkHyyIaZWWNN/OQtGeUnhwe
NNOjrT435tmhYmq9hqYk8Kejov+XJV2yS2hfuc8IkuSVjyiKoe3EhB98XVIs2ChqV/SJryIS2v1Q
vKLYNLqbpx+ZcWxPVo7E6zAq9YwlQZu4jWjcIqnFLbGzK8AKZ7bEDHGqiHw1d4z7pihKv/YUb5uP
1XevV5M9Z8g/t1q5lbK40FICr0BuLc+vv+pA4MncPBm69jxxcr5oXhB9h5Xv7KRuzmGeuvpz3fRA
zG5/res0gEYBtQHumpzIbKLLUZU2VebecYpzMw5FsIWEFGyd0jXuyrEJtqPUOT4SHrO7LCwAbd4e
/PpI5gpBS4DDUTJBl4MXZmEJ10rrc5an+p1ajYXYqG5A3koZ8mseqsmP2wO+cwIA1eKQAhADBme5
NGFCFXY2xf25qIym345oK2vHrMvCLQbKwybqUWAPaHV/uj3sO5NM3UOy8pDLwjhFPtZfn7ZNqnl2
o244u1yU0q88AEwExwHQvB3Cpmx+19RdrFM+W3nx0QmmdiV2vTs+YCrY0wR8Pvfl+ID6ctKwoju7
io7OUi3gkXXGJKzDhMZ1yoqzJ9VXpsYVh0Kx1LXOz3vTLiEq0p+MXrS1WNoGRO0y1ZL+HOuJVvlm
Gwt3b7p98GLkeu8jE6FQ/R4VsVLYeGd9ySSTKgLBCKGwRSSi0eX1aJTx3nM1HPUBH08/Ugv1px4I
oumAeO3Kin4n+KG2AKRAdm5hOS1Fu3I7MSpW73AeXUeM9/lo5P8R41Njmzh20jx0wGJ/J7KFeIDE
HvwaaqdXtnU19sFGV3rbfDAGPVEOSl4j2DCFULKpjzl25iOd1YWH1nTjT3XWC3t3e42+ZQWXB47U
iaAQRCVcyhcsIgEGz3pRTPl8jjUxvGCbxTOXTYqMcW0E5eMYJjHu0pSnN7PpZtFOsUlwt3Pft/VD
E0WioBmqoYuMXLmSbNGXUit/8ugJb4Rbld5dWWZF4w9OXRoPuVboydcSwcdhU6Sj8586t9qX2Rql
AwJ1aO9gFEOR+MMcQoK7/aLXiwLUN1qqEvwuMUuLi9aYOlppOEp7ZqnGdzWH0qeQ2+cpi3WxZVf0
K+nYdduTMpZEMqI0CV6BI/1y97UanEJPrXtkz6oknX0M7GJawXYFyc5wcf48EgbNBNCmO5vfo04M
D+wllIWtMI/irZ5b0DYs2Phf9ALh8BfNnu2f/zonEi5HPKT4h5rRMmNU0K+KxwZHBt2LNGTeYXoA
6vOEFLzr9kmsglS+PeJ1SGBECtP0g9mfxMTLSanRvJ4HZZjPrYme7WCm+n04Kq+BWxKgCrVTf+VE
osPtQa8/PYUSdIapLFLvJCO/HBSTsMyt21Y9Y9A2bfM8Mf1krKOvbqreDaNTv94eTobVyx11Odwi
/Aw0KBGFHdRzj2Szj5di+x3Xhq9ZPOmfbo90nbmAJIKvQuWAMgYiIJcvlrjmqKV1qZ7LbGr2Tj8E
zp7ak5X+ROOPfDjRm5GulmE2IDvnxE02YkxGb1yJfu+8MPdqljoVBXgOyyt2JzLPmaLAOjvaVOPj
q1Q6OMBQ3TVASFe21TvfUmbihHao1YRc+Sx/nalm5FZFPhRcT/p0PgCpmEzftFIIR3WDdwgystr+
9iS/NyIHKPxv2cjhEnA5YhTUJkSwUTtrlZJ/iJ0kOnijOSLXl3XhdkZYaCVbeWc6ZWlKkvSAAIEE
uBywDhutAa6ln/N+HuedmVm9+6ympjf5YNoCc+WeKgPfYrlCOiQ14opM53XZGQazqnt97WnnQhBg
MsXw4gNw8FpfqYJfZyMSTUh3g0RE3nAWu1CJyhnQUKKfh7boNlpj0ghKrWGfwX3bcKtSj4i+xSjr
tdSR//kTskO4UEFXAdC1FHXpQ8MYK0qz5yStkvuoF8HRCECewA3utjmSHSuiPO8UGHlXcjcpcwjx
eOmUIiqKi8CwdUhkubkZoxhFSK/pHvM0jB61IPY2HjSslxZ5npMSVN5G1N20Q3csi1de/Z2Ai+QU
TB0JbkEdQoaQv/YLl+wqN/DxOnMkpx/nWkt+Q4FO70zC7uDnWmbOW03RXWVln763iKlO4zAl625X
dcZuKCehVpV2putrHLzBxcRKkRHINgLn5+3P++5YFqwnyQai5bnYoRSgzKTg/89WUfXfq1ip0Xaw
AET3GmIo/8dYEkfBXVcKrizSiEKJw0gfea/SyMbffQChGwFTvTd/FB2qYyt75r2vh4IEoiYUdoAJ
LEKBFpveXFNJPaPI7d2ZuKruzDhv9l6jzt9o9mNKX8/i07+/IggR8EBvS3hZuCpKs+u6etbO0PVI
O8JEvc/0Ks02NF7ooP4fg8kuBoh9CqbL9dk2bomIoKWf8SyKywcVYvnOcBX4CEJJrZXpfCeUU5kB
H2dz6yQCLaazGNxuGJKYUG5bsbdNIF+pXLQ9/XtVDcq260UfrayX974g+SYhgPRDahVf7r85Qt2j
UFLj7ChutRVOYeR+4bjxVovp6mq14exZ0mu+5+/sCGBkVK44IGktLBtik1N3QzebxB9R6t84tlPt
hzRcueOQM82X25/wnVmFHMRhjASPC9RBPsxfIQYB196bJ5v6qqjT45D3f8oGHVJkGx2MrerEWJM+
fWdOGRCpGbklSGAXn9Fx83IU1LTOtlGq3a++6b3hjhqk1R1Y0wHlb4x4dXQWUHtZ0bV7b2hyDweS
EgB/ZvbyXUVqxZ1txsZZcZTyGfRWlhwcAwWcA6C15Ds3pCHfzGjo/x95jy0JnrBJ2ZWQEi4HtsOk
zSNi+HlW7GRbIwnS7TQxB6c5dKuz2qVFvb39Wd9bQ1LUBz1BbgYgOS5HDFGYUI3G0M+UjZVnYTiB
s8UzNE72iT1nycrEvnNk2o7ckhKtAVJj2QgbtRJKlKlmz3PNbdCNvMzeOllL2QBflHsSNLHvNYy/
hjZDSd9wQvEUlUp4Tz1F+3D7za/BcpIjCfyIX/5ARrh8dddIw6TR4vRZhDbfuuhbw0TVehQfinoe
HzhV2mMTT+Wpm+whQJ177Ld2Oda/wU1Ss45ThLNdtERWlPeuMyhqzBQ2uDaRqhHCLh9Lw8C+c6y2
fg7ggqCMHZSkFYC1HkEAUQ9Gkv1jArbKFxNE2JU49hYbL9NEFh+3WUn5Ydct5RtAsSWRaMyWRV/+
0ZQJBH5kWY9VHjmHSEuyD3md97tWF6Zvd2F9P1hxvxJorjefq0OYp+ckCZ5c6C7fn9I43KzcHZ9J
aOJuMwowcCPlkZdWs2OUxfTM8JsKyZOVM+o6wLEeKc4CZ6LFBfvgcty8bNM+9srheQqM/s/seu0R
TlCjfAK+zxFsmaET/vNJBcJUokZI3dB0W1YszSmrw6yN3HMWaoeoTnTdb9q42FlG5n7I5ir4cXvJ
X292eY1EsQWWPmfA2+78K4ZHsxgQgVedM/fk4k/f9xb1UTv4MkCW/Hh7qOvdhQAIAB/yJ3yVOGkX
R6KZhRy2eVI/WV02HztzzI9dhWD6zhuy4N5Mkcvqo07dRS3ukZtqCPVPltFGSLxbmvgaGVPxSyRa
0a6s8Kt7ENRTsKeo2fGdiUGLU0Wvg6oF8lI/ZZ1e/Rk9dYTrRC9jTZz0ajVJQR7ukaigwMW+Ika3
nshNLeimJ1gd7nAw84gdY7Zc0dH8zf+Es23vb8/42oiLCQ9iu0VVZpyeOpgazQaxp/QuCNvmUYCH
OQihH26Pt1xM7E/ZAZJEZY4s6g2X+6WyGwVSk8hOZW4mR45l41QYwVlDvmOtd7MMiW9DudxaVQSe
YLvKV/9r3aZVNuGUk2Un4QT0uMysGID4pcVXQLRwMd3W/qEVRT5tEi00VvbMMhzJsWmdYIVJgRus
5yIcd4016kPnpqdxpCcl0sqGBpi5WJp2WrmDP2r8ydvM/fZPk0s8YIFKrgIlfdoDS5pcrzvjLDLb
2hX2VPQbDdjaqzJVreUbnqirldC3+JRyNFYqSE4a55QkltD41NJyk5K2tatUbc53c4oM0mbSvQ6s
bRr/d/vVFjtQ3lLpXLMpUISjsLXU/k4mu7fKZDZ3czvXXE5ntB18QzG+3h7m+p1AoYAAIn8EhO/q
i8Sm9MAGo5lj7kQGgevUa40dfRloadt3k4kI+lq8W6wT2VWUQBDYf+RSOjWkyzWKL2TUBVZsv+Sw
rUAkFrPXJE94owRu7Y9WUw2HQQn78JghT1XVm1yf/sfZeTXJiaRt+xcRgTenUK6NWl3VMiWdEBoZ
bOIhgV//Xug7+FR0RVf0HuzMhmZ3skiSJx9zm37YeH2Y/wcT29W3zogfvR/KyBwGrGPndq43TRHN
eTCYVWRv7DStq9R3QVTo2o1veZ2X8esBYi9mYIAxGVKu8zIwWynp8GwfW88WzwVdhnQ7UbIymUjj
DzODte9Kz/mfw9S1DxXw2RMoEHmusBdsb/RVXu8kR2352haXPJDVxuVOYkPKpKww41MROa3mgyq0
gzgfte+yiZ2XeBydLSOh/H13MTuA2wNmhDSQNLpx6zEaltUKNO9hOLqyCH+FmFR9ChU0gf9T0MZH
e2Qw5XRDBf/KrrMms+iFE0MlvpYrL3AzMcxeVY/TMm6/q8Z4Kh4qsyxc5ELCXHfl1hCZvQ/biPHK
1hvtvPqm6JmcN5Mno2YLS1cdwhvRYMl7/8kBl51gTE5OTPsDLbx14VXNZpiPQzse1WyG/ZZPdsDh
uGOGZFrBWKGmEI4mkWhxKDEO8RTazY1Lep08EI8I9MAt/07Ngc2tcrHM6ZIO7oN2LGpMo1ERYyS2
R8ptVs6GDNXnuStksU2aoRmA26Dr8znMVCnuCz3z1Oweezj46i0zULGJqLRU81bVtDqj/EACBYxp
NL0Wn7F1uxjYcuigvWcfI1lrc3pv97bXYmdexxVCm3jZKI9mMw3j3Ry72FH7Wj87WpA2kOyPKrz+
Ydc0VubCBxqF2QTYvuTFi14YUfsQSlIlbJel/NMYxozrEw6RkQzaSYp2J9JIhn4D6p9Z61SE+iKV
aTbdixhF3NU7OVWJC1ujUtxuo0eKdtDERP911CZPfAy9osp2ihelQLcqd5iObt3YqF0vKqTbZpCx
3KZ5ZCn35UI9D/p+lp8sjDcNJMBJHXXQ6lPakWKAAjxWmR6hdpsrqbSfi3ac8PWbavTJ7BjnnoM+
JupemTNVOfGr8jPJt+v6QGWTPMDWCdwy7GysIft6fEJ1xBTPYYl82S3H3vVXtryrZUDHYJC6Zukc
XsYT7ITQLTc77ShrOTwWXihGP56mIijSShNYX2IFscnyLJG7iBi+0SEMoeEbOxhiqN706e17aZXL
8Gvg/+HFAZQO8w9or5e/pislWNDSrE/dHH6UTG4OnpKXgcxbTMGLMPvjmkV4gB9Q3og2VxcGv6st
Kp1LPLlcWJFmpWdF1ZxGz4wPOK+CLSraassfi+fUBZPRJhjy+I2dicPbz7wuK5eHJrjSSVkwhJDh
VpdjjAVTgllcfKqkE3vwi6i0ELOZ6gw3OZt2cRfiwpkMmhPMapWcJF2Zr7mX3qpvX++BQZOa+QkN
M8Yh60RSwUKuAUPVn3qHk26Gmu5ruZgesR1t9irmOj9S1V5oq7by5e0teB0wgMPSvF6CK92G9fQs
r/S5EaJUjq4Wjukut4Z4ekxSsLIb4GjTRgMYrfllVXo3g+nfp/onoLP7PCu9NJrLWHOQ6l2+eTXB
7rPx2vwkkd2HYQsIMB93YzGpWr6VtlFUfunm3PWzN6qVH3tmMb+MI5xRv5s8zAc2iTKm8hEzOB21
58aS4VEn3I1/RngKU/p7EqonP0wDSoR7mQoZ77tI97AV82SYP8LBgGvpxhmyUPRPmFXGTCj0Y5MV
zUMpo1Kg7MVXuMV6U/0g3FRHM05VRyXQ1Bn/ZVSEo2qjO+HQfAhxVqY1xY087LyoUdLUD2uEoD+R
mJXPtjHN3+FVJuGRIUFto3iotcV26IGp72oTZske+oJZB3NnI2AW29TCP2faPiKIZq0K74GW5gSH
rpH8fw3UFZ5DNxKPRSp7ZT8JD2xtqaN4xlaxYd1909XYrFX6ANjHGSC6B6LV7YZmQe7UL7Hipu1z
gfOYeJCjhQ8z/gduFvmlNYQait2oECePKOuM2c5pRvekktuUvsMw8mtWpCP284h2jt8sW1jfzTJR
3K0t+/YZ1lVh77FSE2mAe12MQb0cZLPrdFUeXAF554s0p+aAuk26FCpGoyw0qILksZLTgtTVlnYt
Pdy20QOPIV36q5F5B5EwK3X8lqMJ6ud3V2K2+NzoWTY/O2mraHdGGVttHEyeE21bMiIjIIsz5vpQ
y0L9kBKB03o3y7kxN42ADRPMcOedYCwro/vGhEOWj3C48getDDP7t6Sh+lxIIb8wsB9dn+YfurlR
gcTERheV3OKWpuebOY+8QzYyKTYCVSAyCX0mhsiq5rN7H9dJOO0t6ZbfSw9IvS/xVfsKcz73NhPw
234DOqeoAx0/lmba2xL86rk02tTbV3OFwMSg1FG8bUq3hXWMbTkOV5Ok77S1zMbL7yZjzNU77M+H
/5iNRJAFHKusJoLm4H5uJSYDjxj19mD69Vip4eB3gyMOdZ7qaUBAGB5QtXHMl27SDICOQLFQCjKF
Z0/gRbJc/Gh10pyncITJdKdYHsB8S1HSau/0Sic2miYz8VBkSWd9ov8Uwa+sVav1hzHWf87zlPFx
ycpTHxCjc60saMukjv0wBoG2HUsTzW1HmtonpZ6VOdrZSQxX0iuLTt8tSQ0ZlXDUz6NSufEGYeYK
Sco2tModqmf6KJ5EKWSlbK14aoAFpVl7HMySdqk+95Pl95lQwhutz9dBcjHipiHLdG9RolilfSOu
PEVrJ90pzCN90/alu02rWH2c1DL+XPZ9dl/R3nnvhcxHR6q7SKlAkactdhkdYcPm0qrU8ASGut8J
kSef3NQtf3rgZ4nIfM/awyy18GPRgae7kUi+vpAYIdPZIPDSSAGUdLm4cNXWmGPDOnKYZw1Crotn
kfBtPlAfDqNt7uNwEsMTGDuEG3Dzy5L48PbNdOVyRtMFiXC64WzEKzCy3Yo5BR2enIpRJTVqaIt/
bJnjAfSvwxdjUM2DBZ7wYHezc0Sto90qXaLs3/4Vq+4VdxQfJaNrQLoLYnXdTRrTZsw9DVu53BJa
FgVZl0zRnu9rdLeRpEi6szRE628UGtdWhS1ARrRA+vBlv9z+XKggBvK5OtF5io+l5sS/u7CYDyjl
5bDf6AfdqK2uJKOM7FwEMkAOUNwaq/RvqLqZoq8oT0B3iuIAiSobt71Tmj60jtLZIN3muk9TLb8U
kZLuhyiB5R2TzX1oYEg/v73pr08ffvDLlBQuAY28taFIFRszqlJadZJNmX9vu6p+FFMInS2doWgj
tT0GIlpsIkflneKKf983SShyQhw7EBurTz13uKXzsS5PRt+mT0NvqJtRWv2PER9Yf8qRvRJpl57e
ft7XrxsfNNpP6Gtx1JnXrl432J6mnKr0NPR19FwlKbegApI+88ek2vXUUbeQcH+fY5V7McIAIKIz
XQAjuPrAJQibXrSlecySOdL8QgFoHcS2Gw+HiJtV27eTle9mo5LGDr7M4i0SokDXfSUaKNVj5dbL
fdxFZX3fm0i8P9Gj4FIOQ31+4ZfriU9wEXPsKyXQ8l8TE8Mi87NpTFC6DQVK0pD8G3K59wauBQSr
o2FCg22Rz1mdY6W1y9R2h/RFOGk+Q+rGRh6PZmuvVYN6cLwEOKhDi0jdgLJ/p8g4h3Xp6S1KVMuQ
lrLi8j1maQfoGC3MF9OCAdXi5uRPZEqP6pjXQdEM2aFQMuOjAa/iXklS7VavbzmcFy8VTQlaZfyV
QSY98NX6jHM0teawnPhapIGNae6hv+MOFgOFITnStzL9eladdp/WdvGpr+I8ByKoOp+nsBCQmIX1
5e2T/ermJHY53H10I4Bd0vO83BEIWk6t5LN+SrMkPxnCUQ4qot3hVq9N65BmQ/g4MHK9cQhefU8L
zpJt8Bapd5QYV+Fz9ow6VCPTPNWhEroPEy7yj2Etyq1e1l52kI3S/3z7OVddXd48IhrL9uJKBixn
DQyMFXKCfoymUz8q4lNbK+XJSbR0H+dk128v9XpLF7kYtGK4GMD2rjFAURSDZpJe9IIHaPO1lPo3
iRvSQ0F5L/w+hNxiK1X63iKdLJa5GUUqyscMylfvsZEa7uJdHZ6S1ogeqNncQMUQmjQvtJ7s2sEe
rSDt8/myb4n0vN5aVgYzAwZpcXRYR2Tsissxy/v4paQ3c0A4Jk98bWiij2GjNbcUsyEGvPqG4BGj
Z2By8cKdW29vyWGmhkqcE+lH3RwLOcuabGvOhNx6ujDb36ojw+ETzBkYWUOkCdqOpODY/5Y92mT+
csnGzEs7rdjZeqX8cus6S3Ztkohn6Xoi3Bn9pDfY2KZob2h0meJ76IutkftgPzrXb/subu/peYX1
pnMsVDQCUxfNnZSwKZ7JxrX+p5a4Xv6UWW6tUmVlpjZ+xF7Mzf1OMSrz0Mu2SBjJOPWXSiTiM8pO
cR64ycJFmMMhmrdRr9Y/NQJCtiltRFqDKW2NgeF5kT2hvu+GGxJrFQWsuGh+uy0jYX9CIKX7YKHv
/S21zKF/0rKx/RI3pXJ2i779mc+akW6jEVKvbYnQDKIhtrpH1eitkzmK+aekC/cSiwY+WDZMmO50
41jmfgKsFMeFKYo/SENPQl+q+ZTedyItT32o9d1dUbSzBb0PTTFM2xL3PmL4VPjI9s5qAFhGii20
wjk6ONOkMmFMxvpLPWqKt++jtvojUzfjq8hDpLNyV5XxS0Hlrvxu0HQpnyfkbTakleW4s7y0VB9C
2iyPUWrkik9jt/vDf0zQkrMjf3r2II0t0ghJ4dO0GT4rcqr1r2VTFfegYnTzPrQ6w90mMuzxAYm1
/pvBnY4+YDMXrU8Drx3Q+PVaw6/SKSFx5s/tjQ7duU99PStL+2nKsenyVZU51zNqxCaWNWo5NY8m
vYvks9WmokY63yrHoGWqmB/GkVzNj+MC0W4LctOhKQuhBXQcS8STyj4197hsi/5DPdE7CWxID8MX
x6qz8N5NtUEftjPMlDkLqLe86rvQ9WHwrToqvvTOFGabxV1rP0xubLyMZdaavqHnTbpLSUURseF3
Gj4YXgpURQ/R6EnK0j3TvPfsn6CvRoBQsug+15HppUGnp076ACurKDdTp03mI+ZLGA1jupH86EFY
2LsS5B2l/GD0Q7kZKpn+hKEef42Mvv4usEdqfEWtip30Ys96SpPI/dA1s1Ns6xD4+Zn2d1ltaN1N
jj/rVYh4Eecfy6vJm5KvQ9hbvwj+XXvsLTk+9UqWpJsqxrWOs1RzCIXdMRVLSlieOXNr9TnrcEGa
YJDa9skNafo/5h1COrIZPPVAMUgUoSeQybpH9iCup22Lal/y0WyMcdx5HWpEn8thNPFn12GgS5+f
OsFUtQUjpMCKoUihCSRzbOBbux8OVcJh47vBEnbrIPnbI+E+G9aHNG66c1PI/uds1NqvXONwB1il
mOMj8LP2O/q0Y/KIDUZa3o1TUW0sIHG2j93O6NxleP+IOwAFCgT0skjOVl+04hfE186kJdDrdqD3
qf6zNrsxPGR42yO+Isi8N8BocfHUYuaCd6Ni5RbNDSnMY+zVlR2Aj5CYi7bTkN0PXR3NL2kP1O+A
e1VH99CylWyP+6mwfL2rrC8j59EKKpfb4pBNysh4sVyknwXKUkhgJ+Cw1Qp1xw1AbGMkNjhRvFEH
JHPulLhPF6xVWGBl7+gpSn2p0EM6eHmibTow8k/OPCIftUlhtSQ70lWbRqGZV2cw0gm60RbWZr2v
OrUxf5v5909bJdXjXUECYX3ujLDvPwwh7bTFjrho9qOw+9I3I93+IsPaKqh5m+ZDz6721qae+jF7
MKpYm3f6QJPCNxUtFbvRsqpt2uqMEbLFHj1wGwrYk2f3NYHZS1HTCkbU/KsNfpNgTIty8rb8C/R6
b5fgXrIpkb+BoRaf4a+0/QFqbWeiBzE54yGqwaf5alLiGlQ4VvujGrAbflKNxBnIpZpcDyajMuL7
CbhcAuGsg+C0qceq1PcKhF33GIMQ+4MeZIqaT14qv5UGO6iHvveseluDir4FPV2bIpESgWSB1kMC
yOyeavYy9XNQJkb9a6hfXGxfxrtWFu5dXCNTs8lmBmm5b1Wt/SfKvOQjzS5FuY+QIttohdowfuoV
q9zaWZpZQZ5wkrZWbYrfmtM09IFliGwksvCtuk+TRj46ExyQd2dZgGSW9JFkB6jDmgYR2U4LezBu
XgQybhX3Ve9tx1xzfcVWB2VrIm25SfKoucXlWw052TUSVkThaMozZHw1FPIaVWHjuurFQPeIq91r
SrHvwHnUSGN0MRG366QeJMMkzzLra4RKZjRRb7QDXifQpM46pGDwrRqCGat3V9OIRR5YK1/mVtP+
q1k3CeCqOkEfl4sR+qzevTephcNDtU/ngnk3OfTlYTENabKbk3ECDRA9trGVVhvVdIvn0Zra04CD
ce1HZX+LiPz6OVkWzSfArTRbkES8XHZuWqHjyGKcEP8jdZvjeMeV4qJ9Mosn2y5f3v+U1EK0hF3E
el4V3Sj6ToWht8ZJce32O9pzMPLSCCyhK2j59lbRHupazd/bTWGGDwMQxDATG1wXV6V+WQ25lg5x
/mL1lCNYXtc4I5Vi+Ngmbuf5iGsqfsd0zbeQQLvlkfn6PIOyQ7EJ7WlaDa/gJ4lQCzpng3vqZWUx
ZzGZqoy6lwSNYcXtps/M5NDONBcDLB5A/MlQv9XbuvITYAyh8UlRuDi0ruasQAaaceiz4gVNUcWf
ZIZkg9QKFNSj2qsYkc+FH6kSCTbY9kOQZ9ZwA178+pgRChnrwTDAcwlY2uUxo5OrDhnaCS+Lat6e
oaLEoLbVcGBE7/HU6k3x+e2D9mpBRElp2/LSoY3RVlq9cmRbU8XDPOFF683kQy0xr5SJad0z2anv
jdQdbhTcr3u1NA7BQ8DgWj5ixKpXT1jC8K0yK3yxyqKpmSDZHRcVog9IySpKVO5kmdif5ew6n0y7
x1laN2T5Ucli8xbLYq0SRmbJT+G5CSJ81+raicixqg429BC+QJyTWICZxZMLFzhIOIktY9Ui2ela
oUCCV8NvSATmQQIR4ns89dqpWiQnb8TSKz8IjSruEi7DBcrzig5hMAZyiW+ftCayHlVGId/63IvN
ILGmIg7SqE2Attt0+5Cxmu7RJKIgyTy+Bkuv1P+6ocpvNLVffRHYZCD3hCrc8q6YwF6+rSz0kMfR
4pwJjIoUYgs75EfX5vK7Gc/WI8HiPFmtcSh7FdX9pLRu+ZCuj+dftij5CRr/9KsITJfre5MeWnmf
N0elRgLhPguhbjzjyOa2B/j0M73DyortGx/hum/ConwVaDBA02KusjYqLqIiEWnuus+Z0OdfXUfV
vG/5U32vq9wBW3sUTb8zpKibG2F/3c4m/i0a5sDvYB/T4l0FILVvgKwpNPKBsXj/hZ2w0aufNXOb
6p6EcT2nyrfcdhUzaO12umVu86q1vwA1wTZg7c5/WcAdl7sNYq9pFMuKjmVRjz9GZIa3MO5FFaB5
lX3LEUzde2akHHF3SP0RY/bPFa5JiGE70a3e1as4wW+huc5UA4VQ0GVrpx2lDs0WrEN+1EQy3buV
Bu8w0tNDCJPswdCixka6yYvCYOJq3ococn4Zmjk0Dm/Hxyu/Y5EcWPQZuJZwxlm9kjTRjF7SLD5O
g1rc4YQqnsxmdKgDgSj9bDJX++GYY/tiFK7ye+GEbCH43AjSr4+FTV8LZRBiJs25NZ7Ny9wkStGQ
P/YDI87ALvq03FAlqJ8bFcj0Jjb7og9MJynsv4rttzyyXn8QC7MPIDg4f/pda3+BPp+7dKzV8dgZ
hjhm2ih2s9N7gR4W5T43pHLHFt3Kq5eN/bdFTSqNiuMiRgmUkZbeqj8fKpYxVCLqj203955vh4VX
+TK3lDs6O+mNOPcqzrAMe7vIH4AJR3Pm8uQjMq83ULK1o6vmfeQD4KZXIdrwTzKq4S7CLeNG1bAO
rMtzoYiI3goTNOMVn7AVYytTC0iXOc/eAbXf4oMdwxR5AnYx3HGOsy9Msq0tPVyHL2zGMm/79sm+
9shEdRId+FGvBTVMTJbKRq3V44zdWrij5zVMT1EfabuwSDTtLmeEl98Yj786yDy1BS+eDj/PTMm3
2mbwJaLNJvVoRX2iBlY3twdaK70ZqO7gGI90kcSZjmAoArMM419vP/GVPSe+gvylTWySWK9yHbur
+WaKxjhyp2F6UKMj/hU1Q3WXdeieHLi9Unzn6VKNsXCCcERi/u0f8OpIo7KzDO4Q0+YrBmt9+fgM
Gyp1wt3uODP/6TZIGivmHaJZit94YZTcOGJ/S6GLL4ietQZXBqwWLP1X0sZtXOj0kDzvWOCfMG3q
erDsedOVpnwEitCV+77NsPUTYdwZmzGBIgauJxuV/wCTGAYd62EwDn0BzixKPMyfe2/A7sMfzBjw
UlCbVSseunZSK2drlVa8Y1aWWgFCf1RJlYN+dKW38Rbl2nlqfVQASy0PKFVB4yKOS0scy4TBDtrR
TazNaC1Jf+eZ3cdkGNPuBjb6FR6X741pG0UjsYRZ31qCoh2SrmSaZB/zaaTlNJTH1DBH0+9CYW7K
PiSdj5PceegTbI3bsYPwUtnFj96Np7MXacN+oR3d+lHLgVu9oAWnTIaxuJwyqLk8D7GpD1ZsZPNR
K2h27xMlanA8VXTRa0HuFsqeDa/oMg4axpVVh1/jPiKKJadUqxDBe/twvgry8ESQhwUPTEGAjvUq
BIJ9iyENlvNR14s43zhlHG6SaZyGwNEqa+su3bE0w2Xi/ct6Kt8CKQcRYZ1z5FXk9CbKMUenTFTr
TrGbxSezjOla13U1KI8tsKhdW3fdjUHVlY9xIThRBXCjUXEu//wfSs7YWHoMrk89AkbL/tg4sG1i
7CUHwEOeWt94yr9kjdWrBr3IgtS3ZPbr24zLrvDmeVCPqLY23yIwQmhcUZfByq/zeANSYE4fgO/L
TYwpnb6tIzRtTK1ImzsNjPHj4kM7PCeDap8HPTN0v1bQLffHqFE3jd2l01ZWTCNeegDaeB7HTeJs
StepDwmyRYNfZlXhbUyJzedhaoYF+67hm+VPseEh/vL2K13H2SVPWtxJuOBI3FELv9xZKA+dqnNv
fuUBXfGfWVTDGXhYeKinWvU+YKObilMcCct+1lJdekE9R8WNDV+f5uU3cNOg3UZvjIC/ersFt94Q
zrPyNUnnMN7UhaciQlDjDfFLImRUobZs1yGqvVFTbd9+/Fcp49+17b/UOQQuwQJdPj/mxqk+dFl0
TkeIMG4fpQHoLGvHF6V4ByzvnT81vO2nlstorxZdnG5nu1Fu/IyrO/DPr1gl80PbynZonfDrZJSt
PORGNSJsnxhzc7STZPwtZzMFHZM25jvJWNSw7D0tBZeSDdjIuiOahwKgR2YoX/F6ErpfTaZxbCuE
BJiu5LccQ9YpxbIYlSljN9I2Pq9lG/75jK3EUusmkvGZ6WejnlS90BV/1Lwp3EA+jh7MtnOz32C6
5b6oivYWh3CdRf1dfqkPPCwzqZ5WGY0zWxWU9jo6h02X7rxKpB/noqi/ZR72HBCsmdm9fbqufVxL
hQYOCAYsH9rl8xrK5EWydKJzk0gXQ2yaSVvmMamx6WAzIsVoKs64GYDDM0Ur8VoKEJJS6hsl8nKE
/w1ny2P/7RUyaF4UBla7PtdVr5VzFZ2dog4P0vDCjTG1TDxs/BrefuDrSy1axQvZzll/yQyTWH+2
orM2yuxLoyso9eoQiXwNpOotyYZrixGkmessaBCaVKvd1aaxtbtY+crwbPyAxpCZ76qctG2TaIml
3+CJXV0NovaiqQkOaL2LnebJuXXr8GtMkwWB28yIpx3FJlN3XPiks3t7J6+dVS52mANLdObCvXw4
ve3GqJwy5atVMx2Vjp5tsqpyn6dYRn6Ehe7+7fWuPR6wVNqLJrkFrLTL9dDVifJBrZSvJhRtv/IW
4/R8iIpP0Ddy7cYxufJdgJeAxGsy9YORtgp3ZqNPDERc5Sug1zjgOed7DUDiXT9XBwaP3qeCCdjO
yBSZ+W45Du+0NV+CHv1rAtEifcDfVl9ERQqDdnIbnZlWp4e2n7oHGHiaDw4dhu/bG/uqUfP/FkMG
izEI0M91n8hCjgV5iV7hhi2b4smJFOdXXBVNsuF/X2+FTDFUh7eEmFE/z2oZ1MBJ8i04NmfY1G0F
XeDtX3TlaDG/o02jMXFENH2VPIYRFIA81zhalSb3ZFTIx4i4dLD06fp7jT24NZC59r5510CoQIzB
xF3tt8gSpWH6I84k0X8iR8xig76SZwQtse/gzEryMcStZxuGhntojFvLXznbTIEIrn97E9QVl2c7
At+j5UmYn3VYEd9zV87PczybPwoC/6+39/bqUnTlGIxAKKUVe7mU7UR9a3hNeu6TWAkDFVIBY4iO
MYk/qnl9oyi5cp+6BD6YtFzelOqrC83Ux3TscCc553NvNKeysoT6bKd2JT8j4eR4wewNg/gZMnje
N1bkvVOl5+93xD3OhbqoLCFKefm0FZ4HYZS76bmKzInxtDXHf8AUmZ8co7WGnbBH8En/wwYvGtaL
DNpCMbpckuqAiVCmpGezsKcxsEfLycnYEO77GKawdt+/2qKPQ6GFuxr6Eperhd0I5COps3ONZ59Y
8v9odj4K4Qr9v0RK8/13jEtg1P92elQURS+Xw9uacSy0lnNpGiChJFGy2HRtOR9qSrxbQ+lrZ/Xf
1VZRONSxUIQemZ6NDkfe41TPTfiAW4L1y+3iW7an1xaD52wyKaNHTHpw+WgW3hfmoIjkDCU07E5j
mqcQdnq430cdL0frRtS99mUs7D/mEMQceEGXy6HxUypTMyVnXTEGAShhgtlVIFzsCwP9nX0EZq80
UI8f2l9q3sru+PbBuRZjUQXkyCzy21Q3l+tXCHaWUeVk57ZtnB+tMzl7LZXZtlRa45igS3/rmrm6
vyaDRqRIGQevjWw75m+JDuDwLLVGBSGdYRvq63E8AH5R65vqh1eXcwFjI0BAhby+Q4YqHjrIdfnZ
jg1M7tpGA2rWqo4IOlc2NzqRy2atEtilHidfAJVBj2yVm0xh1xZdnuZnr5du/aBOoKceJK4uN2LL
lZcG0HdpOoKH5eWtwimd5mhoakOc4eza+U5jtpqOfiKbaWdRws/3pZObt8yOry4KIYdG49/iaPVw
0ohpIvdddu7HsHD9dESu11d63N/p/mWGvdPmprg1v7/y+ujjIG5I6wj877owiUDIWHqtZmfFamIM
ozU4aGZDzR1WCd54BbY77/4eWHDp5nFCyT5WWwsydozmtszOVj3Jb/DQD1OkG1VQ1ZroULeS3a1i
b7l71odmGc+yICNJQNWXX6CGDwVYzCE7z6IsTuZMtEXdabb7wKqJsh8Qy8TQQlV7R7z/VqZnDEKK
0SRX4xprPI/ADcMQCjqqVqLeMbmetg5wPeNDPs8ZY/RRN5Lej6pQdYNGAUbx5e3NvvZ2mZAs5QOo
G4S9Lh89h3iOk7EtzmAYy1/u4Ckf7MGwwwCk6rh//1qgyCkYlgwEJYzLtTwlTLskbIpzHdXWY6IV
xWdKozD0U7X78fZS18IALXkyyGUq8QpvoZgdqQiwjnMRRtq4EVO3EEMdUqu317m2fUuXF5jFMgBY
w6TKxtal2TnFmXmO9V/fN65vt32BY28hb6nIXl1rMYigJwJxx1zdEyhq2FWve+LstlZ+wHi7fC5g
bjg+J+yWsdbVtYie4PwZMryql6NeyB7HuPxcZ1am3WWZbPddQYjYa/hKfnp7E699fjp5Grkw+h6v
uO/zrMUeQxpxzobUPtgLacbFMOZjJvEb9vtx/N2AB717e9GrTwitDwwW+b5hraIMveG57HMOPghU
E0xv3v+aLEZlG6vDimDz9mLXAjeVOR711Gk48qxf3aLXrKmc/DQvcmffFIaYfEAniLeqsx4NW69Q
+3739qLXnpAiHck6OLPojq5uCy8vYiUxZ86L2pSJP3oo25fG5D7Qmr+Fubm6FskETs5MZPjgLj9t
2n822O9QnD1LokBpYwu1LS0pdopmwAJ/+8Gu7SZ4UrQKXAonivPLxRIG4q6d28UZhp4ldniO5wIX
gKbZaqKJ3Xtq4ndK8C3VC+Oc/7/k6rS4eCtUVSSLs2gxJn5McmP4rsc5QCf4F/0J9Le6/R8ekqOi
EpShcq2z0rTuhhbme3m21ThCSsYbn0IFQpE/IEVyN2lp8fI/LEihRBCj4EeX5HJXLWSdKs0T5Tl2
YrGXvE7fthnm9qJpH7ie5huh8+pb/Ge91VuUViRyE079WdZcezwhL5HWo/mb3Lv4kWuVe6O3uXxk
61uetj3dRoZCKHCtCrSp5bhEbVOeHVU0gunKqGOJVbq3OIDXvgUyBOYTOko8/P1yI6ux9/qIBs45
bvr6W64ZymFRSTqiWPE+6fS/pxIkzTIFtshB1yvN3WJwUwzl2UAgUt/mSLT+YOp0MwW89qroUpAe
IXzFPbc6/UCk0jQhfpxTp4mOooR8nc7g0zHYOhV1Y9xIim4tt3pREgF/yzHS8twgHSB2gyg8vyw0
paT/ryO4ATL7fyg5F8Dg36oBXIqxSk3Im725183i3FCWmhsndYydHYqmfrGQmXBvXAfXTiI9CeDV
qN4gC796QEgfdRbFsjyjy+Y8pwo8WD+rK+vGFXelsCU1J7mELkgkWdd5chwyuBlWce6ryQ4fXD1W
+31e2fW+onJ57KyhRVQijEsVD6DqFuj22lv8d/XVnQfHdElXXFKj2VCPUZlFaEQJrfT8DKdSdeNV
cXMjpFzb12VDF535ZTi4CmFFY+M9nmrFeexFKve6osl6Vwyq8z+ts0ixLf0JZz0IrDtBQ59S4SyA
kVY/vUST1bNH++edrsx/P/DFlBlCALxijsxlKEmdcSrnpOdLqBNAAoAJ7s0Rh/W8cJ7isgyL/+HS
WXA0XAHL6HwdUJpqDhWqwPJsApKp/VyG0LSifD40ddfDDre8WyrPV88oPFaYswhdMK67fEIUB7Kq
bpXyrCiyuf8/zs5rR24jSsNPRIA53LLT5NEESS3fEBpZYk7FYnz6/agFdtXsRhOyIfjCNlxdxQon
/MEtp2ZTINH8a6IteCDHb16qNsluB52X7/p7dynqBAr5fyMvjrxAqM3os7Q6Tk3i7pShH28ypcn9
tCmiw+SI8qtXBcrKyb84KLoGoBPm2vbynsFPuwqjrCmPsFjB3SoiAE3T402YEMpsVa7xdgNSeO1J
ungwHPg4Nu8fj8L8s/5oplZpX9EpD7lwXHonB6VNHXc3NeaaqMDF6f0xzuJrepNKRSKxCVr6eoep
XfxDn7if/NGkKb9DMKJ+TMO/RnzMwRn4Pt4n8NXE14tRY3NsEe+e84cpV4ZDMrSFuq+NoTIeYpBL
48q1eul9Bzap/67ck7IsDiVZQ9MOwkuP2B/rykfXYCf4qLZWZcPspFucfLu+US99PHtOxWZNcJyj
Fq+FNAfe3kgW+AUJCnWalhEQ1sKzp8P1gS7d2PQHKGYxN1C6i11iazWc0oSkz0nL+EOWejjdlLiH
FfsKfyQcuSyjvfkPQ86ZH8Veut5LRc1JHw119GR+LJsqj549qzLyX12pyeYulJ3bbzIrNsRKfHEG
Gps3DDMEiwF4DmHNxdGnh147auwoXyHlhtb3ZkKwf080lWs/NSBk0zY3s0w/tB3b7jnrM82BBi2k
YWW0/fqo9aEKO+Ig6iaKH0aCvc/XV+XSDiMvhScya0hQBD89ro20w7ZuAnZYBaeywM6s88ckG2/D
3PPero916cjOqI7ZA3ruuC12M9mvLGJDyY4tNmxiq0ZR1b/p0kwCX6USv/HS5B/XnXJ7ZdxLuxoZ
asJKJngOsECOClEXg0PbCbgQX6DhSyXeaEDD1wS/L23rOQQCgT9DvpclrmIQEuGqMT82mN4joogu
1y8tztR7mQbFP1ajjSvn6NLUqAmDqwYDQIaz2F6QK51cwkg8lkouh5cIZFh2AHtZ9Jvr3+7SPpkP
j2HP2vhnmBFeMGtK0Rs9yjQzIr/TRNzeuCo0/T3ao7278mJeXEjgrXNx1kA+bRFe5Widlp2NuHUB
bf8Qw/m6dyc7dP1Yxo6zSRDADf7LUtqEBXORBjLp4iSIFGCZqivFUUP6K9whPko3xMRt4uf1lbw4
NZDLc0DHnlzW1tK8Ggp43TxcKEjR/kEXEFaQMON+o8shsrcJUtrNynrO+2CZkM6LSQfGnQ1hFkcv
T40yHXuDcNVJ5dZSk6JFGmBqts7kjhjz0f97AG4X3ORJWn2irlp9XJ/1pbNPGkIxlmSVTHXxQS1n
4HanY3BU4xS1iECqWoXtngwxMaqAW6mNXSdbJXbsL9cHvrTcmAswcbT4ueYWJyRBqTVJSP6Pbqmo
O4J1HQ36Tnr2lmZw8xnZv2FagYVenCsB16xrzC23jNnVqjI6Ryr5URZOn+xTTzrenaJUrfiuJFMk
NhDsA/QS8qxN14Lcy2NzE8xYNm6ExTrXWWWh3EG+MCFi8C20kty594BOgM5xs+Lb4EbIQXQGSLqV
btilC4KmAj1/dGK4JuYf9kfcp9pjY49KQ8U9QWZxV0ZpM9y7KEwGr1jmJNFaifoSgAVEFwxHgE8c
26WdUtWgTeKmCXV3BGO+WEN0a/Y6VXcVaZyHyBHpPwIi6l2iOuILmq/hAw9TDkdxtF6u77DzJef9
pHrGotP554E5nbkWD6UzARo8KkFT7zNDce4Ru0wivxZJIPwKTAlmHd7QfLo+7vnOZtyZBjE/N0Cu
F8FaB/oi7hw3OhpOVx30zAySHQfXkrDY22n+1FV6e33IC7jUeUzsa2gM8pouA1J1GpQOJHlCpi1T
x++cKbvRKYr2nz3FEMKntWQ7d0OMaM8eJsa/pAmNF/p6MlRrhmHnVxo/hQQA6iVNgzMrNAduumq1
TnxMajKbCc+an1UfT/FdXruNsgsGe5AHpbcjMgQld2GKpKZzWFmP+d48vVf5EZCrMWqhZEvd/fTb
I41sFFZOQ99JiGB1lNXkj8JoLb9KG3vnxHH2OIqZCM0mHo+x3fMPszBPtmQpzaq993k0MFOCZgNm
i8zrDDWMvK5ElHuIjtOA8gWpENLOe2p5yRp06eJAs/PF3DalLLi4VMtRBbekhdGxjnDY8zGyRTc6
czKxhqtZGWj5bAhd2Fad1AxkeADRKVIkOwfZjWrlQ146S6B2Zg4BmmZcKKff0RWqmqbuEB+b1KxR
YcXVRT2Yk+L0+xo53AKSvlq7++u7Z94cy83Dk0TpFi4PZleLA1zTqlUKdHaOIVbA0T3ugcOHp2Xh
01AWQ3YAVRENvtFP3QEtIyjz10e/cIHOLRuq0/bsZ4YGxOmc9dhqNaOu46Ps2vKLY0T9QxfJ0NoP
qJl5ftZEhvkUonA37RKqtaavoR5jF5iOuNrPolLlGsPh/AnhBxERoY5A3ZzM8PQHSbSJg8CrkmPS
W8WXTEUsGqGbbtrZOefo+uwvbSwdSiROKjOwaRmpR4DJGzTr0yMsqmB4hOGgIzgvxOCtFX8ujwT1
El2AGb8xz/qPh5E7OkjR2GJWoWmP2wrkrPyVSaVa66pcWj5iZep3QAv4++IuQsC9qR0lBdyjZ0/q
EJXflE7+gDnlhCtb59KUYBzRwp8PApWQ0yllgUL/rbWATTh6n+2MyGvRCqEvsOaCcemON1DI5IiA
5kET7nSg3AYHXzgcyziKnPHVK/ss/i7QSE78yomq+ClFQzLADkytkY1SZPgseztY89O+9MD/+SsW
D7xqdKoOZCI5SlRgbjo3c0dEhSd3K3th3qFUpN+DrGi7lZTr0rDz5eBgLjqr1c9f4Y+Nk9DEtZCj
So7ItBfpNgxD8xanbPUdnJWADYfOkILgWTMpK/fSpY1kIg0/V2dgYCx7BnHbR6VV68kxBh9/D5iS
+EV3ekh32MnYa5Dyi6NRR/9dggCOu4hYvWjEobIfkiOCzdkO3TDvzYtRl46bIX67fugvbSdu91kk
CHw+/aXTFUXGrTax3UmwTEJCLCz1oUIri2A42YRNaOmbxjEA4VZpiuxfKFpno2qR6b5e/xWXJozg
8ZyQkJKA2z/9FULDUKLDC+voBvifb9Qh1qqXMo97xze60nBWspFLTxsCMPSuocKTjiwmreMOJfuM
J7Si0POzs9Qvfasrj0ks7c9gutfEGy/P7v+HW+zasDZHbcrziDU2UrEbagC/L9U0Aa8guY3XXrFL
h+R3SWlGjc8xz+li5o10daGV4dFuzTJ7yHU1aFKKZqqMDyLxlH+coO6tXaQIu/oPx2QuUQDo4P04
K53xDI4DtCjg+pbdv3ZdicC/p1TZ1i1U9z/E+rTwADTTfuXNWnxEOfZgbwVjIWrVb9xQs+7rqlV9
YPrRNnIG568b2DPdQgW7jY6rdRYbKGY8FnaqhMfJNIthG+V26G2VqQ3/GloMJoaNyRVPCEHp+fTz
Ob0Eb6+0ybGRKNklQuRz0UVJ8xr9Pr3VV6Z16SxQegFZOMu2UPE8Hc7Luzxoa8L1gf7T6A+TaX1X
xtLYoZmSfJkGY/XtuHQcwGkDaHR5konMT0c0UoqhNiCRY5GH3T7rIq/aKGkpf1GSwb7172+WGY46
d9V4MJdEtiqIwtIB4n+MdEPkOxvJ+BHnCCWTfjngG399tIuLCYSKjgh97DO0pt1YiOHFTnTsaVE8
xm5TPaLVn2xB4cDhjtWYWPHvR6T8CLKJC00n6z1dTA12zpi05DdOWRfYbctflghS/JHafqf1XbSy
nJcm+Mdwy5dJ2DZKu7EZHUur7LfFNJDG4U67Iz+Of01UE37+l+nNXDj49sD7FwFci87ipBgKny91
7H8Bwj1aI14Jm6K1Rz+orG7lZbi0N2kPUjUmWAS5tbhUajuIa43GwrGzC23cVEo9vjepDLwDkb5x
e31yl5IdjoBFwEhvidrM6bfTMYXveyoWx0yr1Z1OzQ8HNcu4tyPVU3zXaEqk9lXPn2pd+X596Evf
keInRGLcLolbF9sGHcJMFZ2SHkdpfMuUAeUZO2zSe1Mb9EcZqtnX6+NdepOodbKw3DDUWhfjpWne
WIUyQM9w7PonpVVZbPMyxYPFLo0bwlnvxguEPu2uD3vpc1Ly4q9ZieuMM41PMsw2pwVI2Q767dBT
iNoIGxITFk9KvnI2Lg42CxzNaO2ZAH/6OSVU+yZUowyUWtccYUBzQiyna3fCMdth/x9mBhaVTADI
GBDi08EyNS5kYmXZMQ2hSjTSy19cJaNh1MxugdfHuvjxZvwdkBnQ/UuGYz6E+dQJLT0i919PN46b
Tt/tKio+YS9uYQWUoqWid6G+xni+uEnRYQR8gUjVWUd0GBwnISUmIU1q8c0sEQYkkJ0OU2z0+k1O
Yd1Z2S/LEwl6kgr1LD5N4ISAtH66qlpiGK3oBuOlSrxwh3q6vbGNWnV9YRjVDTKucMQmVNR/Kfi2
3lxf5d8a5X/WPubBZyYuQgb05M5s200ouWnTBPqL5uHugDKplwb1pnFZ+9sRMzLjDRJefxicylAf
EegsHj1UIjM/Bfd6H0Z0LXahJX9HdoqVPyZN1z+nKXiOlX2+/Czz7+SFhhxOmXFmiC8WKbSmoCoQ
2RGjo37Ri4Bcgcp2u8kVJSu2whVrScr5Z5mRmABPYFzNrgmLEXFDVrU8E/qLbqtT+NwWY/M50pVs
3A5Op0kEzFTtG352UXhrOI355fqHmY/S6XeZgdhMFj4iN+aSbDLKzqhog+kvLbHhrhk064cTWN1G
KVTzRsHzdYt+ordvMjRowadOK/vifLkBj5kkaHNQSJN4EaAxSxMBk8l4CatY7rqygmlr5fpnD2c6
DT1fU/7trTlPdQYEkYCyH88CNEyKWi9Q8KYI4hAbwdQxEdouE+RHzbjWV8L45eXyezCsNTnILDLd
ktPdNI70CRqePQCaUeA+DXSJfqFXTKcYhtHwOKpp9J5L+feiQXOVRuPPTG52l0EoS5ooOXvtRYFe
8qEoLgq2Enu5Ozom+Rp/79Ic6fLPdgEA7LFEOJ2jjhxyLyHcvFSNHgqYQ4ryYneB+ozLU1htIuTG
tiWwlpXQ/qw1Ma8t1zUDIqRwLhmhR7Et9DIwXwAyeDj3mjwNom2dagOuY9gWRd782yB0jgqqEu8K
5AB2CJDp366fn8s/A4zJbEFBaqgtPrFSIsY/KI750hnY1auDke5tbAcxvAgL5V6TkX1nJ2P1Y4xi
96lpygDlw3hNEeeststizC0RbnaO6YwOPv0IFM1lWUNK5SM0bX2rjcBIDlVnhN6O+xZOeSci+9OU
DnaB8FKKWLjX99N8oUTZDUKZ9fhyfV0uHOyZkedyuJHkg3V++oNMYRZZKlLzpYZ2faeKONrjAqnv
EsdLH2RQrfVBl/EJNVAAxNzduFkBMFwisKMESanUaoNPU434DUzAvPqqwgn2C+EGYuUlPb80ATFy
vmbEsmuZy5fUC9JIqfQqfdGGqmif4T5PxgF1tm5r2EqU72qXRt22iOr6m21PEAbVDqeFvwxcEBVm
eK4Vmgmzbsri3ZDGaCmlNZYvZdvkH/yedkMnFlv5tMyJI6BE6/dp0I+bv/yw3NPsdmgf/ABqZYsk
QuNR6sK+MV5T4DTF3sOsGHHPW0uTVbOvMOJZmebZRqIySVUCj+bZOIrQ83QjlbjKjlOsBy9lOkTB
rTTa4t2sKvqN2JQ0cpeaw7RSpLg4JAs6ky+5QZdNqAIoCN4ArvdCxlu1t1CR40OdOV5BMb8Y+oM6
2Wa6sqxnQq4cXwJQm0IhMSHJvHk6zwjWiZeVefiaAUS3EfNXC3HEIcCd3odmMJOtaDSvudNrL3t0
UNsbd6i64OeKaWQ+3NayFvWOdk20Bis92+to6c8cEYe2M4drGZ5QrrUqBM68l9yR7edU9PkRswEX
vfsmbsznrk7V7zXAteylAE2/83InXsHUXfgctB2pGVFyo0alLjZ6p+U13KIxfO0Spb/Tw1j/FpQ4
PblShOkmpYFmruy5+f94EhQxZ+ScZ2M4Ol/oEZ1+iyHAnRb2mveCueek3JdGlt9mletymgev9Wcx
KHMbxXmUbsgpsGi8fsTO7rI5I0AFi9YkVTk6xafDZxpKUND949eolkGy71MnOzQVsP6D1SFAdX2w
87nSDpznSVOM/G6pctcZgJKCvk5fE0WRtxXAh/fJqo1/UI2DceXh2uqVJYJyuYdK/PWhz9/O+ZvO
2BHQDLwUy7ERmXJCB9eq1wRZji940JkHbSzVW9kr4psdWSVeKnG8kYEiQpw7418Drgkrh/3CwYPJ
6IJ9nRVugMMvDl5h4y2PK6jzYjRDiHVOZUj5Fg+hYj272YhWLQ6eRC8xmq542uMKF9yYSpEOvlb3
SbEZ9Uh/EL0+TSvb/rdm8OkupM4GYgy/OIB4Z5pYBSjZonNTjyiOp30nNcWqt7jBOJ2fCdjnGNS6
Y3CoolBtQd40MTVUpWt2kS3C8MbFOByviaQPkg1pYYL7STnkX9URYOGdpVmKiQXFiEVboqnevoU3
8QsLn+6TxOJ0gnXGFbgJbLWudlElk4+VLz9Xf5ZzA9/sgR6iHYs39OkWT5J00hzZccKQJha7ODSc
jY1Z3K3kmkGzNQ7xotVMZIRpI91noz7OuPn0wVG7NcrfWfwKhokfMpcaKEsjlnL6U1qeHcdGufNl
TA0rv8GTOfwS2ppwdo3ah52fu24BmsoWydv1RbgwMI8aou2g5MhFluIMNkatZcAV9OJZQsM0XM/C
Y4xXTnfAs3LYIPLYvUdhpKyx486vFyKyubEAS2jGkC4qc1wERlJlQ/gqpaXlvjpq9QYns1rzLW1I
VmBi55HpbAGNkRhIqZmeuszw3Ao2RIe55WubZeHPKHCa9CC7xJDPvdJ71m5Eq352JQcd+ZDLJirf
cPZQqq2hpbWxbdRaWTlXl24d0pX5OZt9x85KWUoYSrPu7Og17gvnM/B++6ktVWSQ4ZNiBizjGqRe
OtzmuRlInLS6we+tSB6uf/3fLZzFEfgt0fy74kA7ZHEE2jrCPECG3kuvtEV1a8bK5Pp4BOu41GMr
Me1yILFYu8SpwM2nc6xjaDW471RmlrQ3Q6kUwefAGGXgK2Y2/qT+hwW169XOMxDT/BPM5yhHO0vt
6k0wDsXbiLiCtXHN0ZJPWESM6DyZefg4QRr56bQEHogIFMaD8DAa24epkcRvrhq30UaxGxffIAsv
h23lpngc4sUX2HeaJrKd1Yax2EeVEo+boE5c7WCVUjm0mYuFpxWgOIF4pBp4W1TYy/hHokX1DR1R
bN/TZDQSpJfY9/Qsmsbds2ObyPcAqGr3rdcnKtqyY/GpHpNufJDAH/ttWypRfadqk2p8BzNvjneN
NPVxN3iDjZNz5JZ4pMX19GyWvGGVV2ieH6dJ/Pn6x/ud1S0/HmaMvBy0zSneLaJgADSgACiov0iz
GP8di76eDpGr2KBM8e8yNyU2wq0/jDLlAmncvP3QecpCv00Q1doDjBedL7paPpm4hYV+55btD0yR
6niTBvAVVgKK3yzKxc+lAAHiaMZr4nS3+Llg5bpUCz3lJZqKvNuGbWFg6o1+m8rYVhTdd3qX1c8h
eAf3oKBkI/CJ78lkmjzoTOQYw46kSvTwoX1laFVzx9Zub6CroNA49Yb2MQUq+8DI1Oo7PaH0zcnV
xNxhOaUOW01ig7ErJz1/tqrexh4ptS0GbvKk8XGworbqIZGBqKSHTvhtVrNePtIuY72TRr6q6ztH
b8vFAEFIjgiQcH77Ty98lYKMWsVe8BLnFOW+89DhfQ19nYfUF3KszGNRAOzz3X4s1CdHSO/Oi1Wl
vMNmTu2tTQC94K6k6rOWw54HuqhKeJBASZx1WtuLi9mWjlnao1G8plHtiWdDRNO3xBRd/CQwh71B
B7lZeYfPR6QaO3MzkEjA/GZZu4kGQ1Zl6uWvcdjoKq7yOgFN7nTCD5vxpR+h9V8/OJcGRJae646O
JbXo+d//gXHRI6E5etBUr7nduze8gDiEj20W/1sFQqCD0gRVc3N9yPNn1sH106K4CdrsvPKchUru
TVpbvWJs2Vi+mTvfmsyYNNjnRbIx2hz3H6GgqH592PO8ifiGnJW/AX8/CyvyclBcK3aK1x44tvMU
C70rN4k31P9aWNq+DYCAJg8vv84AzGopnZ34lt6K9u8XnBNP9gamau4UL/ZU53SxLohgXvGlQBqp
Ua0d92H0zTaDyi/rsloJpy98YAj+tKPglSLRvMxdkIvsFawFUIHDtf6Ql8E/XoHpEo5nzSGOiuj1
+ipfeMyZGn0bts2s7LdMmwtU8PtxNOrXAHKBtk/GyNV8F3vMgCDZGPeCeCPaEeNo+n1HPZlHqSuz
+BVlUJlur/+YS3P3qHrR+nc1hNoWkaSKLjfWxZ14DYOgP4T6VD0YqWYgdhCUzzkN8jVY7m+21ulV
5rCtiSE5xVg9LGffwHTwqM8Xr3ZsNuU2iFTrgwLZ4N1MFTqufiJm2ZixCRlaxdo+9smZy2cV35rC
J97t5UZPahfjRrVQDExGNedQegM2NdhSpqTYtWFW2yYsVHBL7WRIYgbPjjaB2xrfAC+l3T4SahH5
vYsJ4lZJysb65A2OufKAXTjD7F8qfEDnLY7THNL+cW14ZqIYgy2z1xpG1zttSHuf5fQ4lcTo76pq
Sm95926vf80LieEMSyVCJ1SEBbUsKeY6OiAimJxX+tTFK59TbB19MP6pe6EfbKVJvupRIveAIVnp
EPrtXa1pir5BsbnN/TDSxr8+W3SJdNqivFmzmdNif0FmjJ0GfsRrGGtp4QuAdLu8joNhp02u/lCl
OKusLPz5lp7LybAOaGDM/btF4BDFVZ8mXeq8Qh8uFBw/MRRjEcbPcaKm2saTYlgJrc6zE0YEMcBB
AsQGqeb0U/d4eLsZXIPXFC3ub1EszQ16VbHti7rodtc/8f+SQE8OEDgu4Njz+zfrkixxVoGV1gR5
kcct7Uzt98iUTWdjAJllyQdlmGZo9uEUdSigljLW90PRp5gkhlEbmp852Zl3xN9EaQBmmThT3uOD
pWDrGzRJdmOVSAb85Lw1NiLsSeduy7R3w+9SDxLs0IIptjbJVNriZoiK8A6UgkgeVFcSb+HvOeCp
mffmeyiN0HyafQFTv7KyULIQWtIaqJgQLhOT6NVInN9RvgOIZrrKeAeIRX/UQ0AJ7QZlDxU7WNNq
dTLK0dM/K+RoPARVNLyT43bTPgOAlm+s3Aj22LSL3rdU0aa+kgTOV6czuqc5oE9vhJ1Ye4xNI7mt
Eyq/257zmM1SlJ7rhwr443HTe2ahfm5rQ6p+OktEbKpeTPTua8/ZZZbXfUSmkuRb1yrV51z26ps2
WNpo+1ZhdsFtkpRV8GBHoasTxGvWS+4GTYE9TaZ9tYq0Gf0axdxPSTn05jafjEZsS0PqP4lHLeNL
wTEs78vQMmO/S6f6Y4oq8V20lM8Orao195xnRfETZD4mP03LMX4XJQ1XowdCIfK8fonNsB439JGC
1zylIOWAHU03eUeZblvWWXOPx1eZbOJ6cF5tHGW/BGHfvadOGvzoUoD8PtX3Ir/t9DA8Vl7u/aQ0
qQU7iCt1+FaUtDk3eUoe4Gdl0hgbLORl9lQYXdA/JWpffjjSIYtCf4fyL/wHNCyUDDNsP2r1MTyM
1AurLUwbVeJ8WjQf01gJ9z7SoqT2LcXVY98GahLtSRJD89GdAum9OJjSR7ja5jYaHWP/mXJnmewb
0yvuCdNcD8AIDtK8ClEXb8Z4rF/sqZByB+cklH6ChmtFcjZfAI6nNI6vKq33j+U45fe20vv0iUlF
22ns3HY39UF0F2Dhqvtmr7b92+jaabedpmYcdsC26p8VyOKGcE/tp00ZgFz53NI91PHvLfFkNbtG
c94DVwQfPUoUyltLYbu7d1WkyDdO1QYRIhVhnFGQGTuxDWr0mjdVlaum9L3Jkmxzum3fhaQdsmlo
Hua7RCGi4niFFZJYsUStDcUh/OKSIdLIxbyqU/2YEpy6SdQa+0tb77RjBx2z/6ZVtak/h/BP2jeD
5T9SwSm7DzNyPDxPsMXVy9sozPoHtdNE+U/YY9D9Qit2wjmhF1W/U0KU9H8gC5T0v+Bym/ZTgynT
tM/NvBj9ynblXanG3uBP2SyQoqjYZ1lp4z1XZiCs+zQU6nDfZp1CRA6jaNj0Y0/WtA0gGT9NuHHl
d/yH2U7Oanr2BrsfypMZsdLsQkiscOMGZJxfciuNNhPdMXmbTTW83UnKcfIzDC5UH52kydmOk1k7
rxi7hCXfN23crZKrTbeRou6fxYSG2i3pj3Kwu8TyDlFRlclWhjaW4nGLtOG+8GSa3+t1NuKIF8Kl
vbUnb5zeO7PyxBPzDcrPSZIMZJOZwKxFq3X7kyllqO3MXOY/pYKn+cpTeRYw8GoD45hBDbTdaYKf
viIG5ZIqVfvxVQ116yXADQuBMvbfFnaG7O/QYdTiQ5AF6Rqg4ez5olEFMxuCDeE2Qs/zv/8jUlFN
L3Q7ErxXOyuUf9MyfJeULOKtrgWrJN+zxxlBGpCRZLJ4NkAsXiayAK9CKzPc1wKhpn1ZTflHRGpT
+8FoWa+6FONKgHsebdOQoE01z8yAA7d0Up2oLGV2reNxju3gDoyS+gQbsvi3jWztSRPNcKfajXHQ
JqsbN3Dig9ofOvN4/dVeZlY0uWftQJKq+Q9MptMljulyzjrh+RsKD6XuG4jqbjSAmx9KmSV7oSak
UlNmiQH37h5LIZG3f92SAgGHxC21a9gaaK0sVj4voRBAs8reNED2wR7zjuGnkrV0KVLBw3sX0RRY
ySfPC6mQb1CXQD2crGrOd06nrcEnRlWlHl4bIy79zMJ/PHHq8LFuamIDr9Kqpx5VY3c7NlnzUaHg
g8iaOUaEJhR7/zYunE3lQB2S6xCMAgo+/TFJYFIx1IvhFRy1tRkTTW4GRUrTVy3pvHhSCVfgHhfO
1cyf0GasEKiCpW5FEatQT1tjfMU8Y/L7OrJuciPtvyBwHHgrOfPy8pg32KxSRNka6Lh7BqZIXCUI
3bB8a1HoCreeIT0MjeowffacRD5ErRCfaECuwYHnTfNnLMqwsGHoOs46KXRFFuF91FfdKIRevbkS
ibznoCjYTxzE5utkROGhCrsy3OYF+dajgbP91+unarnA8+gcbGhrZFg4Lyy2F9Fd0FX4Ab1RBMK2
NC9K5yXN9O7Wbjp8068Ptry59LnDDdsI8KMBkHypVeRMaWLYaeq86b1Uhw21qcgHtzi4O/po+ocZ
VtEauPusnUYrn7T8N9uTZT4jA+F/DulSePV7rhi4EPq5OlqGD+UMBRZqQHl4AzoSZnmpDsTqxPOT
twUwY3yUoU7rU0DCGDdDAx50R56tdn44JG6yD1ikBwsiAQ+sESrNJsrd4ZEMu/P2qLriDSvLJAvf
eJDU0e8C/An9DOHRNdGT803L9MB1kzrRx2V5T09kmwRxTzYj3yXGCq8zWvFBkCG8p3IYN8rQ2PdD
nEa/rn/HM1gnA9JDmmWfqPege7u8CNvQrSa3KN+Bcotqk4sgDzeQtMP7EK62dRtZ2bB1uyQP9/ko
LOfO1arupmoUYRyMXukqX7PbsTqQ0A433kicc6OPihxWykTzc396tGbNMa4q4lsURJfl+tgCEpPW
jf42Cois+5RqiTwYmdRXrsXzQzTTI1hWsnCKjUutUg21dSrOhv7W1cg+74vJ+dcCc4b4DJTCNeDd
pUlxHTIfkliO7/LE5mllNqiQvSmFEm9psRXRrTMZ9bjy8lya1J/jLGoAraslWa/i90w2ULub0gOJ
4Bddg10SfR+gZNf31KXhZoE9WBHY25y1vatBONXgTsZbTP+boK2K7y0rzn6oUYqIyfWxzpeQ0jfS
svPNy5BLAEKM9IoTxTq5RpD233qlCmy/o675+fow51OalStmuSXOp0N0eHo261rVRUIX+T0caq0k
WJETDyfdtk2cCP3j+mBnz8hMb2b7/danIEhZFFBsM2w1t07jdyRgWgGVq/A+SP0wyXRbc3wAJxa/
Q6itfk3I1azJBp3dQvPgQBDR3KLvy4t9OlPgAsaUUpF4J29C7MbT0RvfFrHr+QkWHcFBVmlxq6FE
s1KsuzRpXG2IgYHDESEsbr/YLay4cUTyHkkR0MzBhh7rmjZ8n5KpekcgksS+b1U79k2rtv/6OQPC
QCEFEB72daBuF6M7EyAWo6qz9zyhXGr0abFxhkL5bjZ1ddtGzVpV7mw/zeMRXLNpgffizXS6yqA7
Axh6U/aO25+r3EW9llf7oQ0y8DMpml7b6zvq7JSArZzBVwieIzxlLP1ddFs4OsFX9z6JUKJimObm
v95UDSuH8Xd9/OSWhqwzI5YJLVUbBNQiqDSxeOKlzcd3N6ZA8k8OmNbZTrUbJttEdO2jnVFLu9Fb
2wt2Bq0rqqy9Xdf1Aeu+8S5zYkTUMrtvppsgtqS9lVY1uru0Cxq8ISY5iumututMvLtIpdyUqio0
H0R2m2/SboIBLHSFvN6XBTm9POiQginSVIX9uWxF8j2CALNmoHn2IQ26YJgCENPPMIllt0QQyzky
iNr3yVYc8BiDc9RGNzrUditWMuLzoSADUVCFVQp57wz10KMF3lsEQO+YPcr3KEo9fdPHzWs7AJvd
X98w57HWb89UdQbngO+iWH26QUHcxiSPunhvJ9eKDsHQZDdOP1stmUEsxS9PlUkzI1wm6xAZbfUG
5n+ico7cDLlc0OQlwN1pioqt2jjKy6jmtb5xcL8BNtCFZrVD4Wn6kYQuvYjGbvVfFvHaDd2Dsdor
Mm1MP1Gipn6usQzOVxAtZ1fN7MAMl5QKEqAhiDSnc+OIizS28/Zdc5qu22j4d2OxWrWfBh1hz1F3
qp1p5GhFUndeCS/mZTs9IHw9zBQ4idTIz2J0JLTrMKjH9r2KqOZttKyidW4OudluBNZpzSGPwmnN
juTsSp9PI+1DqEPgZYBKnc63rV0eyUqX71qttcMBya4CVEqVYABMuNY/Ffid77Mm/eunhHFpIOKq
RzQwS7+fjitwiooRaOzedaNJJp+vqt5FxnTrwtD51pEhx8SO+ppw2tkxmaNDLLpo2KqwF5cNjy4a
RCIRWngvWqqafuEB5PC9TsnyfdA72arx5/w0nHxSxgM+gj4ljwfX+mKWoI3AtRVj9HkErX6Px1Pt
a1GfPFDre4xFebDNWHtukv/h7Lx6G1fSNPyLCDCHWyrb7uTTPpL7hrDdbuac+ev3KR8stkUJIryY
gS+mgSlVYNUX3lDXXynVGfuWKX8tq37JMXG2yYDf6FPLFMsEHgDM6uwFqwtJlqZBNp+LMPwT9Xp+
L+s5DeMU6fq1NXTNvwIQ+/32NTE7zv8NigA9zzbx6wXeoVPGRJfT1nzuhl7e63IA9KmfpuERJJYO
Dyj2l56YWenovxEdcB/ArYDtzI0hkanFXhA+znNW1VO1yXgSqIP3UPxiS/G+mp7exCstMrArKqj3
rmRayAuFjNn18fETmCp4U8omkAhmG95qZYPTE5PGxTXZgbYE0+0w1EAtZ40okeKmoZatx8HI9reX
+0M95a+z9jE0TwBtPMDmPDizW5nqCXBSKhvP4UC4+yXKOBGPQaIbuMXHgA82QzbE1dda8bTVaLa2
tukI5XpoBUrwNTcGNTigfS3tO3Ab05/KzwglXbkxs3Bb15YyvA1637Tc3E2gPE5t79j0f2TroQfn
s/ThXJ4dQA24owgHAzKtOSgcN/ZWsvKEZSSgdSOjbSI3GPSkpqwfx1+V1ssWLt/Ls8OIIJVRd4XE
SCf2/D4yfd1TGskwnjsAeys8Uxsoo824bYI0vXMSVdnXmjzuYNMZu4SGygJscXYxsXl8okiPoc8A
fFOdDy/ndOT7xDOfnS5od6qdN2sf54atHwzT9vZBmZcaxVjQ8ijSoLdGKWyeLgeFPo3eUJjPZl8R
F7VGOxwaR0H0Jy9NvVnT7klWjdwqXywnz5x9w+e2UQEgoiIFV8Df3f49l5cTP8eC7sL1CIxnfm5h
qOtdMirmczmq3Y/A9EowyWOyRRFIcScrlHcYYi0Jvl9Z748Ft4WtikWUdr7dgy3FYVg05rOnttbO
zOX+NYKyq6xqL9d/3Z7g9bGAAFMQo44/L+SPnkkvM4rNZyVXo3/7MRrdTB2jQ42w48LeXl4/Ym8F
TQz0NSYns4u+dIxMktj55wRRTBeyMKJ+vlqtxjg/hAYBrj+1aMjx9i6c3+sDU44AekzoN59jwEuu
6p1hPkt97ayHsMv2FmQRN8vogRVtvun66sUDkLxw335gYM5vPRUGpCxEOehcELadb6TRtaGho7n6
Sx8Mq/jZpYGjuBrVvCdNbuUEjGlkG9sx1Xp9W6a0wtacrVhZC//K9F4PlIYD36Ost6s7LdpoEpTZ
havlygdH0ir4vxYfOLbQ4oD81TUKczzW8hRsCVj7X56XxFuji4KVhlT0OvaN0QV2oK90bFTc0h+S
FUwFZxcVtbmQ6V0eREShYdmIbA/Zx3nluwnlusWsz37Gsiu4U5pu+E53QXqhoyh9EnfPJSMqv9hH
cOI/NNbP5zxqCdqReeg9x8jj3nuKVh28wIgAK8vSv5PSQOIbUJi8/aVdPhu6EMeHiA6QCGGK2SUe
Tb6VTGYX/qpUTXqso9h5bj1c0Vwv0Nt1UbXD788PCI2cggyFP3pVs9Nnp3kf+Ajd/epqYzyqnlpv
nEoF7R8r46lt5IXiz7wg+7GqtOcESY+SLNIi56taJBGtcstCZje0C/OfHMBBsVIaUAP3SSCHrlRE
xkZK1N81bLr7SkuDxh2tRoFGYnsIVtRxtLP7sE3AejRRd8L/fFpYksvrnJoFygcmDSQaDfMIaHSG
UQu92n72KqoluUHghX9ssvbxEnjTU9GxCyIemNsbceVow2wBAYMYPN3SOdFdwiBg0kaTUbUpPCDP
oT5MzmCcZCmqlyQAL+86zhaxHRQDuA/k2+ebICVGlJCqRL9kK4xWZZ13O5yOEjcrLV8IoLSPI4DU
lY+wwML1fjlLRgOqBviSPs6FyXrRBBQ7aNL+mqbc0lwlohTV4zoBHifVl1oqVw4bo1GBJh82DIEY
mM0zi6x27Ov4V04ZV11lTTngpahnafldiqys2egNCP41hT96/QnoJ+sFVNAAxKEaPOCunvxHBqBo
3Y9FV46bIHHsiIZFzTn95OYLvz5I+GjtyFBe5ulNiAAHdZYmeA1HHp0V9ZxkTZQ8ehvba5qftwe7
2H0RqQj7MNpM9JlM8e9/XeZTnFZGHznBa6p68UNnxsnOTlNjJ7E8WGxJ2lNlhg9a3S2ZD1xcbkLa
U3i1I9GK+uTcJjhARDRNoTW+RLwPL5maTPddVww/cKMfXiIzthY+qevjCaVCchnkb2YTRe1ay/Uh
Vl8o2GR7NXGkY4fW+SZrW9JYX5GThRrWtQEdNhF8IDkRBfXzlcWbuw+BO+ovo1zYL1M3mN8zOLMU
icJsraGxt/AcziGgog8KuoI2Px0djvicKjApMkZbhiq92WnVmuu8LxsyHqQHDpXnhNk9EP2ke00o
yBrSAWRMkz+Gtdk0/2TaWPrbUJu6skLMZRjrhXCKeJzJnsU1qHEK/AGPKNjMi7imlv2oaoa0e0O4
JZDMterUyMdCjK5Da9UPmW14D3bTxDtfsrGl1isKg1C1a5I7KTIC52uBI/lar+zMWiP7kfZfm6K1
QzezdLneV0iZZ4dB8kGhJdmQyXdkyIqxn+pQD/fVqMjdtoeMJ50arx1oZLSFlmzstgneNGKFwCV2
JjrvOyWEz5CkNZU6Cd4ker5moVVgzjLY+U+27UvjiYqk9awZJMZfFD3Un8lPouRt0ju/3UROllDk
S8fkNWgAyLlFZtlHqXCCeuf4NOUZYxiD76VaUapoCtQdk5Uhk4x4azhIUNNxxjHCRyuK2keP7sCw
hzmV/qP7GC250kSBZT3ihhSspXgo7ke1UX9OTt0ov8Z0cio3p9wdfeu6aLjHVh3W1ITeXLIx495M
UZMfZPlgD1i9wdimVNmva1OLHpxi8Ow73bc1DD18qWo2KLzEgudUOA0VrDEo36HWyGQTpVINa3NS
88co7ifd7ZUwTh7skYIY2+d4T4bVYpNSK7nASZqxfhztHpZ3iFZKvcPrR3rw0nRwVuhJ5lR3yzGQ
+02rl3RaNiYmYFawp/8R2DQIIuU0SZGsv8UBYjtbfJ/yYeuUkvZHD70pTwGA206br81+DI2let7F
tSg0dUxuReJbPH8/HpO/rkV0f+QwpQf+JuwQdkHSt9tQb/ytyKrdCrTzWirDcg1KPl5IAS5GpjMO
2wclChrUYEdmMVFuonuUjp3+2+yx59uqbS35a4Gn/9E4Xf5UIUSKNLfVJLmzawI/XtQwuCgdEHgA
0aepIdTyCfLP760xHUIjTTP/TzMOpv9Dsxv7JPXKRCCWVt96jI6j+6lEpiIK2lR0G5aAWxchlyPY
GFz9AnFhUms7/wEg/5SMxCV+JbxXdqGd6v66yMYMawDJ+iph0YZeeu0UzidfCKqJqJMRcBNyi6B7
Fv0mdtkMRSWbr6MkmdtyGstDodrFLkFk8tGhE7cUeemzSxFJDCAlWFGZFLgQuZu9EG3iT7YH/+EV
PSFrurdGGJSSeKM/J6VHcZi1hLOOSoDILOdSesAhi4lX1nmlUkRPcai7n0bup+9q0RqfrPp/jEXY
QrGQYquMjcj55qmj7o2h2nuvcp5P+6iemju43vKK8GlclV215Mo9R/n9NyDKHhSm+VgIY84HTOww
SUInd16dxAh+WJ3TffPsYlx3ct8ckIK3fNQJqRmkVaEftLJ4QdJI2t8Ooi5SYrHChLH0AOgl89aL
5++v66LqlALQSeK8pmWrAvc1YceGRHhPQdONd/1o6xDdo/itH3zvXQ2m/ltiZHLqGqn8Sd32/9YD
pSiOkyDj2/P1yFp5mJrOeS0cuzUPTtdlldvR2vJR0QHtvdaUEld2mlY/sJvwf9xeicsjLRbi/0af
LYQx5KD3J8V7LVFAWMPFHf2VFtiL2z4Prj4WnIYLN6SoQcyZYsDLh95pahY8UeN/dKdStubUGDue
xv7eDJ1poY92bTxTpOGC7yHMU843OO/gIDvOaL8OvaH9VNPBXjvj2K86ydF/IWey1Meap0ZifkD6
iIz5aCk+iHX+60B1pTlAqfCd18SvjO/qUPnPWWAPhwn1uU/SHD9ODAA3Sg026RHR4/lYcUVEWKkh
YwWdNezy1kxQEQntCUS/5GS7LDG0p08fE7AXEGboAAH9mC8nSIDehn/lvUqe0uLqazLBrRzzlC/k
UvPXlHVkILFpQB2AOc+SvgJeCUYTk/day0W+yjPPeZm0QtqYYevtVZiqqzL3qp9RVNW721O8soMi
yxDuH7SoqN6cr6ra9FOol5XzqkB1d3aTjJ6/i6zItAGyl04LUcP8zfyYJy1j8Ah0AymnnI9mhmqD
CowvvSa6BG2BguyYuLVqBm9eISVEEUAhfM3xTrcneeWz4JIHVktlTOBJZrf9EOgmFWaD5fUq/y1u
8m5PqjgcpCGUNkbcLomwXBtPhbQotE/EmLP2Ls3ACv/wUXqVzEq6k4YOGn2ujslGssPoQWcV5IUD
dG0boSvSVyBPhSg620baTpHjeYr06pdT4K9hiXgrSTXRUskCrOFuL+eV25OxyJT49EWTc7aLidEH
cJ067zXTi1bd2LlenhRlmD5pTym+eIGIJt8Xch7mvMrsdBV2o5PlvVqp3x4mtR83MRqGd2Urew9W
OSWHapy8hUfy2hE1CAtI/gB8AQM8P6JD7gHGq1v/TSJTWOlJ1W8SLzP3QaCU+7Zo9S+FGka72yt6
OSh8OYqZTJdHgtv0fNDe6zCDkU3/DeFpWEypUXZ0iPy22dqDXz5kauUUbqB6+vr2uJc7KXRaiICo
a0E9mFvfUbGuBj+w+CbiRqtchEtVQhJKRn9uj3N5PLlAeSpYTkdooc9CSLONzLTO2+Bt6C3nQRvT
0UUd0nzUQQdtPj8UmAohFE5uwA8+X0rYTHEkt0HIUH36MEoq+LUUiQXoT8mnrxW4AzoXi8abS/41
m5WP7HMNoIxZ4WD0JZVq6TCMCp9CFzzgEZZvb8/syiHBCJPHgbeCu2yu4Au53IJ10YZvtYz5LD4+
zQnDqOSQOlF43wPAdsH4LBlozNMsFpEOikLbkgYGF9dsjoCsqkzPUBmR5b7faWrkrTU91dwQpvNX
KszNJpcG9d+AQtnGiVF8uT3naweH0EKUwjg2FOHOdxNx7dEqNSl8ozrXHXgmo5UOVubRmrrwcHuo
y0ubC4dKNhxzYUU1jy+M3O6MySzTt3qA77ORkYqJv9vNB5muCRvUVFXTDhbmd21QamF8aCSThDaz
Dz+FDInhdZ6/KX3l72QfTTjqQtoD4jLBHonCYeF2uzIedQISZyw8SeXmgUaGC22lk968aZVluGCg
IbEXfd2sYcLpfyLKxAsv/uUGileQhhSFPoqa83om8Lwo89sBqPGoTlsbLPdTF2rGqla6SV1YzCtj
kdOhqAeiQLz29vlhIYzIg74v4jfJo1Pwc4wr0n/P8VLpkAdm/vP2ebkYTeRxiCSgoyfav/OltKGx
FL0WNm9Y18m/mmRsXYUAlcdX0rr/x1iCDiCsJEQCN/sMoF8VCBmH7Zsm5wYoATPxNryJ2rqvpXCp
BXFxzwhCFCppPArMjDzxfBk7fCuq0lOHN+z26gfNC81VWfTGt6GLDp0TbUI1W/LEE7//77or0lG0
r0A2UgCQhb7u+ZB5AbEy8SP1TY5lwpfGyoS+PbXChbzvcs8o59NEEhIiVOnmhulO3NUdeZr61tCj
6N1BNf27AO907P5kZykKFOt0PimRYoPWhL7Ia/QhIPRXcqTUhhQorZP8ToxWc5MgM55kGWLMNCTW
dpTCDPK452z8WM1+3z6aF9UGiP5CXoALTYgeXkRoGr4xKcyb6g8lU/MlRLj1nsxqfCwj3btLKr//
Xcit9DPSleFO1yP7XzUd+4W1nts2C7VHYH+UOnDoQY1ujq4Jke/3ckjE75oGKngzmcLJ0Qhbv6Qu
huntXRLKyklytEl/kvQ0ABQ3aso+7Y0qpmacqi9NDK//kMhKLi+8pRcIBqIt8jpI7Ny5PCvzH6eF
QM4b9KbeSzvWHjvd014kkFYnKt5VukoUExo+1aNNSSZ6X0ZoGaL4JylIgPm5CCb07t8KJtNRNvHK
3Cxsn4hR/j454sfxSVjglzmpEF/OPwelQq2hUyb1XUYo6QsmTv4JcUEIU2pta9/6aJLATzYIALg9
5frUpTsBt6uDIr1v9KDHzUaHzLewn/OnQ/wooWxnfoBcLugAVkec2MWm8j6NyfBuQLr4YyRUVXV2
7VGNY3NpFURocb4KfKDUqCHGgq1GSeJ8FQakftIAbdz3KK/kwPX7rDFWPl7NbhnU/jckvTL5wQpG
2RXqbUhB8FQ/eqgeoDulpL+zkXhmG6jYiK5v78/lSlD6Fck6CZABjndWibCTHDWVVvF+xy3WN7GJ
ot2Ydf2DZ2Vo/kfV++3h5vcxlV566xBdOGokJPNapee0dYn8hP/u8wigYRvTEJGQ8KuKujngR9wh
QW4HC6s/v7w+BsUXlQo/sl5Ufs8X3xmboEBGzn/PJyCrjRboO1peDpJ1ufIdlr+yG4xaOaCC80kx
ZFHY5o6mrk2hG6jUHC/TT0FpGK3kvyPa0D8XjZ2vgyjU7mFmx2sMWfefXF3MlIUmMeJgZF4wzc4n
SqQkhyFU+nc+nDp1EeDJ3gatHeuV0wFTpq6lDa6BlMbCuMb8dDOuYB2zs4DfLwrCioJ+lgaF/r1K
+HTKzMzXvlN5xko2efc+e2IZjNamDHqF7SSEOJ9kAdmks7M2fgdaESL5kUCg3yQa1Y8sbKQN+nFV
8clgzAEwgbCwgBXDp7koLGlWGtEo79J3w/ezfeXZ9n06Zd5hCoGw3t7CK0vJUABweWhscWGcz05w
rhAmKNJ3uC7hJnUUaTsEKkQ3K6ZAsDCvi49fzAuSqcgwAdHPfRupQkaKJFXZO+jFYBVCZt23NKN2
49hJ39N8Wiq2XB0PVj7IF2og9txkU0YnRomUMH8PI8OvXavIy+Ygq4Nx72MFLrlFoWsL0MmLb19M
ka9BXDfgQ+c1wTigJy/FVvpuojDxw4vQq62wMHWRsAFwI9dq81DqRrwNCQuXgqYre0nRDEMzzo5I
/GZ7OaJ6H/menL0HLSIILhiWfF8jChzS6U7N77cPzpW1ZTDSEu5xYvk5sy7LtDBNcE16n7JY2+S6
2W6AFA67ztN8tEHUpW/+6ni8nLROBZZsvrCpitZDkQ75O9wnE7nRJEbKpUq/83Bl+5pnfqEdcLmY
0B+QtuK/pHLK/OyUQ2r5farE75PVy4+l35ZrCszjdwr5S9jxy5CTIEpQMcnTReR54StWgO8kWEre
fbssIHlMarI1E9s8Qv+KftjjlKNxJJcgpzrtG27SaOp0U7nQQrxcYH6E8FQ2CBfY2Fm1gqrkKEdj
zsdpTdHOiFEWyvVM+20NRbyvnfyzaB2h8U1ERF0Lv2MYmrN71dParmikKXuvR/0Fk4hm72s8XAUK
MCGp0vb2cb3cTqBhdGIpS2qArubM2lbtWgzvpPZdi3XvayhjWhpHTnjQte798yMJKQpqvGRL5DDn
N2rojMrYSFX37vVq8TCpTrDpOz/cpkFZ7W4PNYtugHWZtI7gjYDjRM54znYfpzqxIilV//hZru8K
pVY3VNX8fwt4iYfUFuo8gVwvkVaujiogZdxzkM7mJjJIbnl9EzTKHwgPur5p7FL9t9GbdgdCR3vT
CjU5thUs7c89HmKyQhabUQnv4bmJ8/tXSkhnFkS00qh/EN9WPNfMPO3R17LgR5DWnuJGcbVEoxWp
wl9B9H8jou5B61ncAfNyqDloVqb6mfYnGOgi+W0+/atGlrRQ5Zl9d/+NImYl2liEGuJF+WteKA7B
TM4U7U8DjuegJOgeKr0UdSsc26QAPXdfaT+HW2PIj+o8TxQpJvH27KGwh3ZwpFTX/qC32Q8b8Tfd
YUsJhSNsAUlNBBy3T+rs8/tvRG5voXkh6lmzy6XARRl4d6L/AYIYbmonMg9h0HZbqdOlze2hLteT
ZIs+AG0y/kNb7nw9294JBYMv8F3ZH6sRhNgUrg2MbtZkNSnUCa19/fSIiF6SEKMzDdV9nmwpvp33
BsgZ39Wj2rlrceqIyHodWMK6TOszbZeUPS8/QRwCWEeeeR58OAzncxy9KJdivasRDVMyWfrSQkRZ
qaU0/qkTREsMKfRfNNBw2cvtmYqA/vyLYDzeRWFqg6THHEjsxEaAK0iV+C6oT/mLP7TBwRgl29XK
wj/6aax879TBgr1W6/fYf1pLAgmX5wgTFLhOvJQWtIR5uNqoTmc2ch4hbGTogE8c3cO1FYW9SM+X
GCIXn79gzgNzEWNR9pqLfBZZ3ktozHU+/ZYxXYHYHpx1h15KsZBhXOwmA0Gy4fxAo+J7FP/+1w1g
9eUwVp08cGK9dIo3jlfr6jqBiln8yLgSTRdEXePftWpf5Au3zwcI92xLGZw4TlQO6VNwz50P7pUm
Qj9oF4Khgb40bieqiOp9kBT+9zDVjMFNbKuRwYYDNlyPUik7d4rnhSdYSFO+KiMfl9Uyy0eMrOM+
JQscFGKVyJVA9+vf81TCGSUqI6SYQMqa+abqHS98MSKU03+YFcaGd0YkoXuHCxVoQzi4I3GxMmRV
Wbge3NAQJT5U3F5RS85OQRroMehEq9LajTdVtpavKQJN8IUqLQlPt0/7lX0xIDbTNaJXCwF3dpNQ
US61ZNCQ5sNBtz5ktZd+0fQyXQVBkf0iERxOtW1XS8yAWQpB18gR7AwBLCC9Jo0435HOyBN0CVPV
dwMoRPWhR1mwWvVdreE8UXRWcgdXqr/3o7TA2okmyFIecXGDQoGh5kq+xGFUSGbOf4AJzQt6T68F
LubWzugCfG2oY4Pll1FbydpXND2MhVv7YtKMqbHQyOFQQOfiPh8TpPigoL3PmLqR/867yv+G2YhD
47Z37tRh0HcG6P6tOeCOcHuXr8yWqBtGN0+voGPM7lLSo9hwYpX21FiFe6vxy3jvq+rkPzahVusP
OVFwuhBrX5wseuQUoyhus8xcZOI3/fXFK77eRq1qWxEIXF13Gys2G5j7BvYXaY9JnVRIzpcKAIu3
cNV81NfOPncyGjCQgtkHkuTCPmm0utxJNRjsbiN3TXY3kE7W1apo0Ws9NmVCJzvXW6XZ20Osh83K
soHvPAxmmLXYPPU84Vsy6kndVrEdf8NJHr9spVKBoaN/3BZr22n0XSC8N9yuqCeBlw5TP3Kh8vrW
7yBOzHatEx7LB0sjWQ1WBj07795p+JpVV8osaPRxI9UTWoypHH41Y4os68Soq2KdAHL0F6LK+YMC
HIp2JaeOP4CA51jcmPhZJu9Rj73Trg0Vo0cE6sZ/bh+x+XbPB5mFeHHbNwi8B+pR+0dyPQkfBjf8
5iycqfk5ng8yK8Zh7JdQZffVI6mbqykrX7qrwoP9SWY+ZA7yNQHI+6huXOAgwVwKT5CqOJqJIp3G
PO2+Sohsruh1WRvYPvG+MLx0e3sB5xnyf6NSyqWqwedC2nP+wQxqrEwFBkxHXs/kMNDW3nda2N5D
BTcfZC2b/o1RydiXJIF3g5+kq3DMo+fbP2K2i+I3gC5h4uh2Ya845+rBbZDRaGmrI7qSrUvYUKyH
3k6e0QsZvmo4n6zBfHsLZYjZvfgxKNY4FuArauYEVecTV/SEwl2p1ccOZeZNDw16jXr7eAgC9SkY
2+lgJBSyMuDkq9uznR0nBhb9A25lHQF5Me/zgZ3ckFulzvsji9sfmlrzD94gS5uhkF/Swq4Pt4e7
nCdpLBV6GojQaahenQ+n+lHdgIPojg7d9L1lRqpbjvawzq1AW/taEv2oGzX9wVe6VAGdI3vFTEVb
WFZJLMmH5i0JOZqUZAib8Vh4TnfXTmm6tiTdIWpJlCfZk+Mt9RmhIlwaJjou9riuAyyRB+nTYh8f
v0SQUMlv0b+Ya+bBnC/hZzbD0RtG9b2hyLA3tCo61mVpLGzvRyvgr4fgY9Yi5gQdQpjLN32+4HEX
SibX6nh0usHJV1o4TS3mJ36Nhd1k8RomBUoMLlYNIZY1RjG9tp2iFC4cXDY/yJ3gqQLfmq5aipzf
tAIQ0zosBk26i9M+/WVgl01SriqZDih5bKgJtp7xdPvQzC7vjznA3ERrToToJCXnc7DtsdTVxhiO
rOkYuWOhSNhze+j30ZOsFiq7lx8EWSzBEG1pLiEe0PPBAqqpU+NYytGyQu8xUJCQ3kzp1LTrziJS
2JQq2qO72xMUH9n5JolKuWBJMEeBljof0/A7FJS1VjmmWE6voAh3a6UhEMckS0Zqu4I8kZUeLgox
8cqqwSXqc1VeVlhA7kXizgpTm5wFR4nwuq1t8Tz6wixVNfOHNKVr2Bey+SfEEOrx9oQv71jGA4NC
YYINhVV3PmHVq8Bg0mk6SqAMNqYVI53NoBtTqZyt5BcgRAJNWQiKruws4DBRzxJBGSjQ80FNamYS
1B/1WIRVtUOmGlxYmzZfjakpNhnHaeHbuzy2VLBANZBLc5pI+87HaxrsHKd01I4+xP5TPdUNFlZ+
q/wYh85YKptdO0JAKKjtcmy5UmaxhzlNiMDHtXa0skoJ9kXrNPjZdQ5Udu59r9jkTUerTu+jcqMk
qfU9DSUrWJjxxbZ+qE+jEiWEKwi45tuq6UUwAQU8VmpJgKdXk7Qb6eCvDD9HhRSF9OIrn1zx5fZp
unhUGJamA/oSFAwuGyKpZNi9YZT6MZu81jWVLoQHaDjqOook42hVXXdv1Vj52QjC7G8PfXGmHDGq
AtYXDDN/Zu82X7QkAaQyjkUWRr+SUIrunNGzfuiFmm36sFjS0bg6HkA+agiULLAyOj9T9jjYoyA1
HPVIz7i2qdqTXERR+NXu8mBXlcmSsvjlniKCQs5E3YsL4oLdG9HkVhBIMI8YbPdPQoX9m9Yp5lZS
qnINYqd7qtLMXFKouzIqJXWMPgXFV/Bhz+cZp1OfVG0gHcfQenIC31vlitKuU89EgKxstPdUbuql
ctvFB8sVrAtqObEn3NY5XQ2jskTvAlU62kmXviDCwjtIxeup6yxr4Um7PLJiKLJC4kzkrOesEDuW
9Qp3HOnomaF8X/RBsdPA4J8qzYn+6XW9XHUNHqDEqN4niRQfXUskMED18JfAYPbA5V3RKkMY+Cdt
9OPxMcFOF05c6k8viZx55crXJGOL5tuYu1mvIKX+6S8GMJNwsOOyEq/N+c6OZZTAlayCkx4V+R87
G9u7ARGqH7RTZGyy8LD+7LUP/xPFDS4I8HPIKM0G1KmB906hBicMGSAId2rw1A9F81wXqDFLMg5n
tyd45RR98MQFNoMM5gL636BuMcHQOI4F9mbETQQTK6mNjQJJdK6ghfW8NhxITqHdTWp40fxGFKv2
R83yjnWmxRujRGkbqrgnw4npk/Lza0n1m9uH8jDuRPPNw4x4rDHI8U+DopXKHstGfds0wtDDkCXV
gCZWlIdPLydDkhgRigG5nFeMihhcZ2KEWJsYbYoAZ9BJ/+DpOAwrkM+/b4915XalFAbQxLLRobpw
9QqQzNQstMdOVewU60hBej0De7Jrxiba4tr3/v8YjnWE/YaaAe29809BwuXZGLm2T2U7RZVbUz29
U6Oq2fqKMUluMA1LIsdXJ4gGCkA12EzWnGSA/HmLjU8SnBI1j5sVpgFhd1dHmaWuqymL6LUbUAM+
f0KFlbBId0ShcZ54dZjvTHFpSUcpSiT5S4m+IOogRTg2WwH+WXqSrzwdXG58fNx09GbnNYTCCesg
ddLg5KFvFKwwp5GyLfai0m6KhrL4UtTdlzjL8oW6zOV3SJWaeE98+wDf5i+zklYh2XMankA94/RT
aoGxyquBl1oZlz7Dq2MJLLBOe4YXSyzBX3VFNVfiKe7L8IT2tnowskbbYorQfpF0IFK3z+j1oYAe
ywymggE5H6pqcG7Vioppmfg+rYdcVjdeG5s/HBm7qU+fFNaQq/p/BxOv5l/zkvsCzybZDk5F1Pel
m1sd/QYfjpa0tyMIRrendnlQGA1yFvVo2tvAFc9HqySQx5LG1Aqn08cVmvLJysK1InOD2M6/0nYY
7zOui5+3h72yolRABOgXtga97tl7hKFDQD/KDE9h1IV7JWmd00CDYyMH0qLv5dWxRKYFHovqzhzd
UpiNavaBGp5apvXkFPgdJZ6lFW6UJ0tmeVfHEig9cbPQSlHPl7NUxyGtgCae0DTTH2gDS18SHCUA
CdVLmdy1oUDf0z2hxM2dMrs4nXJMCsWSgtMUYI7qlnUNU9Jo+9pf8TBYn2SgiHuEWdHzFWx42rCz
g4JJVtGqZhydKgi+380+f+oDU9qbSqv8DPu2fbx9QMT/3Vk1YDbcbHajmQcAAqPglPUTrm/wOVIe
n753ftm1WX5z/ELOf9Z9Ydh0R01lc3v0yyfibLLzjEYKW0p32EedkCvrqAeonWDdB98lLNVWnqIv
6bFdG49rkxeeL5/irfj3v775zPPsXuf9OzmV3d/HTiT949tWB1NqNF6qITWWpHavDijUQCCmQBeZ
+xfkjZpnPB/hqRsd7x95ULMvuUkzpsHL6oBIW7vQeLq2nQCgsdel9gCedbadjo72atcYBLwUlDW3
bsNOppMflD2KRWo27Z22lC08/IYpWgFAaD6HAvk4vcCvHGJDFBDBZZwvMEobDerN4gYv9B5/toL4
CcbYMc1kOnCNuiShcO3jRB2VKoRgM14Q7JNECrWgpnWcFFX3iN4KtQ5ND6OD6U/ZJxW2/pscgpJ8
MlSxlTnrZ7AdhL1sOTjlkle336qmKw9qXozFVxhqnzaV5yIQmEuhqUIK48wVQdNSU/rWd6JTmheJ
t0L9M4UDgcqKC8tjalyIqMkvRLfKlQpSmv817ZExVZX4YSARO9z+UK88X4I1QyNVZaFpap3va5Zl
SdclBR+OkpvGN82Hi4RFpOdse4+T7SodFM89pbUiW3im5/pUYtUJ5HikMMqAEzuHTHgNWsFJ28Sn
KIN9si69ZnzSTa9aoePn6HANmp6/QlIe3kVeHPEpz4gdGsP5Ok5t96VRofDfXg398tIEQ03RSUQQ
osFwvhpakVrCaC06ZamRjitsQ1HZx9d6SRT2yu0BrduixUPuLVqK5+P4Q9g7RjAlJ1UvBhJ0dPx2
EwA937URbnpvy9r6cXtmV+4PbkUSD7pCkOnmZUSVnjX/FKSnxE+9+3E0gUoEKa7m4Cam32HpICjp
KTV+8yja3R76ymTJXxEJJ8gEp3CRLphBFg+Tnp60LjuVtdwg/m4iluQnUvZjDMzFu/nKLgJvpAyN
zRnxytyYoJMxZ287h9WN0rbf5KXD4S2xNG0WjvCVmQEvEoZmQmMBC4TzbRxQWED4u0hPRQx2y43r
in51FdqlC7E8X+dmvSSnc9l/4poS+AM+HcrtgEbPh2wjzagQg0xPVejRV7c6E4dkCExUF/27Rs/C
PcW3ZjUlo26sRF9uFTtTRBteGp9ub+uVmwOWJGUnkVUL9Mf5L+lK1Z9G9vYUVKojUSqNcBfN+bZc
s7ZOoWxh36LF8icDC/SfMPTg5iTX/bCCOB81z8PWolo6Hks0dg59rld3EVRtA3Jt927Fjr/U85/v
sRhQUIKEMCWiIfNPdao63iJmSl9Ns++HyG8OeT9VUFX8rn1QBif8ZGQvBiSTF/0TkQcasx1Om9hP
pUil/4/sWrb/H9LObEduJEnXT0QM92Uw6AsylsyUUkqlFobqhpBKKu77zqc/n6sbMxlMIgjpzACN
rq4qebjT3dzc7F8ieFE/1d6Q2kObLnudvfU1KwYTWDJuIkbF6f16OTMqg40d9LIfLGmWHCik5u2z
5FhhdNDqIlt2otDWYmJNR+uSy4aNuIp7AchjMgxl8aOstTE8T8o8e6tPjfbF6h37EKba1B1ub1Px
R77Mg8UMBZUfDUJCwqvySD1EijMV3eLjy7K4kUlbo5GN4s048ET0yoUnvKyM+VfKNsu5j4Vz7O0f
sD4nv34APWOqwaK6b62CRG1UVTVUieIDPzVyV+1V7Tk3aMZJoaN/H6Q+eRp0J/t4e9R1DPz3qLxL
YXdRH12fznDpjQHXGMWXa+TT0B3kreXCe9sTttj4osJ9SrxCyWde1fLmXG/tuIplH+aD3p6NrgVZ
3U/6Ep/jRJU/Depo1qfbc9scU1RhxfEAXrrKWaQut0PZKVU/V0unxxAtoQ2PynQVJw99QIXPpSxX
Sl9vj/oKVsKSsp5CjEVUECEKXZ8VbRlGKl+j5qNiVj5Fso52Z1D1hVeThfNfo6M+6smzMsx6dGym
cXmTqY25A/HYOLA0x3+V+1XWfL2bEq1V0CftEVKsrKzxWtsM7uWIhpZrZOYefGedNIgZAzMFv8uD
Ff2Z1UIv+jTVsCM0Pw3mxXmQFak+VJP6pnMQiTpOhkPtptWs8i0M2b0i48YGJkAITR/YzYTdVYEj
rnKnolGt+8Os9TmKh1OiH50uLO9vf9aNzcTdjcAOdQ2+7TobLzK15vWi6YCFjMZ5iPMEy582CvTL
OC/JV/pjtXN3e8jNZQXbTkJEQQDRsuuN1KTAXIc4YGrjGM7nNqxwOezsTtHdAEP2t93iZAgZTXpw
yYDX7+S4GwFRuO4BSaISR3thFY/CaSnob0zcL/g+fqtg3jXnqchVaGZRPD5M0ljM9+3gjM8Gbowt
9hR4JP/+LQ5PnRcHVUdC4vrBFeHPMPRGqvgZQrBw0CUVuVVNQWD0PXR6VUGIx572njqbExdUYuiL
1MzW7gFxWNVWBTLBrxrMWt5JwZTD0rIT+ahlw2h5OPYsIgEuSuNg8A/XLgaByuX2t9/abjQ+/vdH
qNffXkIHJFqUSvVrWeneg6jKvwLiVI9mYbQejz5tZ3tv3D5ECfIX2qD0l9c0v9qKFozeHdVXJZAY
3MrZcKD7qX7CAgmJiTkL5x8IsJp72NGtcblOyI6p2SMTsjq+3Zx1tjKkmh+VTfstMjo1eIxypCcR
bjVS/IjmxP5LRdT1+ffXl0uetzwiXYAHRFh5UQjCnyEI8krXfErM7VFKYKYHvYLxumou8XExpuV8
e8CtieK2BNyHfFSw8q4HHOhAgARpdd8ulfZtiqbiY2mViY3He2rnJ6kootALKVvtuQFsDowVBQBD
OJy8QK4HTqUJ8eOm1HxpLJVTHCD8Oo5p8+jIY41HexyUDXYEapTtJFSb4yIwC3CA8hdn+HrcXEdl
TQ8bzTdLrX03zf30POQD/R61rlEPoCk7YUafdOZv0jkA8tCn4MnDC5LoBV32emCljsp4jGXAKRqQ
TpyiVbs7y5Pejq68IMnwJ/MEZkKdhl4+Df3r4YwuC0fQPrpvIknvp5W0PC3zbAeI6S0VZ7WJYLJG
wubq9obauuG59GB3ESAFeOx63EWFFgxOk9vBjhT1oMwL/ac4dorxMGWUcXaug63PieobaRQ3OfhN
ETVfHJis0HFranLdh4HxTpJs551lD/2JJW5PmbYs70tNmr/+/hR5xVJ4woWOtHw1JrqETdAPZFKO
PDWfNale5BP4tOxEIa7Nd77j1nryUAUFwosRmZ3VekJzDnSIEGybWrJ+SlGpZt4yDiBF9Vnu9jwM
xE9fPTfE+wZoGKUH8H+r0xHCdukVszX9QjGCNyreMPmhnMrHumku2FdkZ0TLUvtBwTHQzYOgOt1e
2Y2vSSTC6I4bjjK4sToj4Ic6C6al6bczLs1naQjM0F3gZ/hNMS3NnQmYPj3oeYwD0e2RNybOnkVY
CCAe2lDrJlEgZOYGQUNuDYxZFwmHvSBR487tquAfkgzUksNQpcI1ThgDuVMZ6/LOl96cvNBNIVKQ
qK+Z0UnVJqWey5ZfmnJyHnJlAZox0duIHGOJXItQcaKNukfB2bjS6VQBRka1mQfyq56tTaOvq2zL
r0dNjo+1oaWDq9TOP1IS9qpbmaP2B2st0Fsi8AvrPbEQL87srC0ynzm2/F4aw773simJvld9kkcH
eegD6aQVcyudHR0fDbdHk+JTw/+yJzyxNW8q2QIoKICJ64tgUtVZnpvE8pMmb7AoHU1XqqcI6aEk
eM5RX85//yWNq+H/DbjKnYyyRNQUvylf7qUyOXZgRp7jyZGHuwC0CU7dYMhwDQml+nh7b2+EEB7w
NApBGYKuXVsgNyrenRn+J35dRFXlSkOroJIC1MHTw67fwSHqryMI4FlayuA9eW2u8WMoGWe9qQeG
H6aNHrgSpVrdLexhj5m9NSkeWADH4BMCH1lFqoI3RkLewuPOUuuldCsEbj5E8PeHYzxpc+P//hoK
7AayqbzpqP9c71kd30D4iprhl3PU9w9xZFutF1Qmjc+kLuyddtXGE0uUWiBDcK0BoFoHfT1MZEK9
4ZtF6chcn6Ca1LGTPxaYjHw2nF5+j6V78Zyo47QThTaHBm0PRZKCD1zJ64maRUZ9YDR1f+LOBcmu
ye29nupFcq8COGoe1HooCneI5vgHDgbNnrH61mcF5g4uTlC2ICJeDx87zdCmeE34WoQydIT3w1/y
UOveXFvNDt5b/FHXd50QpOYWB0ICx379SdVsakccPlU/kMNm9CSEon5ExmTOpyzTDCQ+5DhLXLku
6Mbe3kyvQ48gv7LCSIpw2a4/ry1NfTfykPCLwgwPtRKE+QFbW1392JZadYcWWjT8c3vI1+vKkHAs
OZUAuKgpXq+romFfOxoDGN0679+Gkh7nXs0b1pMRBtzrLr+OAULvVDQxyOxpL6wGk50F6eEsNn11
QBFUsWalPYWZU/c7yd/WOiLlgzySwKuR6F5PalI7xQxtxjHspSlOaWrFyyGZLcmA+V5aByS3pj1B
+o1dA9yFYiiISi6xdX3b7i2zNdLG8em4avWprUuaUpB+TYHUaYM3lT3YP3HkrPdKla8zFF7BlFt4
Dgtx3LUGL4s409MFMxqUpeF4kzxgckN3Mz7Zbah9y1t7OcwYW6CAI0e9fsinPt2rQWws+MvfsG5N
1WqLe0QYxpfCkNP3YdvFyTGt8hJmct+Xnk6yH/x2KBSPf7DtovAu3IGvv7E92l0/GCB1uXKW6A0C
Y1gA1rGTaq5pD8WbNk+qxk3mvPsSJF3v3z42r6OhGB3PTxxbqbGtIdhYVlkyLsThRcUe8dNMISDw
SCfMT02ng7mZiuSJFLX8GIe5thOIN04sp5UMieI/T6l1a1urWzPLdFPyJ6oxb3Spnh/y1JI+duCB
zrdnufVZ0eQBC0kiy+ZaXW4Zck0L9rPhpURe1h3LMXxykmA+9Ev2UZ0c49Pt4TaOkCkaCrDVFSG/
usrywcHI+TCnkp8hOl54CJxN8xH+vRkf9VZJ0AZoZrBooTWZO73cjcAECoVGCsJ8BMNfvk4vMk/k
umfJMoPoQp19Nk/pMIbWGWMj4w8WlOIvImO8gimviN/xYpxBq5ISZcX4oqBsduaSmdxFgaqV2cvQ
nmNDosR+e023PiFXCr0wuqv2q7SryYfYSSYtvmD6ImMvBECgODtzY0R3sAisBtc9s/5we8yt7wh9
kQSefq4Qfr6eZZ4GShHoIIXVTsNpeJEnL5fgzRtl53wwe6M5tmhx7Szt1rGg9kt1jNWlL78aVFqg
l6i1HV4iWLCTmxAN79VYyz+0DZTF2xPcHAsNLh77AOyos19PMKE+J4EqAjWfjfUTmrOVF6D74BzK
fpSLnYlt7U3SLr4enA9Q86tTARs8zCwnii8pUpTfZCXFy7fL4nrPWG1rUqBEyNFZPdgHIuS92Jtt
tDStluaOn8XWcErL0go8retCDXWTpbU+/f4SsjVoFYj2BBXz69E0ozJiRZIdykGjbB3rNokKV+/k
AmWcRIt+3B5taw15zNJgZ2oAQsTffzG3CenzKCPT8A3a++9qtQACBCiqSY+3x9m6FriIfwGuCJvr
JFnQt+y0zwKfroeR3zmhFT8Kd5fHRQHGmruxXQwgobIm/hbywmt2ht9KBaiO8Gylaoss1mpRZXmw
IcbUkp8ujp27EiYVx0qtyzclssXHaHLqE0scn+WB0H7Mi7b4fHv+WycfdgAQKNCgVD9WCZ4SRmkV
JETwqK+CxwBe22PKm+VtYSwZzQeTrlCD+PvtQTc6mEDKgUnKrCS4qzVeRS+UUC6D2PEVxI7Sx7Js
Are11Eg7Z1RtVDfAWy603QTFcPUN/bL8XWAgL3Mp5KX9ufNbxGlcPR4QSyGnBgdF5mGuHvMhZdeh
csrAz7OMMNSw3HeQ5qvAGzKle5AHJzyHStoh5zBjPwkmOPd4lirHgK7Z7GVWnR5qo9jj3WxdAxjQ
cNoUUVpfB5GwVY2FHmAAparM9cOE8+p4j+hlDMV7Dvs73Get+9tLsTkkRxzRSXYCLcHrM5crUh+q
pW75U7foGpux7h75eaN91PQJiY0kyo0vt4dcqzJTS+cNwwVOqgV8lbfU9ZhVHWdFPvamby6VrfiR
7LTziZ0hKSeKzE3rwrFQNbdEMK5BwWYI31qZJn9Nlyn4EDhy3J3TMirunTqYiosm9aNxuP0LNwIE
P0sQ23jD82tXt1RslU6gGWFAH6dKateZ897xZt7RfjeoUoKYvmrkR0PLbOPJqFpt7xW/8VG4Ging
It7AoVmnWNMyp3YrZeFlnlrjkfJ7fzBxm/T0hKcDApDzHhzydUTQYPHz4qMuTtdhrey22DH8U+xk
Li3B4GmOCsdzpDr8gKCr7mniYnHNfI527szXy8yo9FNET4UsZI1pyCdpsHu8gS544HUfsP41P2oa
JutHAOmx6i2zQ1E+M+UzygJAMG9/49drzOBCOkhQfXnwrkKAVRtpm7ZhfknaZn5bZlphf7DtKngb
SG1Q3FdNMyIGc3vMzWUmHWHfMyVaz9cbXwFTFSEKll2Kws5skkqn+VFEXfx1WFLHnSNlPMFXRBTl
9rAb68zzGvg0FhSQNdYCqFR8zMqo4/Ri1tNzHkjVYbBTHHWXYVDy4zQMkZ8qJciVGdfPPSPD15c6
wHF0fMTjDyjF+nUyq/MYJ0Wbwteqo/u6VKfuoZSsrL+7PcmNtRUKj9BSRLWUHvf12poNshkMwyQl
Mz9CaQ6O49TnNX3JofsyOtJ0LlJj/Hp7VHFXX18kzA6XDTSZRM4ir76o3aMWFBRWcmGTT6UbZV0w
P0qxiBp62VXRb5dnxXC/RP/JASGgXk9yKlMDLmiVXromLA6Okhh+hBnrXhlv42wAuCFHF+eDDGUV
oBGlb7EFqzOKFRNFNKVMGuvUoQVkJTwY3LDGpOh0eyG3Ph8yxAIyS8mJrXI9MymUQMDEcnqJR12N
n0c75S0rMdJ8DMdKL/+y61AeqPHDptipUWztUGj3HBCZdyVx/3rosG3SpRwCZlvNNgnIFFX1IY3D
4Q926MtxVjvUHtLFVmIju2gW5ghTV4cf07Gtj321pHd5FCsHHg3x99vrujk5ihCiJQjoZY2iUip7
GWdNyy6Wg3zC+zSt1eGDGSXt4U/GAVvCOwFQwJpgZDuNlU+ZnV2mftZkHEtkZMnKxlmcnY2yOSFk
M6kcagicrCc0RZnZ1X2RA/LNjHNaGFN4pKRu7YFTNzckGTKgLGCMqMdd74osMwI4CCCMzcwKP+eo
yChHkKxORpOHtPUBJYVWQfcjGY2dcL11+sQb8j8jr+lLxLBhkJEbvKRtJ79XLNSrXGFiJuM/kNvf
2y5ZdiqxW3NVSalAapKgv+oaSDIgRmJ0cUl6CAGBHEePHbylD3I0h/gvl5hn9tKQ7oy6FTtVtiR2
U8BxQQBfr3Bc60s1tkVxCdA3BsAuL9V3UF/VxSrt5O/b23NrTV+OtTrj6VSXk4R67cWMte6Lg6F8
5VL8Ne4mObQ+DHlbP///DbjaPg5QL1mDwnHJbZxY3FRCl+5oDHb1Ee1j/WtdjFD3/2BIDXYFjBqS
wDU6MwJto1YxR7AcM/2Ma4XRPdoJyhMA8m0jPyxWYta/XZIDyEcPj2uXaucrFZzAyVJBPMguFfC1
2msCWKHHCQz5znJu7tD/G2d9JlBUrJXEzrKLtETfwBzNtLYi7UNsp4b9qUjLMb4P4gCVwttLurlF
Xwy7Kq12cpNjQ9pml6GvIsUz7Dxw3KBGdfIMjFCPd2Lb1nBcf3TxqcmJB8j1iYi6ZJiXOIbSMcnB
Ke1m457MMHwYxnwP6L+1oHw6jdIfRWNq0NdDcR1WYRrJpL+qPuFqrrcPhaYOOSKq4dm067sBZsPO
R9w6hIQXmuj8n6BfXY+JOWAWGhEXIHYmqeUZgGzvCwQY34y4TxenrqibHUb7RtGBwELtT4AVVMFe
uR5yTs2yMyWda8nuom9WNp2R0rmXBjTigXDlXjhXYFQw0506t5HsqjsZI6bFfxDpqFdzPOjJooe8
StsWp2uMXLOTiwRto3RlPevfhNaY2B4vjmqvf7f5aW2SYQCVKj5wq12ESK2lhnOUXAJT6+4XtC4N
dzIX9RnLEdmrstr2qWrpOxF2614WXTWRv8EdWduy6WlnjzPPZTLhSPb6bh7gjMRKtPc23jojJDJC
n4kaCYWS6y+agXmvQ21IL7qkdm96iob9aUqXWnGdvA52wtv2YCjpsHN4iK+BpEM59kXkzDCJqY58
k4JMepDL0PxMKb8/3g41W4cD1X+QQ4KADpH4el6dNpvFIml8NXqy2Ic5/McU1fNTO6bTdHaMod75
Ylv7BDQwShNA7AUH53pEBPwQGS+i9NKj90K3vpzG73NL48ftKd13B6lppubcLYuylwlvLSvHQRQf
eXq/NtVrgadKpkKyn3Rh581xhXEYOgXjQUh67qTdv4rU6zeaELBFPkeg4tZhhxsxKOa0yy5GLPRj
dT36RJ+9O5V4Tp6lpADNCRJE93pzHj/qfW8OXhyZ9lNb2/UbZ+GP9uzZiqGqByHqnVJt3t/+9K94
dZhvwkjiP3n/oEmzzjXn1i6zPuAXzos9vh0D07rLpWb5mSZN/I+SKul7qTG0DwMdIQxie6XrvYp3
n3qKnHHnt2wdY57PNBdo2Zo0aq43RTeO+LDp8IOzEp9Rt4zkMPbKUW6jP7jrXg602n3wc6Y2rUqe
srnc/rVUS1YdVHQblfu+bKNk53SJ/G69B5DEQqZKXHnIm1xPS26NrEvsmipEPSDzvaithL5tg8Se
10+V/VTGbfhYT4iQyaX0+0wWmoncQFx54nm7Jj3ANCFYO6HtW7m6mIjkyFr11JWBLn2sEnVOznXQ
G8lj0xZp9ymyMnOvQ7xx3kjvhXyUgMvQK76efY84V9Pyu3xD7cL04GSAvO70zii+VCUF+J3bbmOt
Cf8yZS7CMzCk1WjZkFoKJTTHl5Hq+VhPStmBSKyd5WRATIoPVoGf7qEIx+at1GTRLn5lI67RtTUM
Eg0acjQ4r2erTuAN0lqn0dChKn3AHIfQimhI7aDQ5RRuoCMd9mwU+825rVBDaRu4AWhU2vFrPHOQ
KF2d9I3tmwPABG+AOE+ICRfnqcqr1kTDZwiL50VqHUKdg3Ya2bP+QZMhDhylAKXDg4bG4fQ2xCY+
9ZZq7rVHTGLb5LITcbZ2BBwgUfi0AWCv3wpaQzGridXAd3DHLGHLoZzkycYwPxU61/cgzXkK/R7e
vmd309LfB3DexjN4FQSdkHY3gjMe5JKGkYSTWmd2g31WMjnZyd+2fibVIFqCXL9grVapTBPW3RhU
su2PUj6cdCfo38YAaf7WgrFfdnL9rW1DKiwYmyIGr2traSZJoZznga9Bq6gPmDYYMBnqUXkjDUVY
J2i0jJGO/rjixDu8OjGNVXQSp9MQzkoQGtdO8kuIuTIZiANKfMjMQ98F2cOYATN29ULOmvc0x8t/
MtKPv9pKyZ6nTFKSu9s7Ymv24A5YawhKAONX4TjDcdaU68DxcX80fPxc5lNtVqX+uQ+WDALLAGNm
DsbU2LlvNtIesmLAJIKpQyFg9YUxrembTFXoxY7J2B7ABtSFl6SZnJ/CJY3POeXxYmeuIgCtlxuM
ugKZmz31ih606GncDigtwCycmvihGuC+JWmp0uPhOXtU7Khv3G4pxtDVlmj4enult/Y0uBmaAAim
seSrRA8FrkKJlEHyk1zCh9104mxMXdWuteRu0LtmPt4eb+3QSgNLqBWyyuBZCIhr9ZRxYPfUkhRQ
Km4RWZBr27pfgrRUvoTJJD+jFjx/TLp58Yo5ru9qe1KTO1sqKsnNayNgaYpSPkp2IO8Us7fSHjIe
SszQv+nEri9lLL47aag0yTdCJ/4SNotQNVMimGIxglmHoR3ydygZm9ZBK7JWR9nNcJ6yCKXhc5yJ
5bq9UBtbkYtYBv9MBZrqzOreQFTKNMe5AtgU0DLgUWgk+s8lixe3oCrVHEjcJ3Vn+29sRV7hcJh/
udWgAHN9V+VYrNldHDp+X1vaQ1mogFSqwArsg2PWaXXUxzxozxQ/wsDtxzgLvtye80a6JzryoiVF
BRGczPX4eDhhTq5JFjyuNP86I1YReO08gKa/Pc7W2iIqAO6HVh/Pw1V4UbJQrdElFLAVMNBuMSvC
1HVQgnPrRO2DM5bD8OH2kBsRDYQ56kg0+CBHvIKXKoNTRrbk+KhNtcjva2N07mI1das8Kk0vb5IY
k5BwJOrcHnhzrr96J6D/iC7im7+AsRj9YDbOODo+YJ34Ia+C2nJVNdDPIFGsz4MSNnuW6JsjUnon
nKFpQyf/esQBYau5jYvAz6LEeZBiNfyKx/LiqhRt5UPVx5Nyuj3HjSDGTcUTXPS9BGLtesSmL4so
CjrHTwmmp7AbsjepGn9Km6n/fHukrR1KJknk4khChlvtUDMY6o4MzvZnzJMO4He7xZNgR6t/8NWg
biJpDwIJNVKxnV58tSEULhG5ZPt63cLs6/BW9uxRM581CfvIEyacyl+3Z7a1hhwIIN2/mrLrK9ec
lD4uKX37banXzmEmvJmelFZm+VBjz979fi0DlDxOmBQYUZVcP4OnKIoTQBYUf5I8PCRmucxeHo0y
6mx287taRuLO4UbHKUFkmSQU16uZKDDoVRWwj81mPBo0aXIvNbKl+YOv9nKcVX1PG+oJ/vTi+Fju
jM+A1K30VMItrlwqw07g2aDxfvz2ZxPdFigWrCO4uNXUkIQahOm07Uuq+k0PUsdftMVv0trcCWBb
xUtGwkYErSYhR7bKjfICs61Y4zWBQWV6zrtGflzGOERtAWfacyF1wzEznKwCJBfbvjEayUFtq+zn
7fluBBe0Asg+4XCLLHVdEeAp16fRxL7p8u6oJabyecRV0WO8/J1SFXuO8hvHgkcyhVIqNeivrz3b
y6hasBNyJJwEEhLwxQ4/pEGkfKhz1dmjIGwEF5F3GmhqAINDHPF6mzppHeSFqgc+7p4INAVOMNcn
ORYV099eRAOIFQRFUKcWdYjrgdTY6owRHSRft9t28lR0NHq3yRHWuTMoT7WfccFe1J1nxUZyQcgQ
xx1oFwnWanaWkwdh0yF1XI6mVnyMitA+Kuo0WPfG2C4a7F6UpB+rKIyzu3yq9zbOVn7H+DDX0Hrg
YbXev4tSm009BeHFaixlOKlsJMcdmyF0PDsNnA+KEaqYHFtx6spFX7spPLev09hkA75MQx54v/8N
+Ck0jnGnocC9Orgm6BC1sKTwEkuzRilgso40VQs3N9PJ9hJjUT7dHvAXTmz10PgFduP0WlyTa7Rz
FFrVEjUWHwBRWOueuohxyXkE1XdQPSILIqpZOOGTZYdacIDcl+iXAUW85cFeilw+yRPFobsQCWCn
ce1Fid/1xVJ17kg3rDmhxjzGRyXXw6D1Fm7/EdKXpj4mQMeU93YLGdflZpHTz6aRjbobBpVuHSsg
HeDpkqBrvt+e7dZuo5SFSCTUIdT1VssbptTtkMGUIMCSwaZu3NXO9D5X5uLTNBTWh1yx8vspM623
A3SL4+3Bt4IGzxtsYgAVsuFWobJurUBA6MNL4ijtlyCOG1e1iqJ1U6qcO2OJP2v9VYnJpHbIqGxI
eaA9r9bGHPhFo/FEVOUQ2cBgUPvKDfPxEa3KtuQJYyvtcQhHeXR70sRkZzNvZLd0eIlaRC/0Atdc
Hk1t+wbzXh51ehQMQMkyLfwYFJH8TCDPxkOvZd3j3BlT/s/vrzR3umjAsACUE68jWWjlskw0A6Oq
VLidYOIbukTmEfFfY0/eYusGBKcNFonCvXD6W3/W2nBqcAGUqXCV0Vx0eYK3sjSHpWeOyfSklHGX
nmy7UzFhw6hxcWM9wHuvGZqp2ilFbT2jDShx/L+g4b4CRRXJbCgR8E8/Me34bT/p+pNaOebZnoUX
XiAVH612Bk4nm8l7QLPaFzTfYZg10sLR68jG4yksnZ17ZWsb8DHgUlDgpZywWqDeoWDQD3bgV2pu
2ydTawv5rkxRqnCHuULXRrak0kNcf88Te3tgmJ747YAeXoM3QsuplQp7PD/O7CjyLIzG3suRDcog
pHwPBR+01bEcy9beOX0b6QgKbrwE4FahqrAG70fRaITdjDeBlhrLwV4M2ZX7LH5fJMq9Nmvjzmff
HM7+Zb2AfwiTvd7u8lKakNMitrvT5J9RYo8nt0ok1ZssdWmRUnDiYUdtdyu+CDVYgZMXwK1VwlWW
y1g5Sc83HdSmxozUDFxZSqP0XUUrLnWbWoeupsFg+NzobXHSo87++PuHnNnisUqugniPyJtePIZK
TZnbBuaaHxuo+w4kSd0x760ffRINe/LsW/eGuC5IEKgPwM68HitOqaSbE9M1EIu+sx1w9y6X4PQj
l4GxoJ4TYr8KM5GPXYHyPN+e6VaIQWXFgsaLmQi8hNULYpbKaGh7bo6xoboTZUX7bIamnhz12c71
o5mOnJ1uDi6zZp/CKB+ACJRgO+9v/46NC4yCJJgPqpLAzteRroV50qFkIPldGRpfJrWy6rMxdt8G
qa737EQ2x6LYgC0NSTbqCdcrnqdL1EMZCi8Liv/3CAWNqmtlmXmCkoNm/e2JbRwg0WUg86DAR7VV
/P0XW6kf5Km3zRit6tpOPggImjsHefY4FIjmqFK510ffOD2/GqlCUIbW7BrxUdkVVIkBY4FeS7XW
65J4kk5j0zXZWzNEuvdgWLP5Xc4X/cGAkhq9meQ+6g+3J721wqIYI2oW2IS9QkOOoZTClQI3IInW
OhiV8tMI4POit7K2E6E26BTs2heDre6AbjA0cHuogUdYMP4dg0mWz3mi9OdmNqqcVLvHgIdUYjTe
GrzBP3bloINPnpImSWDgpQXVZ+ib32ypXFRP0ft5Ty1qczn4GFxTgDaA/F/vAS3VgfULDf9Z1qfl
IW0iWz/nWgeLnSL4rlPq5pYD6y6YRrQh11pNZVwbAO0chmtyUz1lqgy9fMotGOwZQJ/orW7uGatv
fwSoRCLRp9i4RooEURSGoFDCS6E6IKvcGD7jc5XOs+pijz2WdwgDS859Nzvt2yJ3EKTBoS9F578P
wuleJnehrFWngJEkAN4/7F4flR2c89ZXoBYjLk6KdhQKr79CwfxzjL0SuJdmn3gpWG6vzIPqTmr6
Wd859puDif7vL91441c29eLYh5Fm5a0pwaG1gy5836LJ050WTKm681JHxT+3z5uIWKuUnO3lIJIr
tKtQFryeWj0YsxVNIarmiKTAYWvBKz7n9rzsXhfiOng1EpsYKAnCXHzu65FApRuTmufpxUDQKfZS
St3fCnPUnaO6lHbtgXjqRk8FNEuxOZnuAy3BuM5OSm80jPqujLThdHvuW7sd/R+bm5NqEc/t61+U
dVUfaaOcXOy/krgZHoxCqt/hdxYHLg5r7V4837wwqY8a/xnvFQNVR6/ALDD/0PVEGe7nZO7zU69N
UuPJZvSmpsoSPI1aGnqm2SnWHS8gB8/lqC6jP4iyCBogxgZ8RqA6rmcu7hIyqCy5qEWO6hwiqMlh
KQbtBzz/39dZopiJYCY6AgSWV5QsBIZQx88x0CgKA7m5drLyhF4wsD4XhRNLhwc/yDu5yUZmRAGV
WwRhP9qV6702Kd2iKiV+PIIeXjw6wZR2Z2VUjMe+xNjpFNdCwbOvMGj04KEU6t633rpLOcBUH+kK
w/9dZaJVHgPk1MmNpLYT1Yp8qI45ZE3d6zSo3Ac54mcfJ4qOnw0pi11LKvQ/gODCR2P21EEFf1QE
mheBRJLMPpA53RetlIYvYzU/D0XmcE/lQ365fZK2YhYlGPJN5MsIXav91JDdgyRso0tUY2TxYLay
foz1VDvlRdnLd7cH26qOAY7hHQMDjWrCr3P2YmIYuPXQrygJOo1kHqomV741MKi0s5KX3BqFJi8P
UZdFEr1pK3a+o36w2Ic+cTr+l5ZJ7OQRW3GE/Y2VEKmaEGa6XuhY6wurDObwgs+U9SDk1b/3tW7F
x2oe7fZAHyZ/ur0EIjKtY6lQ7+KdAw8U7tb1iMbU6kmicWfmQTeEBzVQB/3BCSRcVCvJCL1asofs
oEthHO5Eju2RaQ7+e+Q1wVMOUrlRQDpfFtvutSOdXWN4rtPWAcI+SdYj5lsAtRwSouL4B3NGV5G0
G4zUK1d7XUfLkcsFaidEpg8gDoMHBGBK/dvA33IHcD/2g7XI9c/fH/YXxlMkKMIm93qp0SgShcgu
Ap2rdKdhBtoXE8bvosyJvgzVOHWeLiXp8geztWkRcp5g5b1i+iJCavRTSMm17BbtI2xu+yNiJfVD
LY+ZdkrzNAtcnBjavRfOVrGGYMEtL0I2MCdx1F8crpKBuX1jye/RV5/f2EUQ3ity3g5eKHfW84KO
kpfZcWO9AWJreK1lHRCCtG1PafplPjlypX7ugFaHf5CD0cmhFc6+x8N7dVlrS0Wq17DxuimCSVfM
5viXilztDzvtgq+3v/nWgaY8qOEpIxSXX8EOpwbAt6mHlzAbFd0rB2saDnUDe8gaMCLNkmqvMrp1
rGzhKkLVABGytbIyRS94S3IWX6w0LJ+nxaYBh9P2P2qeDrq7UFU4yNJur3FznjoVWcCVInyv9vZE
Oa7D4zW6JEu8XOjn9PLT6NTa8hwAa2oOqNLsdtzF/lmHLrJbYTYtqpNroTN91hstNAYEW1Kn/dok
rVlTobcrz9Jy+z/as//19/Tf4c/y6d9/bvuv/+Gv/y4RgYrDqFv95b8e47+bsi3/6f5H/Gv/+49d
/0v/el/9LD52zc+f3eO3av1PXv2L/Pn/Gf/wrft29RfH4v+x9x3NkSNLk39lbO7ohRaHd8mEKq2p
LjBKiIQGEurXr4PT84Yszja3j7v2jbVNzzTZrKpEZmSEh7tHixnyB/5aj8fXhqft+4vgnc7f+X/7
xT9e33/KeSxf//Pnc8FzEJeOr2Fc5H/+/NLi5T9/IoWesQ40p0B8Boz4Llr6Xx9f7+c3bx8z/Bya
xmX5WrdF/seiSR/zl29/1utj0/7nTwHP6Ada3zgHQNUA4c4oT//63y8hMMEeBvNa0KOZJbx5UbfR
f/6UxB+zXgMycQD9CNjzzmoK/vNL6IUC1gCxEZgN+mt//v2uPz3Pf57vHznPQCPO2wY/+D3+/rOf
vizDdapnhQ3miHA1WfBsFSGHMqRX5Deg/41EgOWKNG6ZYcu9PVZ0nC5V6Iq5Y9V2ojmYI6EFyxTa
44KoQKpUp2C+8cx0oooLSz9W1V4PtpPllagHUt+Ybk2+ToyXuCtA+JLQpnmu1IOkroPw3AWLKLRD
g0qMStpjHJ1MWJXzrVEuK3nV6PvCXKuYGNGsGP69EoLVFO+awTPhTZAGK0mqqRxva4y2N0Anm9qt
oXqhEBGRPRm5HwTH3rrR4l0hvLI6R1tkW08jadDcyju3TDdZsle7hS65XbDS0FtA40gjTKFyZQuJ
L9eLqH+Uu4rURUQkNL0SfszGU6ScJ3EhsFtpeujYwog2QeNn7UIfV2Hv1fg5vauXPtxvNWutSwGZ
0htLs2VG24EUbDeMnh67qraLrLXUO0m6akp/iJZKvxm7PXzLG/TmouXU3QuFmzY58n1XSfYG+OOK
b3R+Pd3BNMUXhuX8q3AxNSAaDpydS3ArhGSVZZtc29bqqWpOQbpJIl/QwHB0ItOJc5Kj7TnZbeKN
+rIWfKMkMtuUkiuXXhX91Q/+rThyLjL8+n8gNLy3i//PoeD0mBWPH4//+/f/fdwN6cfcLQLZBbnH
XwPy/j7uhvwD5EtEHVisoG2BwP7ztAuS8kPFgUYtjWoDcMKMRP887oKk/pjl8KiDZntLWLtrv3Pe
32l9H447YhDuZcDrBm7JWRU2V34f0hP0i+F42A3KGUzjSrgXIs3aoT3U1iRrg27B0s7QyRTkj3kH
jQSpQMR067xOMN0zmMoX+KtHTtRqGgF9fxSpKVZ1SjHaJsghppGZscg7sYKPWFHmAs0Mq4GIvseY
ySbV9b2K4V8GzUWlYRTjs2XDhgihOCWT8AD7TjGBx3hfPInKxEaSw2a9d4JJEY4QtsHHOFAjxCU5
RXfJ4aIWvWR6aWpoSedaCrOYejLdrE3LfayomQv2dlfRXu6G71BePIoP9y8eKbSmsJ6bzcswchFV
/ucFrPFg46lKpXMqxmAsyrymWaZ235QJnzOLv14FSnMRV8BMCVVmMOjDY0rrtOVVGUvnLFcbJ8c0
AXdQGu4KchQ5SpcJ7q8ztn/ZF/goYGzgMgLjBtDx5xfkcpZPSq2NZ10sEb7yorsfFFNQMEJLH98Y
1HcM3JHE8mCGEOEpS0afkUYpMWt9KFRHKdsAkK6aq88Yjdi+BmJhJUSzGOSOrdG3GQnHQj2psYmd
JJfqeOHGqAWwNlLGwonLPENG2teNw4FQcgookRU29F+jThjvp5ZGpZHjYsnUZAcqsVXZqlKiVhWD
YCtYE5dsXS3LlRwY1ZFN/fAo6EmRUKHhyqMW6/WbCgSloolaGrjbuoB/Z9L85YFhtAZKatASZ9gX
i/h5/fqhgTZq0IdzG+ZvwVSsQgFrM8mWL7Dgp1r3t8Lp/59pGUTBHzbunPZ9SsNuH9M0bv5A/vWH
y1ueX8Vh/N3/xmH9B5C52YQTSlQYinxIuwzzB6wcQQ18L84+xGCIIObpybMmAEAEWgUfYvC7Ay5M
VKFvx+aTficGX2l1cLhn8y9Q66B+BsAFxebnvRL2Bo9jSWwvCYf6hWDkfbod8tiAA+IwcM/qRbhf
DUD1nWmUu6eK1zwiptj0AL90dgmqttqmg5IdpVGcvMZQvvOJ+7KZMUsWxeuMvs3untZVDdsPeOu1
qbeXKmn3pSTzJTQ6sIllWaUuPjy/nwnpxwT0SzidXwpBFYgEbJjwvD6vRdsZfRBqU3sZhbGgvK9D
BwEm+ab4fa+6P117GIYGkSNSZkBes9Dm88v0U4V+WJsBcYCw1pP0SgUu3O9hziDStGlAvet52ZO2
DdhZSkdzC5e8DavTVR0FGtGlMF+AODc50xRpp8zEioNmwOAZPDLXCI7MqMoV6xIke2Gp0BKDlLyI
V5ptddZ32Oy7Mdr1Z8G2kVHlwhQehefnzzIGqlKPWRPdGJji/GLwXNn3EUZzICXJXR3DhAhmMSwH
NTNsrsI8tEsnqM1Bx85ajeR1OcH2DvZmOT9rapc4HQvjvx7q/8SnPzEu68P+/hKfzrx7TPmn5HD+
C/8NStYP8A3ANQD6qs7R5u9aEExsZHngIcxDNObuIZ7p34FJ+4FnPSt2NIx2AJtxNkz4b2ASf4Ck
hOYmhkOiIMS0sN+oBb8cEjSwoKBHwoE3N/dYrjZWY6hlq5Vae4FDZUqzkeurQQmGk5Zx1Y95Yy7y
Zsg8PayLvQyv2qVaYpJHOurTHk503YozltI0yr0wBDHHLCq2tqy2OkvSkK+NXKwcXRpCHz570yqW
JjG1S60J1lXkw7pUA5Xtw9L/S2j5jJSYc3qLHg2Aa+iJgfReU2xFFY1QnBX1pDGO2jLLTScxzWex
T4RvgticNP9zIn++ElyJZ0txdGmu6a4c1q5Jj5bMCd03zYlAWV5MQxd7Obrgq8qK9E3JyxHCnhRk
rN/+kHhFtA3QqcABv1YyRWZZDGYmBicttjonn5pwlQaqug41/Ts515f1xCZDSwhlCm4FbJWrXnqC
fdOBHFudhV5v3WjUHzMdik1hkL5zQHpPbz8tKDqpILthGwI4ARF9vqA+pL9GIephpo/VmRmim4XN
Ahe3a07tOq9EpxoyF9buRFMWechop95WonCQCpkmySoMHjPjVVVNWoPhHPXtcsz2Yh3ZXacuMlQG
WXrSeHQZtIwqmeGns0Ini1fgBu9bEAUIhLPfNBs+36bYHRh3jOXCMDJQHWZ3zc8fxhzGRI/kFBcL
6wXXEJuCwrkNc3DGtqCxKuTur7fEl92I7sLMNJ5BSQwOufYeB6RusASalTPgUt2bggFT0oUhXUHQ
BXfBobcOTIBplVx/u0M+X+bzJ51zG4i50Kmc/bKvdoiRJGBuhbF6hlimd8IyD+xGDrJvTttV/jS/
DFS5WFQLifZsnXaVa0slbOEECFfPPJAKPxEi5qtMmDyWwVtFMlNbhsMiCUJLI2ENV6AmiHQCwhry
f9COtvDxUBxh9GRePf7myoP3AxNAjOGZ+/NfhC4lmOy8SILwEgcgigao4XaGJKiY99HVRFIG2emk
6ChgVNHh1y8sf1l5oNC4G+Cogf4ZSJFXewz9Wl3ESOn6AhQOBX5ja1GE0T99fqia8bZWunOSjiM1
QgteXqny1Iqh3Su1bWSYtRKWfB/1SkPGUXqEdyAcnOTXUFJaAg+Pp0KfbNWcvKGsQDH9jkNw1dTH
w9RgXWZix+oQhMMl8qrwFEoQd8KpGy+VJm+CSfd62DEUmMcFpfoqyVWqtTmJBfVW4v+TpQA9n8Ft
AM4f9s+XLGXzWDcRKqmfUHbzMV95/6t/5SvYxD+gf0d+jjbWpxoKs6Z+QMY85yIAqZE2/JOuAK4C
iIVjCd3cTFmYAaaf2Yr6A87TOBbIWACZodWt/062chVVIaKY7STgHKtBNQeD8KtkpYeladaLcXas
B7GmElx4JtE8ddCbkGiovvOxuIqp768G4AwEMpxwcJiuLiQ9CXto38vsaMQNc7ODPIW7XklIobSb
QolAQEC/2v/wUP4lf/mX14RzKNxZsMSQz137GsGNOZJ5NrBjNxq7IbYKf2gHr2xiR4SLlAe0bRVb
301a/5dlnWkt8AuBSfXcZ/p8WXV6Z4HikaZHedLAv23NRTtYt61grjCXRXJ+/Qn/MnX5cNGDKoki
E+w8sPywrl9wLtAUciBCon60dlrnmpqtxLbJXsSBIFOEX8lLrKNmye94eJKSXcK3ZrtTcl8DFzmg
iGEyZr5Lj9YENqHNoxczfDGLy1DBX3wvdou2wwi2hZk4vLXbyE2Ts9rswBRKTVppTtxRI6J15pnN
/dSGJA9LMqCPcOb1oolsdZ0cisgZlZexOKsdREzbNNpNxr0ueFOJzoMXaEfFsEv5IKpHU8NMYCkk
lSyTvjy0ouCxCKJRP/YG2RcwWFwwDaoczWCheMZSKUOCQWGFsbNupkc9sjOtpUO6jO/VW/Ykl5QJ
+0l7hkh6E+sQZsekKvZ9E1M1ezXF+9E8aeZjlQRk7DjJy4NcPVUJs5sigUP0axc8IJ8muUVC7jbK
osPkuQTDQJXqLpgOQW7DUwdpMIFgGJ9Yo8J4ZySwl8RQTWRCw1LXJ5JOJbGklVguS0aafR5TOSC6
AN0y5npaLvZCWNo1W6mBbfT3XKD63HGx42Jh5N8k8td3xPsugQYQ3AU01SGBuLrdqiSsoW9BSwnD
jyqQu2ANoDZjYIPUGWEjBCpG2cTKOu+rmIxCdS5atfvmPXw5FzgMIsIAqNIQ06Fx+PlcjEbbMjbq
6rE1H9sRIsQWQjaql71F0Gz/PUkwugTz0UOAxLFX5kN4lUhpMBjjxVTrx5RblyAqcZXrvKR5l6yH
OvpuVvyXQIN0EcIaYGKg1iGgXgW3oDcwjl0Z0vMACIUoA8DV1rgYZbBo+2wFm4gLZoZ9x666gjHw
GfGqM7Q9jx4BLfQaZBqDMBdVZrAzyML3reGD4G5erDYQMQWBVQ68TicC0+rBaVjvo02KvVxG5zjr
Dnqfm6ThprLIWlY4Q4zZvkNy/HVseufNfgpNcCMBCAZ6EC7CeajY5ycey5qQMTm0Tnm5MbiHp20o
GFfta7JtKVSK0eX0R+bDOX4h9lC32Z1BotJBhxGb0II0hHQaUU8tElSauNmmXknLaqEtDQ+tR17b
UUWtjQ4tZkTxjXVN8Pek3q4wRJHqBVFSIix1VwSoTiq0816EdbMsfK0k+rZ5Ck/RUl7VD+kydDG4
26kcGY0VAdIzmMTawVG7//VqXFdkcImaVwO9K3g1QLh6fQGGsMLRxopZJ/OCMQTKM3yEE5kUOAI1
gTdN8GasikvaEnmfrrAQQwYzV1DL3Moi8B2sbyqM9KtodSo3yOpeiyd8DnQcu+921Tt2+vWp/fM+
r2gudSj2/dRF1ilZlGt1JL1Jo0XtYsSFL/g5wuibhLW9Y9vJDQ7dnbTL1+OSOwZBI4HJXhBRDGxe
WH4YUPmoLBRImGJ0s3yLO0UKpo6dRnYZ2RNbJyo1h0sb2blCoF2AjeM8ylqDwzlBi7Unhm+sgkW/
lw7DcRQINJFlhm+00VmOI7viXqrD5GWnDqtJc5tgYxX7MXgUi/u2PeYVVWqi3qVbzCFxVb/0kkO5
KXZoHRenepN43/V/3m0TrtcNozXhxQcMauZof97tDHKiLIg68xTfiEtpJy2mXbJuttnWIpoP8fBN
Q7IDlLJ1RBgj4UC0lkwN7SxXkGjS0v4hG5w0B+pDm2FR9/u69lKB5hKtG4q/l9YeNx0jdifNiyon
L22zpzG34UFmaiiQCM9ppTpSRJt1stKYnT/g3jFMR4iWVYlD56YP1UlY8oV5mzzot9Km22LM9B4X
j1KR5JBghpBJ0PeOTxw2LurJ6hYReu0GLk5fUW20x4XE6ycgsk7KHLEF/kuSb3xl3rs8X1cRWQtE
egC2r5H9MUGOg3F85gnDTTbxDV8qi+gS0NJOgXJRcXAEkRSFGzUUvmAWxHsbfcHddJWvYq+yrUOx
GBzZVcGxIPItAKN0U/i/PsjwdMKT/PgeQQGDxAvmJCCXAI28JqjB0XyopqAaD6npxZlXSMvEImbt
6jiPYSoj/q8wpAXkCCcLF2G4LONFahz07pDkC9Fa6j1YCveqdTHbZdM4RrjRRioq9hj4SUyr5xJa
pY60xbJ9G3dRAC9HohxyeJxiUrZE1BeGqRaP4b58k3WHF5dwvDPrnTQ4+LpSQyWBVi4de2pyRzNo
3xMM+a4LO5ZPU2E3FSbVLYtkq2ROndpB7KWRG4f+TBFWsMASjp2l7NJi2YkXI5PomGwnkBoqL0rm
IIvsL04MMuXbVo0pNyxbzi+6srUsGwez469481ULtxQnOZoN4U+NRBT9xPgqkd2CHTrB08enEbmi
nvvA2myu5wT2OQ5Dg6bWLJKq+Ih4M2oB2TSoX31CA8zZQYxUwLwYKDwviZhMfmuGRLP1BmOBI4nU
xjobjka07/imMWO3M29i4yznA8mglrH630xlwCOAF8581Of+NTqWn496kMmNjj6GeMwh4ST9kCwC
fVScKpCh5q6Mb26O68QJfrvAJwELoRrEpX+dXIhZoupFzOpjaJovTY3UTWFsHo8JBUpUyt9Qia/U
MPA4mEciaACI5vIQSPsVNtTGIsYsKmJ4SnRMYOBSNdlxnj+jnzLn+csoUTEWdWYpdMo6rOC234e2
OoW1b5XGEmPlv5P+/8sbgjRkhtWRWgFSv+48CX2ixmI0iEfIUW7rPtJcJI4kAok6VHhKojDwWgWX
qpAdLCZs48o4aJjBg2pEPBijmnq/Pv/Xud4snsBTgC8DnJ9mjOrzw0dsgiGKKIOhWPeeOnEaqX1L
9KpyrUkS7CkrAoIl/s6F4go7nn2XQaPHtQwyLuCpa5RngPe5YYLKfuRx2Tgia+D0J4UNHUrsvN/9
hDqSlBn4BwkXHiZX21sIUzUKi4wf2wp89SJw2sFoCCZhR6gsHxTYiNhMUt1fvyhS5euwCqIrZNDY
5FjVmUfxeWGHWi6VuizlI2PLwqRZsojUFytVKCu2U4oBOj7HjPnwMc86onQWSSYEBXFrihuwJEhZ
3GvVWW2PQXmTi/thWOXDaSxvxuaparFLhlOUrvv2KdZXartGtszyFYNmdfTzajNOPizTJNXBYDQU
cQ206Bm9Q/uvzTqaLIwK/RVQ9BpUeOZuqp148uuEDOUBFPsq2Od8o+l+Jt6LFQK4KmyryVcxmEt4
K1BzTDBibICLY7y2gatXvdPDI7eORnFTGaiEfANvxNwJoSsrz2lxo41OMWwboIu6jzuuMw4pyIDa
qs5sKX+zjAT5wFq3diZ8GsrMFlJPjDvSpUtE/klwYL5iJhd52srRERW2odsBPlOMVRSWsvoacE/r
HqVim8OBvTqnKG/1dplIXtRjtMy4SLBWAi5aAJvCOm65XWamU5uBrWibsXD5c1QI1MwfJQlrqj00
UUzh/1/qXipRuIEWzSEfUez4NZxntUVpOrK6QP2sG+eOnyN8a8x0WiunZqSDecMtV1IcWfGBUcQB
Cuc5VjclnGpWvfZNB/vLrY20DMJsgLuQ5KAHM2+/Dx2RKoYnoAFPvGMUhykKdj2jZWm2M02qJCNs
eaD/Ko1vmktfsulZjYIziz4MiGtwxLl61WgKe8yZEZXjpL/kHcnqiRaTI1YhMYsVq94aYSsyog64
TMOD0i5DZRnknhRs1OqmzVwElGa4F0w3hbBh2MjZNpZFwrQD5GqVBiOUhyCkqkpK4AlIGmtYTzpQ
MNb6ckz2kGjYSoKVHZdV4XaW3S1lYw3TFOWCrG7aBwHVrYPVcfg/kF4BE9LtFFi9gOhNGxOsyZyU
4jIXl0PzCo93VXPa1CleAt0TsXbi0jp0bLOFt0Pd76CXLUaNaGlNqjgjEl9P6qE0wCatb+COF8KX
ud5BN4CJbXn8jTsWWrlfQsesdYdJIophyEavKd1mU5XhCA/8Y6wsWTxXVN06XWj7wElp/9Z1pNhM
HanvVMOWOIWkFsYXCZhRXXCAUmcoKuJmKEkHA44661R9mv8nTGISZzcB7OY6O83JBI9jDDYbqIWM
/TTC3XCZGJso3+wKYG1wYOU5smZ1oeJuVsbXoWsdptxxE0tQ4Ld1MSwyqXSVDk3MByt+HJONBczH
okHhjfEpih158IWnci81G0OwpXAVdnau3wTjpeMdNcOKyONjCMvZskOhtFEnT9B3pUIU5AGilNGs
R0Cod+P4CJawVYgomI5CzFFHrzu7qGjQHkUBmF1BBb7MTRlDdO1QI91k17oXKSQLzw2ouwF/kuLe
TgRGtPosWuO8ZCPqQc58EddAvYHrLElQw8dEh9CHDQQuj+ONtObyBq7cck90cavGx/qxt0Np36e0
nDgxhU2qw8mm2mnBNkh6O+48rX5RENuijcwHP247zPjU1nm9b7QbmCb6LEQ5Xu6q1nnUGKjS/KkY
tDVv40Wk4AcOFSmHp0Sy0a6EehFMS8wFmSJXKrwcg+imyjXaZymmRhYgrruKUcylUFB7MKBz9Box
EyRJQT1n5TIYFwOz0dayG873oTLCWOipTF805SyTurMxgEpjHo+RM/vJaGPUodogzXcLk1zwML38
4UZ+Eko3mrwscEXRTo7ChYu29BImronipXKV3rEKajGnHjYs8nAfdId2O0wogd0Op9zGRZN6ETSZ
bmB4hRiTInMqthzR47+0bAVYFdPRyeQMKi4eooQL0V6XqddTqK1ynPpmE3MnMlzdt+zGQXyI7llI
iodwZbnFlj0K+yoimUS64+DwRe9zoMM7DixVXxjAXY7RQwiZoEBEvzrFCd7dqOIuo/GiXCW3KniC
dDzUqq3e5t/UfNLXBBduOPAIBqsWtHzlmlFbIJfPmJXLR6jaTaeLS5EMVUdRIEYE3H84B0qWk4j5
bNwBXCtMuW0V1irVAezElb6NVOnSCMa6Edk3d8ZVUxDjujS0IdEphVkcBD/XKlWrqrNYCPhwTKKU
01CTC5vloCX8OvX5klHio2P2C5ycYcsD/vLVHQEtfQB/hVE8QgMM9FnjN2Ik7lURbIRyemzFad8n
1jcxU3o3U/hUxQKrBGgJWvS88l/MMzDiUZCTZJSOWUriiYqGnYk+gCh4pmahi+G3wL8HBYQTP5e3
ieBF2KfTTYoYCxS+XJivUmw/IfyU7QxZ8HRlSMcQWulBuDcqzMjqtrGGmLEao1eu76f+VcrujGYl
pk8d31fJvkhu8u4NnGNTAYoF8RY1MNdbIOg0sMTmGkXOKQGFJwZmqsZ2Ern5SOuRWoNTIJNKlnG9
yA176G0Z3gAxxYnpY0Regs5DlC5NwMquRlVfXgHQ8JGIHBoHxSQFXmgDuvIkd6SV07ngV2/NQ/BQ
vAUX9lbeFY5mFyv0UfB96Bq54Nw43T27zZ6k+2olLeSH8SDgd23fBzQWQStEGwWju238ykN/klw2
HTvBH/MFZjMP/SH3TMUvs6eOPY/ZZpBXaAEL3UZMdm2/ECBKkND9iku/005JtRaLu8zOqzUO+CRD
JryU2MoCiBMu0tjPFddi3jAQXNh5CDUDxb+7o3iu7llJYAILmLugBvBOCZENIZCkAzHuvxtMhkL3
+sLVZxImSJ4zAvK1GhlbsOTNlE/HSLKVyh90P0nWqupKgxtYDpJK/Lmq2zJG+0TgGJcUG1t9AOm4
Vp2uPOfGEy+2wOLNadMisR6JKnldTEpQ42E1H8OMiwAvD0vaHNN74Q5WGMW2oUiugRCkRD+1mBAo
2UnmyLvgNGLOF2WjW8C66wAbthvpLTrmNxl2wyFclz7e0LLaRC7DD7AeYLA11KRYBzvuGg7e4wJW
+o/aTecVLssJBB7shHD/ptXEwIYD7UC3Md+NlyTGG/Sj3Ux5IeIjKAKGr2PYJKmls77T3XIZPeQF
TVWSOs2ifQMSiItTIs29tsFcSG2jbDTHooKTeczT7cYN1zrBZUJFt3ZQwQiPCQAaHKiEKg/AWsQT
BlqexR54B1Af8UVehB7k60pCTRiab4plv1X8ztdfGkRrp3DlJ/k2WY0xFiEH9HmueoITBwfk0knA
PGVOPy41YKjzvA5fRM+qeymNwwgbAOUE40ZPG9ZW5CYNxddilcyXQk6Mo3if37KNfs9hhoZHssku
VUXwyygd/KoDWxd8vXAHiUotaXQaMVrBMQEv1/tWs+qEldltMIUCaN1dMy4xndZAfH/qfFjPZ7Sd
gNo7sPeNFbs7sJZKl/5Fe+02cosuBuRCtDchrKATc4AgCZDs6DQNYdnmlsxrNE9utyzdiKZrqDa+
uWA0V0n0GqmzOkfHGJbENqFc5G6gLQPLrpOVIrma5AbKQpJcs1hG/YEBYg19nb+pMfKpk4IWcefH
ldeomwITuptdj9IkcdrWxh9yg5ilVxQ2rCJwW07YLgEFsI0mYo+uBdp36ER+U0V8hUBmJb8EAf1M
LJxnn36uXVStzkwjyKYjjJw4SCk44UE8pIR16HdEzFi27CjVa13m+7xwMDBMtgX8QzNRA8SrsG9u
7C8XNt4Org0FjoyYvIiG1+e3Uyv1ABJwJB2lOyu3RkfUSnRYC7Q1BvObewqtvi+hBrxNZAazj5wC
aOAKjRDTABODpHI6DnbmV0u+Hdb9jewkruX0exyNuIKDHtxwl3w4l4zWsiMBIr7Ie/U8JsTcAyVP
uj3o1wkQcwH1CCphN7ZIk0Pw5pnghT9Pl1EkVHvMwGgDV7nFkGiSFjawzAZ7ey8bTtbu0ob2nQPx
Ay4onjhDYdcoy1oi7pO3+aDvxnve+UpyDtXt2DkKwvN+3ENRcV/74SJbt860DL3Ys47ME5x2Ne5V
m3nAVm/xfTuE95v8sV+XW9ntEZeULSY6V8nWwJYEByxxNAz3q5dj7LVsM7X7gW0wZZontrofEgrE
V63mcBgoaH85YEdJuHIkCtNIHOZ+L1zm2LgR93j74UOBNPwi7tFfE++UNwExEtQ2tFtCEtxPk40+
DAoixBh9rxx1W7cLKhHNndbIb12V4L61ZXd6q1MiWkS45E8W3DQaivfLLj3OnUmqVyz0HGr8aanf
RUd4Ksbn4oxSSFiWh7TCAe3y+da0Xqx9L1BVgi00wZ83Tx2CFlpJDAUG4W+Fk2+qXXwH2GRpbvnS
8vVj8hrifu6X9To9a8/jUt6wJ0sBcEyMPUBh/A4tX3JRFLSVbZWjhCattNKU+ahO+jrtDk2wMptt
b9mCy4pl2vnjsB66A2/3sboJVTeuXa7bgmJDyxebCDoID3YqeFbjWYotcH+KvThyewN261Qtqf4A
wFpvELjtrKFagt1C2C2mlczMAoHoztjuS76RZX/krjweZXXDGhrptMHnztcC36TtTmgDyrQNzPTL
cBk0xPgG1/2XM4tOBUhIEGbAmf7aChhWCQZMSNrpOE1ZuROUOF91mTSQoBtUp2q18bdjBEa2SZDg
AvsALe26OZ3Aey/pe4EdAwDKtI1NRMy6WhYiexlNQf8GkX83Cf2czeLlZmcGC6M1ECeuogRco5WO
RyY7Jk1Q2tOYPWlyzveKwWo6ts+ihIA5okqK2sKxQHyA5RB0r3mOK1XHddVmMrCnBq36UfDaLo5o
afHWhbb3+de5/vVjwMoDDZrRdVGHDk6+AjmrgYtJC7rssZysAq0djm0Krx2MLFHo1Ms/GXqf1Ocf
xSHv44E+rsv8erBWQk9ypkGAJPg5VLMSbhhlk8ZHM576VVqN6yEJTJc1UWPH8fRc6aioxkSJndGc
0GiJTMMFNJzTQk3rVVejZsTnwTjfRA183RI4YL3SWJfw/f31wlhfVgaiTthNgPOGAQ6oTa5WpsmE
KmC1Mp3kB47Xk2AkSNKzsFM97RR45jJzigP6pdEpXBavyi1CPZqi8UPKqJABryV17OoQIRduhgQs
RzRxJL7NALjErhC7jNlISbTAlgH9SDHu/xM0zGrnw2sKnGdplQdUq1bI8qqUJlA1j2g4uZZJu8nR
zA7ToRcw3+A1kggXrU+rR35tV5AHywBvDwLk0Uj3EyeuYBg1Zy3jCv+pCCR+KpwR/tdocpEOzAO4
2oKtoAAioTHSJeRyuI9uW0Q/cKyM/83eeTXHjatp+K9s7T2nmMNts4NaauXsG5blAOYEBpC/fh/q
nN21WrPqmvudmppyjW2BBAjgC28IkzRECKklCHTCejwxxe+glw8fA1OMpwFtHf6h2n6EAsoQSaL8
muv3c90e4Lxna8tTDoQDLsoaOPCKXft9KLk/64zoqtCvbSP6ncJB3NMUuTmx4Ef3Orh0kM4wNfi0
IRgci4GSCscuW7a8R2veoIuTX9v2OOyi5Ad0KaLWx2kAmjyqU6bmx3Xg93Ft+FJ8xqBl31ObP+rA
pYW8vYvjwv0QaNsOjUqqSCkKryh1FmZiUsxy5ebrV/38adO6gkxHwkSH4x0g+mfpWbONThpWU9zD
qBw2CJdMlhuR5BHNp0W2/ceDLRsJjh2IE8SXjqoJSignqR2HeU2blyQuCbAt/1dl9I9TnpyKTI+D
M348RQSgDYSDy7VyFAlajaVT3BbjfTRnlNxKSaxt0rL5+pXeL4uPHy6q39TRaQ1BZfhEGU5tC3Zo
4w73/iVFN0qvK/UQpyusTnSk9wqCvtAn6U3O/PzGkWuhbxziHQCt5WOf7KvyIgU0HlzX6qJ2Nmm0
qwIndPItVBOzWNfdplfrsbmy2odarnOxNuROaevAPpPZuku2TnTRGRuPRDG4EPZmsjcthIBoEzi0
qNfGb9JJutaKUKkLXbFOHooH48lTSKptrCSsr4i9+P38KRtWOoTweGM0oSD6HMK+CytahvlVZW26
5EwVVyggj+9J/CxCXwsHoDfNtrE2wtulF11xpke7bNwNl+XulJ7+cRWKpVzwcu9SaR5cqKPz19Y1
fMxzvb/XszkMXPzGDSoIganCoWtfeqe6jinnf72wn3CJkEHRIabVzPrysb4H/39uRi8eyxxI/j0k
jJQ0UK2nwoOfjd5eGAz4BkELoSQ0qDMsE8SmqfC4+foRPr+2R1plAdHGXxKm5rJ3/3gCXcwCWWJV
3uea/YTDTRK2qHKHaVM2my41zXVa/e69Kj/x5p+PBI5g8JjwPDBRAsH/cVjZT1mbDHV7P7mtPO/8
nQYWD4PdsDCEdqK++DezDO0IZglHEAg0cGYfB9M6vY/GtmKw0b9vdONMlnlKS+A3BM4Ktyhu2z7H
tpQWUl5XJwLBvxkd5Cl8+EVzkdT12Bm54r6Py2Rq77VSD+hZzGs82S6t3sGoLUkup8PYpClNQPFE
Z+7l69X9PM3vLoLwyl00YD5py5t2UovBL9t7WciLRqKyh4AX50XvrlQgT55Tn640RqMsBiNjQfUf
F7IX2jEQP0feA63ozihkjd1eLRqpvek+WQgPhGZZTzSYM//E5/QJCwoEHGsmlnihWYNNMT8ucczb
eFpNB6woJkBurf4Qg4cu+/u+0y4Qu2cXm7SkVYf2ScCFgLRs42/sZA/dCAhmnevbbta33mi795I+
+9fL8Ck85/Fg9lvc9jT2ESU8KmCkda4BxhX63dR0fijU9DseGrl1q1oimkJ3n2AAq7CEVmaAlQR5
NUl0Ez93iUmzC9GCbef31aZwCfdq68508n7TFiDe6vTEo376YoCrLnpGBpc1lqPHTzqU8+iq0q3v
gxr89izpmAR1Y4SRmf1Ab6w7sXCfLtAFk41o9MLTW+jbR+dAIHtplMKr7idPWUDKwa3kUZ+f2IPO
Etl9uEDNRdsLwgmcMly8/aPDfXRaq5Jmntw3gNVQ9AzMV8tQd7hc7eMmqQ6uDVoNkUKawDZEbNfh
OQItty5V715HughuqijItoiJoDjhOecD2tpXtZNYFxnWECt3frH9gtZum7rXQayBG5p7YzubP3yA
vFocvWECoO15DKqlFIXNXF0FjUO1uwzsMG8n0AY6gUpna+eoPVR3QVGuU6tjAWZ0YGsof7c91dGo
84fb2dvkkRncASuYnK668ZpuuuqSE+Hp58yJKQOGCD+G64nL6WhlZAIRsZd5eo92aBoKjFpChFmq
tZcbVYi2fL7GATk67/vshsP8Aa0E2O968Evv9MvMjDaWsodneH7h3FIHaM2g3eK1ZJ+4vszjSjzE
ImBIJnAa4jCUro42fmOWog/8Mrl3Ri3ZWeNgXRtdpW3E0JmrCdkQ3Ikr0AQ1ekWWCfS0689kE/NB
25AnWwoBN6J8Leq8OJ+D5FB4Q7fP7B6XPikP6DdedJFhnn19HHy6cxcj+YXhxPRCCjiWLECtskU2
ZxwWRFews/goYNuaK6EDXcdatcLIXp2S9f67MTkgl3hjIfq9z+Mf9/wIoxH28dDemWn3Y87lryLO
cQvM9oUfcQnS99L0Uz7JxpFQKOzQhUHNYAuWDinY4xshs6zWdPNO3ZUJRoiXrn3vBT3MnKeyhFnZ
r4Tx4hSX8JC65rxwweyAzUxWzAo5qgjHptkkiVgJ+DxTEepwMhLkPKFBruQEriDCnmIGimG+eR3w
3zdX4fpsXbQU/OD+mMP1gGVebp+l5Woq7kx1NYDuqbOzaLrp8rU3bcqMXJNE6EnmyNDUj4XxNjYb
Sfuud/Z2sA3i34twVkxl0N1FVNQL+9Gtzvzn0l2P5YtlXYwQbYwVKCl54/ibfqITBuCHNqm7QYUm
QKW8V7+1+i6jOl4061LhpHNpu9de+xhRv3Of7dze+Nm14IHbu4maWbWtBUqeVGKvpno9+SvtlVOX
hlfi7CNv6y0wU37UJishV3CdA4TcGfWJY/nzLYAFD9sKoSID9OVxMJzr0wh53+SEtCyQE4riZpRc
CWC11Thk66+3A2fwp+OZ4dgJAbcBCgUo0n0IQhOnKPSksce73t6O5m3lrqL5WkoWT29CR26cnEKB
8+L534P6ErNxQHn3cfcS9+fSerXsX4b9S42UuOobUf/Ktcs4WjXYqmTPc78D89ZXFziAVuOj4T9O
U4+2NFaxZthh6RRE7jahTaalYRfR0QBUMYAZGbN91N+N8WVl7oT/0gdApOqfJh7ss0X9ghWSfRIa
ixR6U/M9PwfR+RS3Kwc2z+g64VRSV6eSomS3H2JtY42oW4UjADp77CmdjBTlKCxn3XoagEfQSwsq
+AxpteomapK6DT6YT6dAUt36ZTg/E61elcZN8KJIplp4XxpA/pJqgXhpqmI38OgT9eyW3zWhMI2R
Tn31CVTMSk9Ql5bcJojwFcOr8w3qwEgtHoGYpwGwEmJK/m1b36XZT5vmcWYG1AP2fpyvAvEQiNuk
fa3cOx3ETPxSgd1xkSMg04VQBNCtSO8iHsYO9kG16+tX4FPAmNU6x6MKYlXS7zRn7YNLpxLd7H1z
NT9V3HlhFK+CIKTOQh+tfzR/G/cqXtMBN2zAXdnBhKlgh+iaFvGmr2+1W7qCw5t1oYqQ+nyyq8rQ
bjcjJ0K3soFxUK8BvWauK5B8XJL6OvPfRvNJCzaV2NALKiDvYyuUbYQVNvHa7XdeepaXu4DcODpP
gDGO3wJJSXJvevtm2qbtFkM6zpgWQMghff/farruWkDo8OOketbjiX7ca1+9Kvq4oHDHeO09jT9n
b007r/d3kAtp0LbmQ5CdI4VRmueiexH+Pp+/ecP3mS/Th7ziE24sveo+3mScY3wndEWDHcYSlr/2
1QV4eI5C/i2HQ6vdZyCjsj05mTLPsxzgwKHoN2l95QIUKeVbtvST1SqTiGvd2jw8YvyDcTvk90hw
pDQbpbOBLOK3e5cbvcoey/iyjK4sY2eKXVyc22IXpYcMrZ78vOmX9N6az0BHlvO1UV64xrq0t4Vz
N43PEPmsAZGPbYHj/fXk75S9rZOHNoMaeGf0Nz2N/+gZI9zVrPZOsAn8A0D2wjkzy7OAFikwqHOX
hmR1otBkL7f9xzgPWjDX3IKCw7PsGAg3lFWHr9I03M00ABOwpXnarfDqnbaTod+naT7u58Ydr+2u
sVeyEIcS84k13nnxLtapojS9SV04UwEbAcRckxH+eoPVhZ5bgGPA1w1t5T4YHvy0fOiipX9rVpvc
00E/LECwErAWIkFq12CYtHKGWt8OkmsqD/QsdOLnoLOMFQpiDWjZAd6Jv3GbLkxyF7znXO2yAWjW
14fr5/STmAjG4ZIHov4OKfDj2aqhkJIasZbfm5E+3rgxOrpWucY4EOetweAyHiCz+OJN9RKDZV30
p7LvT2vCAyz8wIX7uGTfR1VXpzcGD3/Q/J7kDVmR+oZqwLStO/t3IoEOdl3fQ+6hONxOagzLbP4J
aZyeU82H/vVcfCp9Lk9iI3VD+yfwAP18nIpxzuMgT4fifs71VzSjuLsnMq6KUHfnmlcO7hf/ODxd
hnQtxCyA3JL+LcjNP8KusrByOZs2pU85dmu/KpHgyrwfFqIFN9jfQZzozb3bol7nVzLaRHZ7jZfP
g8VleN74E4g+t3gUZstf8ydcCuxyCLs2WwXmL09xacF+Vidm6R3V9WETIYphIe+Njh+dE/04pE7m
KMmw086AwfF9DEYZ7walm+EY9cPaGJNuU+NbujIF6ZILWjcNCqRPgFgI2o19meN2LwJjN+l6j0SG
vXIaBEtQ0DG22P3h1FNWwc7Ham7FMQQYQ3ZyJ43aPZsqUFdYvf6YSk8esCbbjZOpn3g7+/iE4OWg
ZLIkjg2NwzsKNeRUq6iy5+zehFSxGn35MOmn3LjfPXKOZ/DPQY5WHT2yzDSzCCCN1Gl0zF6xTYy2
BkfDf2wfxp8nzK3r5pRic/RFXBm8NP11qfJ6m3p6u83JuI3RvEZHrVyNA5Avuk6hDpRhPacTOFdQ
vpGCu1S4NuQ+zT+rbQEtoda8bbBmda3t11vH+LyLl2K6SRUL0WDQ40e7uE58N0Z8U7tzO4BNlRfP
m0YfKA74YtzHNUmLS1zQi4OjlvKuEC20Wt8FoDX6J5bwWL6FzbR0LlzAkksLgyz146bqAjuaSJO0
u75BGbezhl3TMYvabO8rx4SkYNbTdgaVZ2eo1BiTdR0kHUECPImNcAjCnIJOS+qdAjL+7YOhFwh2
kO1uIVLx8cGwhSrTvG21uyZARBjv5ztrbvbEB/masw3yb9m9Dn20VhFrWMTahU4dIfRQTVkNmpKh
pcX3VaFevl67zzky80VqzE5m3Ujmj5rDuOwlGEvV4j6P/PJqJp91rX4X5f54MZfR3sUfbl1nvgiV
rfTQ5k+FrqzdC2QMN6l2oaqDRZfU1kvtTMiuIFZwf5dBPG2bqdRDBS/i/YH/X/3tP/Gj+2PtPumq
3HzPv/cfxVT48/8WU7HsvzzysYV8ZcNPcrjI/yUMjNnwX/SMTWi3FNMCku7/0X7z/0JhRV/6RnwA
KIizU/6tpWL+hcQwYQFSBItWAH/gn2ipfEzgwEDSOsAHA6QSlSLnXwneH9fcYGJGXFXedAiSolsb
qSfhdPvTShlJRd+XBLa2Jsqt0C7/mJ+/kThhOv4I+JaBUYuCYL+4+vCa75nlHwPr8B6CzBjbgx/P
eFC4qcsmIso0lHbqLv94c/x7KFDQdI4JQICSfNzcQ97EUz+W7YFSIHjLbnC3yuHY+fqF3pvQ/3t3
vA9Do9RxgQBgZcJqfxwmEVL0et70B9/VCMhaP95K3ckfvckdzmEnjlsnyw1z07XK33Q0OTNab3ac
hzz0+D1RsbEZbem669ls2p02mxFdOaNCitmcPZMeYFt5K2G7yc86yK743gi/CJCnR2OY5HM2NONP
8B+AmDUEBJy5IQ1IVDpcDWijg1jC++EuLUzz0e7H5rUThnchYvVGkKnftmUJOmpQQOunSG9KVMYL
9W2hBZ5qnP3NWuDQTocBCWV3QY5/nCTTkIVpjHp3yJBC3XIXFGtg6sWJ6G0JjY+WAq4jGwQ5Llbi
GKziprotJCHCAe7f09Csrf4qbsZ6R/danrjT3iXHPo1lLdxG0DsLlufjG8leqMSpI3mIkAtoEMY2
RbFuIuSTpzDvf8CjqE2H5oAMl7t/csBoDd1OAtzzYan57Y3Zf8/0dJ801S+h2egH+LsiuLakWo2E
tjIIs3wKEelaO8UTCMl1DygDoYNwtA5GezMk53oHjO0uAlIY69/s5DkdzonbYOTTwQljKM0iA3YI
xdpPkZFGeCGdd0aM4o37LKPrtJpuKa6GQUTCTH86vZ3cX1H3NM1w2ZI7rAm2uXEeDaS5xlUBsnh0
t5YvNuYw8svvnpVf+7V5VvZ3bdqemNx3iuynyaUpBMoCS1D72N+5h8A7VKg+H6o4MeCxoHLql/o2
zcpfSVZN4ZQZycGMUxLaQFS7uBtitPayq6QkgXOiWKOEELkXVVtQxaNIi1LzC7HSdrB/DYtzQJ7a
M9WVsr1NpZ7cRGlVh1Y6XygtyTddbKH2IaG4+aPxM68dCsyeM1wEuJpQEZUNILmGWkGTl/dW5tb7
TME/cooSgbmyjvdfny/v0funuUBCC/V2dMhp13380LLU1Ou0d7uDI31r7eE3TSDqTOdzDUDQLq3h
d4AWNfxi8EfkStaLkCWtf0vpK4GCTjhELrgjA96R0/ZRqNH2Whn6EISYi8Et46A5U5HkJ/dZscEY
6NRiHiW07wck8sdLDgeejxts2bV/HPlaTxzaeUZ3KKbRRjkCIREpMDPuapAJ0h/LXe5P2cXowxOo
jf7ZQyL+RE77N7fO0mOEbIeOJQyZo4BqLO1Bz8ysP2i+4pQLsErQMnQpfAe63Nfr9bdDca2anD9L
4np0HZR23DRy7mG0Na25UvZkUNHK9Ne4H+IT2+QofP3XzBJUoz/oIbQFcvHjzOpG50unr+Uhr/Xu
qvALH/5kYd2OQzdeMBkgXOPZD72xzQ6xodebxmzl1tEqCi1x41xPfeVuzS6VV21enCTmfz6N31lS
iCgRZyz97I9PR5NwHqVvNAfRRuZGxu64AjlBoTKVtQ+A1urXHhIBITWWl6gBT2+NaXSGM++4LQ1k
Ad0cj15Ny8GazYN+JZzJPLFWn6OgxcGRhIQExV30iT4+oR2J2DUnq4br2FV3RYmBR0w399xFUHHn
TXG2R5LIPRhWd0rgalmZD5sa9MYigL3EC6BNnSV7+2NPIKlv9F5clhdThmu1N2X1WvR+tPr6W/w8
yruEMLiqRTIYOu/HUeohqIdGpfZFobdqqxdgx1KvPKUk82mdSeiAERggN2lBfMpW6JK7cz4N80Ux
GTurbtuzfga/SiCLl8robN/f6f9zjf98V0/9v11Irn6N//HtFwnHRyui97/1P3LTaOAju8ElgT8n
EAaW6t8ph+v8BToARA1mWcT7S6b733LTZvCXSRYCsBGgJYHMUnH8b7lpx/wLAxLIDEB+IN+Rq/yT
rOOoKLF4JQD6CMBV+PCfCZ6OPkhTV9U0lGn3mnvK3zpCTM8jMINVXdZaqLmd+eLKrsTaIc+HyyhK
vDv6svH3sXN8aEJB1r9+vUE+HtbL84AiW1I0hPnJ1Y6zkWSOIwONPfsVh0efsAf62mx1tIEy0zlx
WC+v9r87nqFgw1BSRV0TTW/GO7qCMNWc9MJT6bcacHCxn9EuAme18gEFT2pDkA8n8JSR6N+OiXwd
4B4+CoTwP+7/zgmmUvmMKVdIHeyScA7TjYBG8PUsHnWN//1uf4xzFKI43jCMWEam37qtWpdbcQ7y
bf8dCbN1feLEPuLefh7q6MprgGzlVsJQ3krjpdzQC3GsXyfhj2Z9Nq4AKkOH/Pr13qODP5cOpIu7
5Or0V1k5gv2P05gjER/hX22+9W2qYwUFF30v0tau13jTmu6OAmAtENYdnE1k1FodNm5VifWAIVlA
WuD4iD+R3s4ggSpsSFqixAhxohYOeOnVVhEGMIEh8JtjYW4jOdLbTuOl3hprWXZteWXUruax8t/8
boTzLGuFophFvbVcz4kAvNLWjvsaFYN7Nns6KgidAgy0UpTkdjKZByvs2UBwK8EEQcKfZG9ucuUZ
P+pKgjxPLdn9lFXi2qHIsYTZKB+nbuhhUfpQKx1KWT/iZb2SnC8PanJpXpNWTzZ6SAnAsNx0IbJb
I3LkuySy5iAsEImHEFPj7BKKqs8QmwpoDq+NrkzlhdUYNTrDhYHaWNC1Iuw0u/fXQ6E3KpyR5HQg
sydzBZZpMi9hEvPKJLRFdTEXi2ARmjsoQYm+K+4mUs30xBf28c4kQF3AM6DDkdbnSNSPPWCDOAho
b7fzW2zM3a41yvkw9JAsvv6mjg8eKrNI5oIOJvIwqQ8d7ZjJ8rqsBj7yVntwRYcYMnDiZfDt20ae
CAI+7c73sRY4FbrKQNiP9YjAp6ZtInPjTR85AxmstugS0CagnSv1nITHBepNISJ5cLsg+pXXKZEr
IJ3sW+9FiMz841cH17i4Wi/mKp+CEtm2giN54tVLQXPB0MZtZHT1WTt58wk6/Mfzj43KoU7cQ+4E
lJNY/GiWYz9KhdmXxSunY77NEqmFfepn4TQBVrGjKKVNiDyBwLroICO9ePwnb7oMvwwMw4dyF+YP
x1nsPLWA5YzCehUpaKYx8KHxKtRLnMw5hdz5+NW+D0UblVgAAXhkdY+TRH+c/DjFqOi1SXrMQbIZ
gdQBD/qvX4hA4I877F+jLJ8s1xfYZ2hSHw9CzLhNZFFr97VqkFdLPBdtjQgeWDQn00VQ29rz1+N9
eivgT9A2AVzji8VKLs/zR5Q8zwoA4zwFrzRcx00+CR9JRuPn14N8eqn3QViqxVyRxTr6SLKcaL9g
Ul9V76Fq4VvRWeWg7OOZlbHCr0ed+P4/Jh1MIuNxyCCITZcVFOzRJCov6Tp/TKAuBsiCVfZYr7ox
0S+hppXbaDCfYj+Zthqu0CcOArinx+vHLlhcJk3iOR0LzGW//DGfXe3nxVA51nf6C9lbYcy+APAR
p7BJunYoD/ZADILuk9v7SDD3ix0RfXMTMOHiMVPOsdXsCrfBfbsCRdluh9Gr3sxG04B7+F0a0/Uy
SJp6s5uJBNKofFNIg8NkqlNETosUZWUEdyZ31QFxFpd2pMX7UdqEQsLg/tkRlaY/Z9FEPb5doknQ
S9CsdhdPjjFtpqHrvkVJaokz0naj3lAD1BROr6N6qqM8bXZJEHuIubRadNW6VZTt0ibOfEwSvTx4
KAbPvjSb3KbNnwkZw7Vwx5RarKWN9cYOeuNnas0lMs8FmELqJ0PVrSYSw+uxSiFvyXZ06t2oT46+
DfrJCNaLXdyTsmv/sUJ+rONbMXP6poWOeJBw6/xsCGZImcQrhjpzPAFXagIpt5C0JYCFRAi0KuLK
9OZLUr85PaM3bJk3UNtBOOdGobvbKHEGpIqMIQ8j18izs8Zu43NVJCZSYuOcQkOXVuFwosi8Dn0j
zvXQqnVI7kqvR2dXCwkYJaA0yZKZ+YJIKhMkoP20QVfGkzhHhJqlDPjqws4Egpol2NbCHkeBNIsv
fkuvQpRlkT+DMNsY8P5jwLUcmy5Nw1QvmjEseh/Ov4mAMXxzh/SZshPnaRbZ4ml2hX+XZUUxb+PS
hO3q9AINdcHJ+TA7YnwqKn0CbeO1aACIoC02aRWg71GNDkIQXeTZz8MsK8Qt8FtBOZSdutLzPm3W
njIMSK5tj1JNM7T5rUFnwQpLN/LkHthAOqxnLwfEh79J0UOaxAmqb4LmuZ1n8SObAoSrGittLkZl
Z9Emy2WFlEs/aj8HpZBVwNI3Kzd6UgWPc2vGv1WRxukmaixmKVDS4nPWamxQZxTYnuoOSZeVQx3d
W3lUe240z+76sCdj3va0DSHsoPuyE5acn1y7Q0GCgmTFFWSoGUi4biZ4n1mYC05oygerKnZduc0G
qYZ9zqPejpE0zxUQmiFEompMQo3DBa2JaTRu6lJvZwgohJTSbV17a1Vzkz7kMU5f3whM/eRnRhzp
X3W5iK9FX2qPjpQLTkCfsvFQmoiqHPRAqu4iccZRrXw5oQxeToF+IbQF6OApU6GAH3jQyecuQu6h
lOn4ICDmpZugU/YlsvwIOUcyeK21lGAQfEv2UrUBX2lmNSA/zTmix5r6FaFgp+fXyWQYku5q6d+m
xuiAB3SD31baGc+yiFKkZp1WmPtWm/kLjqrd9IyuNDq8mRakd3OW4//Y0gG4NfiRSG2IUm36sgKN
YuUNKEQeXjUb5MXB9ASjXV87okWASokSNL7X9MTaed789IpkhF7lO9A29T6AQSkHd8NpNtxalEpf
Gz/CX6SIWvPW8aeEjkLRP4A5BwTTeGK406Sffou7ERXgLg4iLAHcKr4fWCygdLmPioivR+4aZ0NM
gKbeGy59rQKKpWlAn9Fxz5iqvhyAE4vBlj+GUS0odn/QoYlljvdWZxNcl6qZkEYZ5IyQyBRJ+dvz
AMc1XQYruJi1/BKjs+4+sQcbEnA+jTeRgYMkMKF8VjC0y/Im7mPUALPUYyXK3JC3VjXB7fCsLFEr
5hJoVakN4ucEbLPiQCy9IIzbnjREdEIHW8sRdtM4nGto/Gn6i9Az0vEsUPYOwWxgsyrT7cUHShUT
goeN0Z/RUcT91igCuPZFJMwzZySKPgSFkgT82EqOCHx4wXjOkWVawCusqt0gKZqrMGrSut4Mueqd
Vakq99lVDqo6o4i064aQKtkUVoFMoZYtgvVjUuavWWbajwjbxXMotTbPtrh1TvMaCb3gtYtAhm8C
GdsqlGkwTNy2LtJnNgj5JrShu3A0iqK6buYYtrCUSoxoqUUFwsKNALqq8hIM1qClHfJjRjRxyhUS
FRxvrj0UC/o0iMNMxTqdtNkYz1NrqsvNWJvp45Tyczel5Wk/weATJ0ltRBrE7QuzWL0L7SFVjMfR
2ja7pSkRuwn6iZXbwxqeg6Ja6UVZOOHg9r2FY2auH6y6a15VqaEn7jtTsR/7qZ3o2rUtYluxV/vI
VxcDh2aQxmCQlcFHXVJQAXZZewiRKlrC9ToSfgGfqG8DekKaGyCrN0zuna1lAi9PRQIZ1XF3YaZ1
clfS3HjIHD2uQ5FEtG2xqwcu2/dLRDsXrdimBJpqhcUXElhznEmA3Foa3faDI6+tLK9QtZGG95vS
z4x1lB1538xMk9UGlt78fRB2N2/HYgLw6Ijh0VcDwpa+1k4oOZqNuPYSGyFCwgj0ywQ4GdouhXGb
xdL9Iedo/l1YYtr6WsQZmKNpClqn890C1nRHXixiXz3oxSjoIYmGFJa22gD+dJyQJDXNFnShaLTp
bDYH/9tUpWS2tp6ND3nSJPqGt3AwaAS8KMM2yucbQjX7h6ATDFo5Ksmcp3yUb2k/yeuurFxAvkOS
x5uxGqI31aiJKXNUA0DDK1HGK6EShYlsxU/Ny7ufHdVY5MIMI/tNPoABKz2pTVfdlnau52HVgPzY
ShK6ZzlqLffr7KXOrjM9BfFt0MCww332Lp0iwR7W8UWMJDYn06H3fShK2tzjzAB1iXe2Msd9q8oK
zEriY0+RSTdqVlWAnwLShkp8y+wyeRzjEXo1fT55J3EcAlWNoWu35saMv3Vxmb2mjURGT8/c4jvB
UvqjGEyPg6vqlRmWXZ/eOJNo6DAAKMy21VySQop4CJ6NVO9uaCurGJkPGwn1RFkoC8ZyPMxm8hQ4
TXVdlSJ5kiXlcnSpurndelWLEJARWfY3umzZEDaiQuun1McezL3vxWtF1AkBWmkjelSRz0kg2CeQ
/w2lgq1q2q6jo5cmSPU5i+y2bYzI06mswcui45hKjCRyqVFb+ZU7aLI5t2VjTptiFvTNNFWn3Yav
VnVnsaabZ8VEq4wvMbqckaKNV2yN7t5sSsJIRzmcgok9rkSE/tBsOOm3oRpAm2tGoWz0SAcVrbrc
Vc+4OLZZaJkNiru6Wth16ZQeLLCm99ncGf5auOlohrWTQ7UHkDrpuBzQLjtPW5FvI0z0jBBt2CK6
Nqus+F7rlUs3WQ2WvwInCVpbnyOmIB6jRr3lWSmo4hSjqfACCeihgiAyrGLYmL2XWkQMWs3pP/TB
c1xiNQIOs7ukrSq60PYHMFdBpg3mNyGkv64S8AmH0i49dNP0Jt5GyhzHh6ydazPUqkpLV4bf5tea
TXyxop6TYoHgBnQb+jplirqKJl+UYoiWDs1Sn8q6Fvw5eAfM5cfZlWFet84IzNwY562uTd5bOU35
TddbCUcUV/teS3z0tizd0G/dWUl1rreYR0SR04n91BSyXvdzmdgX5mhFxYRTSVpH6br2+kbednoJ
2VvUti22mlZRFcuKinPKGOvoR5L1Gtg8YvnrYrZpiJttn8ozs/Pkdd5iU7i3TY5NEBg6hagSXhJA
eHsy582ktSgMxzP0u5XZTRJCiRygJEY66odyMl6Kqgh+6DXHQWiISkfB3DKydtXrxCChkF4wh2Ne
oO/k2SVCDjLJhksROz2EAvj+/FAXy/smQDdXi+Zy3CoY+ETqbVtPa9enuAAurtKuOxT3kH2jBaRz
k/jDTz8d6bIZAwkY9bcOARi3S0fanrlLYlPLDIlxaraopU52+c3Aa/Z7JPR675DDudtmaNI7X/Qz
ck1zwnEJBFrdNMMw+6tkmGCIe8Hk/cK3w64RrijTZzK/6JowJotXk1m3ZzYmXojctQJhC04szmFh
6W9BJaazqW6zu4attnEUpEboMD4KOUPjv7mZd5jhOujlnf1fnJ3XcttI2KZvaLsKQCOekiCpLAdZ
tniComQbOTfi1e8Dz7+1FqQVy3s44xk3u9HhC28Y2WWbhF7yN7JYUBCQgfvhmse4OxmFAXrfmoL+
3sXvr9vYdPtjP6tQIja40oLbCUfXGNucXiCsEURDGPqGpsLHsNXj5qav8jjcyX6Z2GhnbXSVd51x
7waQxa8ny+ohwMdJ/yQoXoLkJ0OG4TBb0VUogNj5XEDlz67JufyrKrZqrvwBxFRFU6OnShl6AWwP
q/8eUWh4NhIsWTcOOSxC9F1nXcVxNH1nIxgJcTGu5YfeKIuHQqcWB442yUfENCSrGqZt8Dn36vLB
rmrklOggOtetF2bwmlSTf55jLftKVpofNXPQkB+yM/G9AO4HvSVMm0eS8+hRYMh+tGqzex60bHjs
A4XBREV2jAonRu+ferfrQ5YSm1woSmhY3Evdnh/Mvs+fJw7OsCEosJ6wolqEZTDUa/j8akQX2kVm
5jkc2+JlChDpuQJSHWjXmjAkqGfwrZCOvCT9wY9ovueit78mYzV+sfADJ2qy0/4mlaIkSncmD5xZ
ZNMCcYKp/Jy3ElbVmEeoFBiNHtuXkRNHh7wM0fe1FRBMtxwkujfmPL2UffyshRx/P8iQX+6o3BMb
FHgWdwm3CbJOMcnMpGRrbqZ2tr41VUdtOi6xMlLIfMQbmlSRtw00wyn8Ksor9mmJvfKmSIeQHD+S
7Y+Wghc9kyEszVs7jmwdNSsjUjemG6IllybpQnobvfF74shOfDNaNy9uJ1Yv89sJLu51ZNiVDfA2
tJyd2zX9F2dEMhyikD20l4A1euN7OEc6CrxNHNobBzSEvdPR7PwdF70094lWFvE+Ek5so2nbzihX
wZodLtGFDqhgUqre0JMov4Hd64tPIYt2YYVF1Vx6y/HaTpXrPQ9z0znXIh46fRc1TXFllVWnX2hF
iQAvL2+f7qPaLrrNXI5BRaTkAl0maebxk0ZCA7c0Eive67M5ovc8yhnhg1rCSSiKUSuuwtr00uMs
irrBbdGcLF/gFxtfxi7iQZdhruf1tZcEgKspQBTmYzxZ9BhYEGe+4Ls4wz5Dxafxg1kt71tiRJ+U
kuCmRq/GaWTU8v6hgkP+g/wI5YramrPHCLddgjxNEesHFSmOlxD4bPucequfmqZ5m40aPlXB3Nb5
Ae2kTPe9cKIFkxH1LZFFWX5NI5V879lWybaznYRmUmqlHIUqLtuL2EzJs5HMJ7DS686sD7yN07fC
0mlngPzCHIM2bLHRMH3/rmdmh8Zfxqa4RhduyS9lmlvXRhZUctOmhfXDNRuoBENvlQ95NmnWju4I
dID/RQfDwDO2k0+dbZe/Kg/Vp02sxfKfq5wGYnyU3Im/KKSaS0Pir9JfM+B/Yau0OHqOKg7xFDTX
glcRM7Q58LHLVZ8/rqq+Kd1yO4O3AVpB2wwh2lWp0ap1JBqoHh69AZHhMcUKDQ+A+kwtdfnV/7cz
Ry311ShSW0FMnNIaplBKsvBclNdGyQ1tR6rZmpGozgj7vZ0QsELAuWDSoL28UQQQvSJMdMLiqEq0
/HOadPeThaP2x8v2dkLYBi6uY0C1IT6sUYVULBTurVlx1ASbKyKtIaGJnjsKh2dq+e/N5++RVrV1
iJPoF2pFcRRuqC4lZSZfetXvj6fzpra+YA40e2mlgYaSzur71NSFEPsfCkRMwxRXF7e4D0Ojfprq
Vt4N7nzOlnktPMmGgCwNGIrvhGyRZi0V8L+2eYuBe6Pmuj1O0A2eQlEViGekAgf3Js58ZePXXozh
A0at4yetDce9aGRNtats7M+zreyNFQz1j9FU2plW1DsfdnGn4Mctqm8AVF//MH0KYUxx4I4W5xz6
DG2nrrXE5Vx1Lx+v+TsfFpwtJw+xKpKRP7YVfy1BQ5mdC36sj2po8q1TGlBQhDwHLXpvPsC6OOF4
rlBDXX7FX6NkSq+qwczVMck8g3JF/nPGunAb0Rk+07ZYgUaWQ45oL40gGGnIwXAAXw81kmQ4Q9i2
x0z0wS7vSuOCanBxT3isXyDCNlzU2RzdtiLtHyFzgB5RQ3U7663xy+rD8Mw9sGZbLT+HRHQBBNDJ
4WZboQHGCg8Vt5iGY2QWCbIETk+Y7UUJlhI8ZyYqjg6428CocYKsqZtj+tNid5Bwzj4NfYmdRqBq
A726ABemofdGmJskqQFVdm+6LIzERGHNLnS0drMuvKhqmd8Kpwh/ZjIX9641VLM/yyL7JmSBdpvX
UNzbTnI2P/dc//fIUejzmbviTctqmTLNMQAs+oJqXE258mBe4xlI+6XCP8OmzrXtiEL2KsFsJ3Kt
6IesR3Wi6TLv/3EzL805jYYZXx/RiLW6SZCnJWPY7hNCR/pNmYz6d4Y6J0H2zmZmjy3ofc6MRqf4
9Q5zyhqLxEjvjpJU+Eg8Vt/2tp7vTbRx/I8n9M5Q8BlBoQI8RGPtz+7669xAcszddA7UMbNyuREa
cV3uFN+TujlnCv6m2Qe6YNmiOgo7jLiWOquEFVq6VczHoXF2s7DdHZHauIN88ctO4uQi7eIzJ/XN
3MAxQpiR9FIXhoq96qTG3WDOpSvVMVSkOVamfyUO1DZNFrVf/3EVGYkj6C6TA0WxxvP2riGKrA77
o9tRAoH+OOy7CVVW13CCMx/s7fXDWEsP2qEHvZj9rG46Z6K6FVRudzSDaEb2tAw+6a01bkHMLt4o
fbSrarFEx+ppJBH7IbKuuxAxVnRaPNqPH0/8Tzf6VcTDr3GQyoPoCUX1DZh6yvJKE3HVHxNSoU0P
u/pi7L1+T4+Pxuaou1+CZArwcW3sLw505h2JqfXYoNdAhcA7JEarPX38k9776gtOBnrHEl2uAc/C
aQfq2rI/dp0W35h5qu0itLKuKMGe22ArLDxPgWeBJOfTo8+1/NPqFUXmaOgRHR2PwrGR7qAVjbYG
FRmZghZypnvPc0kR3M4YH12vI7uVmeUdGqukZZ2pfLgTTjPOm9aYKH07fQYCS3Pa4jd0nKXkRtZ7
RfWJdKxhoZ5t0vpHfRDiMUsi7eHjZVu2zepDsq8cZJtQWVliltd3jjH2wZzFcjwOc1EcpqTP0GcO
ijOv1Qoi/t+K8W004EyLUun6FsjoJeoT1IRjoUfNTtSOfQdxoNrXyEp+iRC63NY5RpVRXut3Dn4O
n+bOZMWmUe2m1g2xJMm760XM64IsZbz4eA3ehId8Tjy2yUYMGg9QvV+vgW40qYrhxx5H3UJbpunz
XVSHT3XAGYv6oTzzjL235GCVMaEF7c3SrIJDj+L70viejlTY6dAFY7KrwrE682S9MyngMZRkeDH1
BXb1elKNxNA2Nqr5KGxtKRLG7aGcYpx4tFncGi1iTB8v4juzWtDdXIhcvLwfy+/560UxOgEkwiun
42BrqFEZSIqgqZXu/j9GIa7k8UexWK712vIqjHMRNtOxnmY+TtaLZwiE5wD5a901jvRCSQSrCoKA
sdzV4o2WMbi1l2ATlTjNVVdb44NrpwFFSJPGR06d6aCaLr/Ua5s+eWtig0GdD5lamd3EVlFTnyEu
mSjv3Eo3lrBdYoJ9XK27lAZdMSTFmS38dvUJgmFiEBgB5Qcx+Hr17dyqikDoOt6lYbyv6tzYFJ0Z
nTnGb+9YRmFxTMhmFvqPqwClEa7s7CDQj0nhBYek13J/agJ0WtQgz0zo7fYFNMctay7PDEdy+Sl/
badEk8pLjMo6uhY16Qky6rZ3GvvWM+vxig6y9D/eWG/CFPYsQ2k2B4ar4E9G99d4kx51AHA078i8
9YOTWn1Ge8W2kVeaYVkZXTwdKuooPz4e9p2HFLG8xezZWB4THBtfzxNFPoqvjRJHAETGBbeCEndV
bY/BdcnuvhN9Gt6W8DK6zy4w2ZZ+a2T9CIy8TpAUEd6xRRho3OqBR8Xw45/2dkstv2wp1FiLOqO3
+tjRYOMWZFg4ugOx+MrRjr7l6CCfGeWddTd5RImtUQjg+VnF9IFRGYFQiTimg46gSGbUvh3qeHCE
UVPfxXa8iLMV5zi574zK1uJL8nwDU1zjXvVaYgJe03AggxGXoY4QFN6gxlOSqeigd4W1S70s/Tcp
ec7NwgG2gbwRcjPb1YK2Uz17mTfnp4bg99JL4Jm1WUNNuS0jHEqm7vGfP6C3CJYgjwXYnw/5emvV
htD6pB6LE3uMEJF37TYGhHbmTni7TaBPg2tlk1gOT/sq2qZBVhuNsquTbaHAkpitr7XIh388lfXF
Q36PyLbB4QQdiXTDahD6LAby0451qgLnlovJvkZIQm4iq7QOH4+0no6EPGSQPxDUE2TjVvp60QpJ
blcRp55y5dbXOC2b2zEMg/uPR/mjT/l32LUMw+4j0eOao0K5ut4cXQCj6tgLczzkYAgHzxguK6NP
4pvaEdbNZIfJLdV0r98MmcQhoXIBe/ie1VvoM1GzBomvsJModMTSSXGwAkfWwzuMnp5UhyLWWnxg
BqDz+E/r/Wdvdr3HRhM6gWbe4LXsNVpxjhSxvrL/zIl9zWlBuO8twLtPy470maUb9J0YMhTc86G+
UrN5Tzc9PHNxvPehSIf+z2hrUXZAhF5QeIzWKT3zpVLYTzlBeiaqebPxlu+0PEPEHCZXxWrjEWso
PTed/FQnqdhmmYSqCqNynw39r4+3xNuRiDwXfPjCcQI3t7oII5jc84x26ynM+HaDsEnoKtLyGbKB
/89DmRoJ8iLpsah0rvZ4XtRgOLMxPhUatloZnjSbGSuLq0Xl/sxXepO2EgjCYYC5wkvO1be+HoaE
rLsvzPRUKNj8TWUqvwTTDxxWVRoyZjHOeY6LdZ05FcGvXhajLxs53ERThGxcQv/jTGDxdt+8/kGr
yYuwtdPW0dITWBQaWHqOOElmENp9vMbvDWMudxVFZzQ31koDje7mfVPJ9BQ3oeY3Xq59cuVQPn88
yhIdvL5G4FijnEERkOCB3Pf1bdWUMbCqQZUnrdfGrYUMORa3aLUBife+q1ySY0ov2s1TNe+6IErO
dFfennjCY4oAXJSaiw7jKup0TFClQNnKE90i56Y0SucyyZEx7OIE5e80Inr6eL7vrOqrAVfRUmBE
NUA1tzyptMsPdjjUh87t+zNb5E1QxqalpgrhkDlxw9irZbXsERw4lPRTlFbIF4pg8b+oE/r9eoeI
FcChSMd7dsMe7Q6hjS1LYlseGvUeNc+ZO5+KGvJ1H8/9ncVGpoXX6T925Jqrm7TAkzojaE4mMOWb
TDjWowuADahdpt92KrTOXH3vjIfrBcVIhGEkInCrqy/NOidOSBtP4Pbm+xFM+6e6xoc2RALhtjJj
b//x/Iyl1LDazPRp6DbxKtImX8szyaouHQlw8hQ4jW7tkzy3jE3cKgA8qnejF5EO7qM3a+KnSkck
XQEYX0Rti+mUGIL8rhnZqT7iZ96lRXhsY00xeJpfw9PSNl2ZWtid8B/vm6pAdcocXee3rYAwnFm2
d7YozR8Kgpx+WJbrNoE5WiLDt6I9eVmng9lw2+tSD4Izi/V2FHJTYGGLRh98EWtVtunigRZHNKuT
lbfjLhSxdlHW9b/Rw4l+SIUcFHI0ROApEK2la+JsQLUL9NnJnttsq7u4wYDKlf96qGEIGzBf4Z8j
k4MA1utLrOW6j2OZzqecVG+voSO3A+J5TiDnzVWJutDy3i0COYy1cJL/TigX7kGjRV53on0j2l0U
mbAuZIaSXBCq5jaRo3YJqAwjaJDtGixDLzsTKb85UPwCMIuwo5b4iA3++hfk80SeI7X+pCJhXk89
vm/sY2BB+QgEYcFif3ygXic5vLn0h5BGx2CEOvhS13o9nl50XZva9UwTskK4FtH4jd0h9Jlklryw
LPATUTyV58hZK52N/4blzqAMC6PwbTUN8IbqKkufj2qSqBk4pZJQMXAT2Kc2tMft7DjxleOEAkSq
jHoNk/PRJYJLiuxc2+Z1TPXnp1g4I0HOdtC+QvTp9QoYMVCowqQGpmZkTG1E6rd6TCGsGr3unxqr
f4ZirqTxsFlRy1wfSAW0NCsaG64DnI9DCTcD7EoUXACIPJeYry7KP2ORHbCbySaR5F5bPslA5Fkz
ZtrRq+LQ2VrzlGILG4D9JCzvsYU0wuahxzSn8on18GwpVI+E7ZRm9Y0m58DEw8LsLsC7wbCQYaXJ
a6GK+r6wvEB8wtggvAJpIx6ETtN/U7C7Hlyzbr99vD1fH8j/ZsG9AgtfUjX0/tTg/q64xHaDSr7G
9rT11oFwoHR8k1q1rcdh+jKPg3YDy6N+zmXR304IRpzJwd7ZHAs0ZKmPcvvQb3u9OeKpFZkt5/nY
63brtwJAVkywBFeh+R9huv+nndi7Q9n0hyhc8tnWsX0/FkoJVS/ySLC1O1fMl16QgY5q4TJ8vKrL
of6/j+h/q/rnvEPqW+hPqwhJZgiJFJqjH3OAkH4MLuhXG6TGttXcptikFDVULbyrSIuSfypv/M/I
8IgRjnO4YI3VBVtWidOXUCCOY1Y3Lwkvx47/2lyqoNElyvGoqX881fdWlaoGzjsEaQy6+oBgFiMr
mwVHDkagD6nGvWqHyPUjS2/OnO7XV/cyt4W2y6PuItVA22c1VNzrJgerlkcz50rdpmac7KVX1z8g
nUP0wS4q+v7x5FZ06f+GRDmDwgoRPsowqyFhRaqgj2ft6CZN7+x716zqHeyg6MvgtcOxGCtwwHEa
p597E+kY7tzixrHCZFvzN55Z6bebCms5xBswkyIg5sC+PiqgD3vivaXuC4QjphaREJjNE3RAw01j
aINJ9hA3I1DEojJePl6I15HOn3VYymW8nYtKxhvA0yzKObSVlMfQDfurbA4yX/NA0H48ytu9BFKH
ht5/sky4I72eIeIbcwQZzzsaona32ugZftT0p3BS57zR3460KEAtJxMmEPGb8XokY2wHxV2XnOjy
6r6emPneagRSbCJW5/KYt2tHyIsQHRRQZPmJBl6PFdGVrztPpacq9IqndKSlBrjQ2IUh4NimD8tb
HZbWDtKp+SgG2+TaV9o2QIHIB7EMaqcDKhuL+lwk9M4aIL6IkNjC4qb3tvz5X1f/LOrKFZ2TnQY3
SXyvxQe2nNrwYMR0RT/+sO8tAR2ERQJLh3VsLn/+11BAccfIssIc3+kxP2gzPr9lZOqXH4/yNtRa
3DFwc1v0HSWQp9ejqKBF3KBoq1M/ZvIG0xIkzB1tgEFixUDlR+cJmIPyPx70nak5JGgkaRJNYlp9
rwetFHYw8FQq4ubFlcA0i8upSP49hqLIiUjogkvhOlpffU6kiXGckpocIMO4Hb0uXxPC2BdpkJwJ
kP80Wl8/XtgL2hoAPY0gmbvv9YxsgFxdM3dUrDUnhBbkKfvFDUV0LYN0vGen1zTbbUtBMtItBBQy
QDjxxp0cx94ObmRfkAbbKdSETCAIgqcL7fZqhiFJ9AufpMCDZjPIuX0wxqhJ91pi61dWrGENbosh
xpABtoXcdKPDrqQQrP0uoAS4m3HMrG8jJQdcLrl74DUt+dBGORLSAVDZH2WQd3jBWPxG4BDdttEd
7wF+ff8TmxtqtTJNisr3DNoOl4BDxfOs5ZW5yavK3GtajxId5YQeVq1bVy9NqTHNGAwQpsOgFudN
1CjjunVgWNM1CJKfTl8bUEjQ1vs0DEgNYmvRlKPvtjokQlVMc4GOYmOJa2waQ22bl6kWQW3RwsBP
YN+KrZEq4yWkNvdFIcL5u7QgA9N7CaCDj05Wn6zZhW7fKM19LiQqxKgxx+WtjWY4niUqzamJOyop
/D5L4GgWs8whoY2zZW8NwPywxECFqF3uLgofUNTcx35s8nNVzFVpEdASryIBnEFllqiDM/V6t1Qp
CgVFqIqfrrBQkP6d5+4eDunsPhQlEiZYaWjFZZk8p/EXHe7Lx4dvBfF8O/oqm9OLCi0rpyt+Dtbm
doLz+lJ+NW/VD/uzFaBVucXEonJ8dfh42HXQvJ7z6swX0q1CUzBqJumBzNYL3LorITCcaGDrWjt7
Mrdd25+53tbv/3rUVVCZ2iDvAzUwVxgijsP6PgJxzlh2Bcc0MM/c2eto6/Vwb+DUEDQ1LQ2YpD0a
fpbleJT8Fk4KmSvafbyc76RSXJwOjyPNfurC6yQgG42eq6VoTjY8w2hTgda5TuX0K87D6lPlLVTu
WIwXsd6B5zFawXY2q4fGtFCPdZvIr3WV7idcHi9NYojLuY3cXVtQtwo1NV5RRICSWmXGJXoT5pmY
9J3rn5aEZiyCXrpDdvF6+0dwLTGhmJpTMTQVSX2Daohd6mdW6J2nmjIQkH1k0gDIrLU6UC8e7Gls
s1PdQe5FPt3zp7mHDxFO1v/HUERhWB4iEAeaYXWeQ1MOsPIlUYE3Oxe5jTC9ninvEhWr6czpfee9
Rv7NpbEDiGF5Q1+vXSAhSfZWlp9EZMDopT1GBBI2eHuLGevmRgXeF1WN05ePt9t7i/knYwdrRVVt
/WKjDoKklRMUp85qDF9KWdInC3Cwjt3oTEC7PkNg9un8orAH3h0rrfUMdVkk3mh7xamU6DE7M4Sy
KIrSi8HsxEYOTbL/eGrvlH1sDXEhzQUABLjcXL3douqywcwyWhF0iXd1TUclTYbYb42ewqvmBN9F
lka7hsDyyjQxzjZBMpy5ONa3I6k1MlbAZ/GYIytcY6JlN40BtVA+awJXS9EVvZWWCu5yocf3yIMG
+5yfuIHcku7qSZ5zwHizqyj9sAKk+GxgAA3L5/8r1jSdJEQ1JdfpxujtDzbxL4Q3yz3speQS447x
whva8sx3fjtl4iX04GhZk6NREX49ZjEXXkIsZZzCdi6vaujU9abScpTJirL9lGYD+gFtl986ddPu
3Lk9h1l+cwsxZ+LPRWcWpBQIv9fjD3YWQUmRxskMGlypLHNEx9k6l8n8YQv8HRmSJy1u7BotroWT
sj45A40WIoHcOlHNb/VNWMREeJCCveuyCrNuUQsRmW8Cs/xhttD6kEUJEY/RKPGU2wjDrLtIuPaT
wom92pZ5Az8rl1OJMm7cW/2mGQbtC1or7nVXyu62L4Jgp6AqtVsjg3Rb0nFf+FPBbyRSy5egmOmA
2G2e+Dq7TW7bekoiH3ki/QIiemVjj9WjpxTKfn4SxmBEMOoD2O5jHc0vEpUeINeZMddbG0G5b27Q
QLTBmjG7QP3MvdSnvtUOut0j4FMQ1IUYcXkTJshBqVsbC9JXDeYMrv1OmZF1I+OwHzYgbav7sswN
HN2LQrsTncWvH5NRXoWWmb+MaWyiYsfG3eZFBLd3LvNabSBr9ccW1t3Bc0wkIYMxF9O5q+FN+GCg
H8A1a4Ba5ql1jNd7ZAwhVdfjaJ7mJggmZJxQ807T0rQJ5nX7kmgWAKw+lChgt6nXX0KWhVxbCxIF
TGuiPPan0Ig/SyGcx8qgjr8ZRsfEUCru73TWBJOxzBNnDhYodX7Wqz1nwoGieGyZ1APo160eWIQS
9CGtIPtKmOSQnLukf2qKtPE2TuomflJQYoP3uwg6GLL2mm0X6PjHzkl5MpMxczc0ZcvAt50wMA+Z
Qh9Zha16zqJEfPU6YTVXY2GgjKHLrkEs32vGayVGNW+LUoudQ9/1SLdgqpG8wIG3501XQynaFAuX
sleD8WxnkIg3DRIjwWYOnDHYj9mQAqIaetju6Pgg6VcaeOKQYQeetccTFGMwPWurF7SMROOnpcgf
7KEfpwMwehMDAGztpi2GuFbCpgtS7ytKbwXubpmLiFsQqewr+nSjtY2bobwnbQ9vE4gEmEG15fzk
BeN0bbgxbldR1Ya3XarQZ/EmAclIa9L5sxN3qfBD3GYuusEuxx3SM8ltqHVj4Ece/j4oQyCn4utp
5/2wy07/Gqs2S3c4c7nPWVjOtzk0TGOPSBgWBz19mlPRmNo9wizTEzVuRBV6zeLGS6fe+WWmHcpp
XMDB5yLN3R78YJl61yorw2PZIk+1SYwZ3SOER8jT0mhA1kU2ycY2VfMFI9fK22ptg3cBfG/rJR3m
OmDxMdTZQakVSDPFcfJQZ3Wp3eYK1Qg/wfQ7OVRe7s3Yohel7mdBPojHSQBN9yNND2s/qdU43Wb1
DMN/Bs1zGquymu48KxXJZyjZQXK0q8ASIBDrboAnrMei/SI1TFdQckjCMkHVuB97bAKLyc5uh0gD
WQO6V9gXDlADsS2bsPyWoBrX4vYjUtNPwlRrQV5Q2dqUedYdAH2gMEJOGaC+NNnVL8dW6rvbz/wv
uhVNA5Ajo30IJOpPdpU2cj8HGAzkQkQarOTEIL2kEY88daanG2wnAqQyp54II68NL7mb8H3MNuh/
6MOhVGmNTleXdBeDbCu1HdKm6neBcCNs+DqB4HruatkvSlX2zWQm2OdFgWEh6zPoNoaXRvNiytbE
S1J19jWicgkydTgxIX5VobKCFBLCYiCc4hE5Iy0Pt93UueNhQQ7zbwAFYYpOC2K+pPNbaFedmUxi
R6nPuHHaMTL9XNQoAJsdGOJLtKDqL+HYi+KyUHmV3vR25MX3zSAdGCQUxS71ri2v4OsWdbxNxJy9
RFHg3LmBa7PYchAVFCoZNhu9yp1b5innvZgK7qugt+s7VFfF705V4PqnWEj0qcYcA0aiwuB2wHJo
uhpLPQwvgKJ7F3pEjLRl02ctdoWyNPxUDp2xH4cxLu7Mys7ibasHbb7Xyx4tCDrZaCskpZtjRRhF
nbwA2ogAGybE0I1n3LcmWCItQhMlP3xTumP14qBbAb7VoHu8N/jQPzyI1GrrhlmP2J0Rh196TeU1
nphCfwKaEFg7XYzptEujILhUSKo4G4R0spder6F4YNQ9a34+NVxbQ2oUO8Pjd/iVF8bXVszvQ+NN
T2MsAuroRbaxJQ9LDaIG9V/Zn8MUFbcrFFbLaxpSqCU0bgqjDVkSEmyRiQnhWHN2lovSwNUkoG6z
aRHoeph5Zn/XXYrLIvWCEAA/SkAeqm1TfAxaF103eNMYcVbRPMYHt9PD7+OMqTZGr25rcz8p3djK
IKOGVOCffdtpKKBummaOTb+m3FUtcmiRRVFH2tre7ib6qAoh3XiDxhfZQ4D2GHaRrjE/ABLzYDIE
Nf4VZln9dttCHrnLUeoqZWh+T5Opfq5qRXhmizhhZaUTlYepqZwTHxdjuUo5I49eGaUPoor13Ce+
6AwE8eL+p5mlju5HTJIoXun6TsYNcrpmHI3VxopiJ9pQbMJ+gadFj/2iHyjT64hLbOckK7Wdgos6
bZzOy9DWzUEp+PPgykMZkpNt60YLvhml3Rb030TyDc679W2yVY21qNPG+MYg1PRE5TZ0fWP00vth
zFkIy6v1m0YKdYNenfE1KQo8OQLMRPBu/+NFU6hwq5cifubiMLGS9FBY2EhJFeqAD695J/IB3Ydg
mpC4IpKkQKfcCiFHcPIeVTC0lCiOBaVzYU+0tnwTnxHePKlFAg0xW7mboYvNfZpVZOlFySWL4Wqu
PZlx5j0CK8gjeIJ1ZxGAJc6FkpHF61Dpxu8oae1s22hp/FLGo8pRV0iya1Nlc4c6VImbSTKWg+Ej
2zU+NW0fDcTRZZ3sy2JK0WpNUd1C1qND0axIcYIltENGrfLs8MeMe0d3hYexht5GWYf4STdeZm6q
WfTVjpuGahEhDgerLbDZ2Wgy6o51IfKXOsYz5QJBNO2QTDFCllD0pyvZ57GNwh8yRhsjz9SjZYbq
WKHZ8skb9Ki+6MzODHl+HOPBLNzqC/C66lORR4C12b5EhBlp974IjFLbIGaQ3tuueLHrxU4gNXNu
1GEUXQJ8LO752sno6rtR9wQ6Y6XujZd0M7B9LRBsviYy0SjBxn38E5HCHN0xSu/Yf3YGtrNuUpny
G7e3maBZNhvob9CKIvlUsvjk0PeQSCxMs4n7TErTbMi6gevCjuWvIlWZcZ+FMriNlTbQXDJHpAHx
RLG/cavzyoxtYiKlqFL9y+TmXgwGNrG+UfnQnOvYdYv0oKPWgk2uwW38teCqHbYIsgzT00Dc323k
ODndoWtRSNrTEGg7enb0lQ/jbPLkY1qs9gOCnepAwMFpKtFxma68ZNaCo0kVc75MI70qnwvNRndQ
m+sZx0I3tE+NK5JpY49z9EWatYFm09Ba2UVHBvid7j2i1SMsCXFlI1X7GGWeQ8UWkxV8mafe9k13
LI9erGcIuyHSNuyQ9TBgYZUu/0dEIrSl55jkn0d9ioa7LGgq6zffr9Oe0gAkHMKisaZd1Vwz4U55
jZHdRFwaCH8rQ37J62bIL4SV5M2VzMYo3A9VquzHCu3fGwTw7YdYNzu5B0Ci/0YGY2p8Ow9V6iu2
YuvnAxy1fdvJLvXHrDQrGpFdPcNylB1evqTiOzxUym89t/IR+Zmq8zUqUrEPC1SVECZKk6KaJ+qn
Xp+NEcSs1o+3hp7NzqfJ7NPxUM4Gnr9O7A7h1uUAaz4dzzHh4jKmbitVOvzqkskRW/CH5THXA1Fd
TnlDENHYwH839AtxZi/MPH+Ryp54K6Y6TffmlKXhDTok8W2CgUfs6wGZHAoTaFDtnZ7a/DboSrhn
FMS1T4C9ByJ112kfexUN9SVpDAJGzDj/WVWac1dNvRB7gbzDtGkb5QzbvtBjY2txEX2yLMQ3D4j3
9c6uDZUtN1PatL/IlLUH9IrUiSsaJ/BSg5TjmUMegk+zjctUF+a07bNefheBmFuWnGRi38SddpOQ
rHJj4PoR+Piu44jG39h+HrWkJufIa1EdkPdp7uym1sb9qJOx+TI3pnYzBqkWXFepXt3kYHxQuhjC
TKERMRvGTk+y/DbLYXFg/G0bz2NU83r3DrJM26Cv9V3YCpgQJTLv2HDOmrlRXR8XT0Rgyc4dcXSC
iohwdWVBAkIjCqmzrRfWvGnGYo2NDj1uT20P+nMTGWn7v9k7r93IkS1dv8qg79mgN8Dsc0Eyrbwy
Ve6GkKmi955Pfz6qek8rKY0SPde7gEajWtUVZHDFioi1fuP6ZZpjzBxa+IB3aMlxrdBjP7aDMZ1w
NBKp3W8gSfbVRqxlcWMkKBxdFjlJJw4rSbyMsRu8Ta22xFyo8qPUbucuObcdUdDdpG6jH4MmDt9E
aYwzlGwHMOB5VWNImNeCMSBFJ1CG1zpDNFDSmtrLVuc3r5atSL+Vav8c17L6yzIn637UeinaJYKO
JKAQYL0uK6n3TSzb6SaNBBVb7EbUHjukOFUUbgUzX5NuB0C9USo110XladW1XAzTs+aVebWvxh69
eK+bVb6RCeY+zobzq1cqvVt1o1WITpPOOoayOaqHJBsihbeCBrDq63FELl8b8QqWUUC2Lk10xSa3
a8u+d/u+T6+TFoY1Ogo9G58EhG1wwizKw61uYLMtcGB/Mjx/ahzETUVUEJDzYtUrAo3mSE6Dn2gC
p8qxGWhBwVWr+yuQ12O39Sw6YxtKocOvEoU7DqbZoD2hAWcVbo50ueYWum8hpT8ri0V2Alz6mCD9
Fjh5QYOTrIVPBnPLjZOXDavHPIrNgOuKHGa0sOLhxULFHtWyCCOIVSu06g0XRgOD8Y7aBPuOahxR
UTDhw8iyj7AS1VGskyVutmwhJSK3KCtG1+igGsIOyYwUrUkkOaV9JaUj6rtKR8EdD8z2IexnpUpV
Tw2o7F6crpUI3MLc16NTB4cU7p6vhZWjqcgEbQWpy5SV3NPuh/2eIlWJjmB4WxfVPAeVJn0ZsNTi
k5hS+zgE/XgNBqG/CaN09HYq2hYlB65CuEbq2h8dVcnxSTeo+djBMORXYjymiM6B6QfcNCjKcxeE
tbe3pgn07mjU+rZMjfLn5KEou5Kh/gp2O6lB6lp9mh8RnKwuAoXClJ3raKPZSZlUB2SKW1jVTTNS
yhQssd4mWlRrNwjGGCic4mfHXRxMyraTBw6+IALUC8iLqL96CnYNTlqNaFeqrRhdjZOkPg6VYXS2
HEtsnchxBaojB9wibWPQ6t5u9a75Pk05Wha5YaRcJYPQxNazs7wLWVGpe7ScqER7CPT6ONuNPEyo
/F9aStEHqzrHmsLVIsO48QJVv47CYnpJa6GZHdrT8leQxPpLX3Jsti3m6wcCjnjOmaEhP0JFjnFl
Ry8psr08Ub5RxvMPcYfaFbfzUO7sjoN/jeCeVdwiJuDDCMwFkksBq8Eg9SALv2pETEmPKctJRc0Z
3U0KGq1HHinYkDkP1NmlDiwe8UZsJWq8+armWzVE4a/P6+Lval8nTUpa1Ke1r15oe0/uuuxlELob
yr/0shRHNzsOpKhANWvZOn4+4LIgu2yeLYptRYZUeY17zQvOrDbEIDcLbz8fYdnFWI6wKDlrWeEL
CHRmL9RE7Jm/Jjz3w5kx3tXe5mkDjQNUFuAK6MDFtIWFRoNGyl6yXb1RXWMj7P6Zw8ZfDdw3Qywm
aphqrTEHOXsBR76q0pdAOgdQW/AI3g+xmCkohBI6SrwFdxYyZCbbtZ18Kd1qNe2tO/92coLN599m
2Q54/TZvXmqOjjctCA22bI0qffYSmO1GDTdlS71oo+aY2/nbTPgKa+tMz+XDeHsz4qLpIVdjXRkx
I+rQiLxq7dfnmnXLVtbyneafv3kn6n7kcqpOL6IgrlVB3enoFnvePq7P4E/e9bCWIy0qvh6s39Bo
x+wFNsUORKgzGhW7UeK21RUS044o1eso+1lJZwWjPkwTILRQtpkRxNoi3imyTgWNvOzFOADk2Kdf
wn2OD4Edb9QDl+nYja6Qaz+Ml6N9zjbpw5B5M/RiHVBQH/VQNrOXznpshwfO7n5fuabyIvrXQhJs
VOXH5zH6Yf54M+BiVQBszpSxMrKXlBVnNV8g9Tsigtifj/Lxx3wzzGIpTDTijBT5MlKItL6/vUUo
2kXS6MwwH4b/m1EW4Q9HI1Ba3NZfUgPPA04j+GJ+/iLnQmMR/vKoCkDoma4ClddmxaVemvUpnAE3
rXP8qg/T7pu3WSwAQY2xVZIYK8euca39MH4g8puemTLp3SimDvSR/iwgSMzF9MWXKafcV+VpkF5k
fehvAX0hrdrpPoT2aHLHYMbWlo1/RSNJwWYpSxzOVPFThJa92w4qmPWoTgc7tXTVrXKhcyTwcSBD
C/PMgy5YuuRvC7EpTZ27ybQ2oVGfZh5FbotZLdB7kuiBhiuuBUPsGJhbBQ6lyDB0m1Ixf6Xzdc8u
2gjJi9nxGudqpTbupMFSkF3VpuzCGr3pKYYZQE+8V/rGBlHTFHs69AaGIqZFybMVAh9rd9rHdidP
JtxfBR1bT4bm9nk4fbwpzaiAWcxqpmicvpRR0olM5+3bjLboj2u5rT/W3/0H646i3i7Ir/FPObcT
vvviJ6egd2JlaZQ2oaRwCkrNiCPmj8m7GZm4gh6pf84n7Swya5FfwKEjlpQCH0ofw+twH9+ZO/0W
7J7BjfgS4zMfneef6Zm948Ok9gaMtohpT+pqjfY+57zxMFlfi8JBUO3zL/dhon4zxCIax7yOUnqA
7LQg62xBuhOIQ6G5javuu0qVN2sfreD5dcz/2Fz+8aq/8InN5WNbtX/818+soTOye/nX7z//2+AS
QuifAH0hKaIVgnyEwZf4t78lPwF3wpFVBZgIxOhvf0vxT6AhiFDOghMKyojgF/82uOSHc4JBGIoF
aQGzYln+v/8+IZjUi9//V9amtzPBt/7XHwtcG8RD6/Uh4NWAssZiZY6lN2cmqEpJQBXeu51h2C4W
1Z1d109jWY3bwpS3SiwLdqPFk1OZoELjn5VQYj4ydW5jjC7dL92uhcH4Ipl0fcNhF2Kf54ieQX+t
e8Yb/uk/UfZX1Bgkgv89yr48siib0zib/4+/4swQsURFH2IWssNRcla3/DvOgFihacvuqUKOkP+O
M0n5cxbc05D+oEIs47f5d5jJ/IWzjRmQvhk0Dmr2n0TZaxT9jZBAv4o1MPNcZ76PKRK4p1FGhciI
i9SsDp026F9Nj6ImqA3sWMYg2zZmU9hBqCiXmC7KuxA9+wvgE/KjkeqyM4Q54DccD64oEUw3Ph06
V/GV6QZynbGpTTVfTdHU/A60k3Xydl3Me9vygWcuCfByfiHpePrA1DXni2VcHzx2ZDcZpmnV5egQ
5HJtrSWQGe6br3n7+29+O97iBPF7hnBYxgtvzgjwW08HpDbTmlMi1ocutMQvamnd6PBAERcX+lU7
mF9jjMD2TZZEWwt0hBu3iIXjEp5QWzdMuxC6qxjQiBMlPe4ohtVedkiQrqoGUxxxNHFTtSKDirdq
bCLYOzslkMft569wevyc3wDqBOAfCvoKAmmvym5vMskktbpKJavBGIVyFnrcvY2hTOhYSp2soP0f
xIhSjFC3h8/HXRCgXgfmdDKLxxLe8M8X30oYcJGfsqE55N7Y7kdBDjeyX4QXadu0e6tRQQEZQrvL
fZRXi1EQcCFC5dQ0K8v550/C+DKCALKIyuzrgePNFCTwSnB2K9uDlmn1ll6qcmkGU3cZshtvgbzV
t61ZSuumFqudoUXNWq1jj9ZfcJZb+8HHAEKFACpELIWL0uKaWKhDLCHcMh3imbg7epgSWH3bP5RE
0MYYk+FYDXApw0E0HQnXpmtWU7xKQ/RgKfJ7O/pS5l0f98lXYJTyFXX0DhGBJLnGTU05d9B8v9hA
2KIdgPAHyebdB1RSg7IiHa2DWfbhlRHAbQgKIBpaFtZXAb5xjgJqfdN6Y3aIcATYQ9AlxKAvSGsx
jwcsxPRpzY/DTQac9gaQyzmy/nxkOs0H9I5Yl2REEfynThp9u00KlAVVP4uUA1A/ZRMV42jjBqM4
kRXL9pko+mA6EL5lCRnkShVg2elYCV5Iljio8qFDqT6zzTTMJhunLjCyFKbpKEUCcKwua2hRS74o
3ssaMLd12OKDtrLwMwcoQeOpXuGy3g5rDK6QQRJCS/raKeU5nfbTs+a8+OYn1NhdZISV4WmePmyt
VdrUBJJySGjXbCpEIteB2hUbsRlLp+wi+QKx43EHCjPDp8+Tziy5V726kw+DyBOyA5KE4NwrX/90
/FZNwBOD2j8oUqd9T0YE0fZd6teynWeqeGg8XPZonw8xZgyeGuOEliAO7RpRouAkLNbaj9RKxswF
bWPtJA8vG3sQBu9BURPj2RLxJaEhrV3E1AhwRQYvhl+Nbg7Z3JkynsNKV1u7DSj3r2rwbVcMD5UF
9HtU7ypfp89BZyovsZ6KgWemAywdtwHAgfFXnqWpIwOBOnYW3ff5ggPOskra+KWknf5iyJgh2t6Y
+rFjmnF9xC+MpWAhHfIzVvQhhywPZMEt1BH0nK82gAHGqMeIWCuKBIXVpqD12qAatfE7E8tEgFtF
hqFAmmKsnSg0v2bPtcrmsBfG7thKQb32pyq6EA0QSlTBKwDhKWy5+AqKeAxsEdITVGEvTDUXDtsx
0ivsbmBCxK4q4RWzHiucNTZdU0WDW8ZTJOwKrY92vYh9zrqksXRTgH8D2yX3OFVlOEdLZ/bRRTGH
eJwv4+D1QRq/JpVF4oPFX/dR1BoHPR2sFSgJkbq9Hq47oVB/5Jqc3mI/iD11rmkHoMTByxAk6pmg
fLeAMWWFZazCVp+pi8s1IeV5kAZ5YxyEtIw3oHUGJxNQw+iAWm9TQ+7PvPS75MR4HPpkOOoWOjtL
2KxRRChGyIF5EAAybBMaJq6W+8batM6KaX3wajAIqbjj2wvVb6ktQ46NBK2frEOVB4YNSsZfx4LE
OaWGaJaCTF5/ngw/eDW2MQ6OnIs4Ni51i7ICj0pvMC0MpzTqPiVQ4EiMf2bo//3zj8Zpd1ZWnJUx
2TNPE0mpBpKKiZ536Asp382gItcvBG/bsSG4feUNZ+oAH0XqrDdBGXeGxHNGPx0Q3CCqn1YmHNRE
zrcx6iYr7Njig2SySjOdHS1sWsNGl29agR5Vt1aMTsPn07ugxr0uFzgQgJZnrU5oaIuzk2dRjqA0
ph0AGpL6SgGqyC4uS7Fyk9AzsdoYUpVU5qkTALYZY+c0BKHvVMi7PEyNBhnSQO7ybG1mXqeneZ17
N3suaEENcZylfquiIDtONd86aGGrY63i7Qq6zzt0VKWDksXGRU4F3rYUr4NlauDOl4/9NThM/UwA
vj+Yc55DOwOP9VeZG2kRF2S/Us9DMz6ixyw8e34dftMwo7spA6V5aZmM0ZXGBowhGhnDo5yT5sCr
hr7kIikpSN+s2oq/AIjGb1fR/C8IJZUjMqWCJ13FdSE+KDIv6IaBQV+Wq5pn2OKYMs1Foiq+ExbF
eK7G9n4NE+MUGGbAOpfGJR2yBRgzFHXrHYRAgcmmQzJosYlb18AA1oNSnVvDH41nzMII8E6QgFyS
uFsl0cV00r0D/qrbJK89N4zj+ylMb6rGbM9E9AffC21UWiNcCWATUFA9XVay1GNnWpvCITNVTKeU
JrxBtC1wek8vqHyN/i4ooeehm1LB3G96Vxm4Fyit/FyTma/wYURqGbuuTYLk6taKdBOksVXHsy2o
VgNLqc2dgbXdKinK6YKOSPkNOsg5FfeP5oy7N3EPtwCW8zI5cHQA9Bz6HPNm9Qbd+9FF00vdyU+J
Kq4+TwLvcywzBosazQpubdSeTmcsUjK5BIwmHJQeM70sVX4EfYHdqqZ8/3yg9zc1Eiz1MBjiMxcX
FZzTkfq2xspQs/xjHpQNysz59KhoY+/jKj70gjOWWiQ4WYSbHBdtDNyw2W70Hz22rJOdSkJTXJ95
oDkYTrMMDwRsjdsHBDj26tMHUjOIz2mR+cdEr4ytIeT9bTNOmtNXRrQVo7pZIcaSXLZqVqxMyzNv
uJYUZ/gj6vtnUMGjqxz5ObtwWzt9hh4gkVknQXDELw1pz8ToV1o4/rMm9pzoETtFlgPhISSeENE6
HSWrK+QMQd0dIRTQHuIA5kKy+D+ELdqu2qzgSNUELujpKGmVI/YkQ3do6pmBItQHbVR2TV52rtSO
Pz//eq82F6dfj7snWyhVr9kkfilvNGa6LJhVER3Zsd3MFzP/skcpCKYGbFdpUwWNdq0im2xgueal
0R3wNiysqkIab/sSROhqsprxIZEL67bD6fhJzgp6xp5TGuVGSfVa4bCcYbaoNUa1/fzZ5/W7eHS0
n2bWJZVcyryLY6oudYKF+250rMV6H+m42JdG/ZAn6oWoJc+yVJ/rpb1f5JRItFfliVeJj0Wka1EQ
T0GtRMfeRAkB5La/9pJWXBVeZ51JwR8NRc0R5qpIIHCtPw2CJENFQ2ml+NgXowXEydTdXoK4NEp4
vn8+jR8NBfMLICzpSyeznA5VIbytaTWbM+ffyJ3K3N/o2CftAlnqzlzLXzUllp+MMagI4rliKEuW
14DrXayoTX6M1bK9M/VK/uZPpvGkZ6L0vZVG5UXpWgEoaZBLjpbGxregok9qpzFObJDCQuGhA3y0
jqMKAH4P++Y5jnHwdHw8yAenMCKovu2olZwDp7659CBaTC4hqUwg/sL6Nou1XGUdqQCxISBU33Wh
0J+qCiqWjc1ghxczXlJIckH5jRCWlHrcP0qUNoFSJpe+3g2XYu0nWE/4es/Nbqx0xTWSScHDMAp6
J50mWXdCa5DHC9HHxQRobWjeVf0gTk4ne1mzxrsvmmxVL8rvuFUWhi17QfBDLAYFvEqUV8mqhFDU
2c0Q9b+k3lfYtsoWLyEqpvCwLOgv8CoT30nHMb+uBLw9XQkJUo72ftdVdqrHQumGkVVf0tkVcCFv
huE6lsqHBm3NaJUY43gBQ048gzRQ5sS0+Liz8hu1Vxjl4HYXBWpZSdQyhhl5TH3g8LZErIJKj7po
AGepYdIiiVOEc8to6pBABzN+8vRqxP4PA6e7vKvQF1WU0vg6cWZv3DZrIMqYJey6zhvqncmpaJeN
fvEl8TvNETEwvo6rIC8cvVWa667s22TVmEp3F+qR9Vz3A6VcOe37zh5UI/5ZamKI63eayKbTB400
rIy+ib5BRxDOXYNeTSUWM8F1krlAmI8SpjgvuTc1zAgH9EaFEXRUY9l61mDLgd0CRpvaUlcUoDdx
cCaEgtmtZBRBPm+QRGkaW6HIbzmqlOZr9DWsxkks2LP4BufeM5oMoAnzCv4meiXi9wbxm8gxSzW7
4pWKzlELzvAYQofQjOCiUcNuEl9SbDXVsuuGDwCFJtT13efZ430SnmWhZzgwCDLY6Is9sWihenit
VRwhuuGIY2XePpC65wbK1SpALObCiNNzwIn3GYvSOFoCMkdTRl9euGTNqhqrq/OjRNXaLQEFr2V0
o1di1Y+Hz1/v/cGCW91cRQRBYTLeIqarDjBCLkXl0Zfg0+tSjXHXMPxDry0OFowylyuBi5oc6RY7
GQVkDfJcWR4HNQ7cWjRvMEgoV77XRU7QjPdZySVDA8a/+vztPri60pdCb5YPN9e5l/l4lNQiTA2j
PtYcOx5FA6q1kYvB1WioRClMtFtYDMlKJ/m5sR6b19RKrZ9REOBzVqXemQ39w8dhyUASnHtp73b0
pkO2uododBwKaQBRlx7lqgJ+prU99rQBMS6a452ZS9m6AvwLoWTs7lKQ+Hu5gKj3+eR88Ok1Gkko
+ykaNxl1Edk6nmyZOoj1sS9RfIIvN/sUwwr6fJQPcoXGSRKoCoGMjt/yrgXFS2rhVvdHGK7Sleh3
43MT5xyaYTE1gGn1sbLZ8sqVmKv1PuVZx5WEdGLolGKL8ze+NmxEuhjn1FOFtjJ3pe83KczOcHpu
k7puXU0XcOnV/TLQ3WmU64tBFMbUNT1+Q7u6K+JtlVbasxc2kiM3Qmo501hF+Zkzzes1/21apAhB
qDGZeGm+wnxO02IrmZ3qh+NwtOiwbeSuZteMa6WEQzmtG+o4m0yp60u+yMOUddFDmsnFJpdhdgV0
xdapH42ULMp8P3hZt86DWtr3vpe7MaDyMxeKBa6FDgfPSiELJWZ99r9bwqasUdLDBpGpoy8a45ek
RAMZaz6Q22GcWKuqjgQ3NsUtZL/YkYiVe2EahF2Nb8i+NHzrRg6s5nukQXX6PF6WuW9+rnltsGSh
gplLqZGia4Na07PxWGZgmIoy7C5aGfsUsx2D/8NQxCMeLagecw5dXER8DL70rJHHYxtCKy5ErXRm
o/VNqwTVmTPocheZ34q+B6YwrDjgX4uTtdiIgqel+nicd0a440F9HHvPdPyo7K6yJDavJJ1DzedT
OS/gZTgicYjyOB11IByLQSWrbEPd6Bi0hELtywPcEHUQVp1PPQrH+3Ml5nfpjbcE3IZGLkkFhcvl
LVWV5KSp2wagPBITa4XDCTLyfhhcFh3ofTn2yo04NxOmQaMe0kkPXZW3D4WSWle4spxTYfxgzvm0
VPgpKzHtMxLi7SGlLSyBtaWKR8qVsdOF7XCfU3Owob5I67KS4fWgDXtmzj/KASAs+NQAAvi1XFdm
pQKHKczpqHmCcAErH51UNSzdfPCbTS1r+kqBxHUsqixZi1MsHmtaby61pOKi7ZsrnC6kC61Sxbu2
EJqdIBbTJSf93C11BLI+j48PltrsfkKrknQwaw2fTtAU0weJjXw6VkGYfoHWIM+nK2tddfU5y5U5
1BahyBGAs7NCaIAkWdQvcgnJtkpNpKNqQH+kSzHuEmQ41ihZoec8diJ3DCQcIJ01Z85v81c+HZnl
hhQXykwWUt3LlwRKIlJ7tqaj3o3ivqnk8daLhMfPZ/L962E/Td7Ccwj/BBzpTmdyHPBNpBkoHrMi
Tl1kG1Oc69XUttQ8XqNUMOyrMu2uIUR2Z044r5ZOi/d7vavPp0VgpeYiiY3o/XlpqMjHYlJHtzEF
9T7VPB2fZauVCztVw7hyEesQ0az0OTk3aMr0bmMZElQ9MTVW9DBFEbHADjD/NATFg1wH2nag9V+h
YjXxN6mRda0YeQVXDGT5r0HWUtQFBXM6mHrYHmZTYgTAk1uzArmwJgx8qLwITf5SJy3HJl3Vpn0T
GhgTo8gS/mgRVdpVIdgGcK+J8qUZtWBA1KkYbqC05ghKAVkpz8T6a7HkZJ4wxxMRycLqGvcfri6n
n8iEHkknTo8folosL+JMFls30vLh0hjDxF8FVlLKNwJdi9TODDW9w8A0Eh20GBMJ1bYaDukwpTkc
7FLxBdtrBLQNOrV8FNIWIG46yKY94X0o2EOWZci5dMgf0o5Pc9SwG2AT4+BDoE/Tsruf8Jz0MbfE
JGW00Iu3JU1osKClzbKlk2J21xDKou+fh+hrtj+dANpjSJay61N+myGBJ+kQdZYeOcmmfDCUILgo
irTdShp0Pyfy9cwnA+V5CGa4La+51kRbv0+a3i5bHbk0tRRmuQ+cegKnGgMFqXuUAbb+EFurBHkE
9EM0Fr2r0ui4MhG5DG3DivMCGdo+eFLpSzUrs4qjdTdRO3G8zKhukOSgxpjqWIyuJVFSz1zW59y1
eFuKmJyyGZMLx5IpRf+iwOzMhFHcYbDjs7soNl8u2HuhpW6IknyVQkDcin6gNvaUxuWZvPOujo3R
OL5cBi9ucod7BW++3X7UNm7rFqWFB+RY+m2MQNIqN5p424iYC02+1u6EPq43uYkQgZgoudPnenQX
GOm4+fzLLzDa5HYMU383qIBgzPCr0y/fiUOoZFk+POCg1Hw3pN4EMdcEWoxuEmLLjl9o9I8GuZC/
TeLExcg3Yv8mM2S5Wydj0tylSjc73Y/J74/0HzzwH1gvvflI7mPz+Bf49/ox/fmvP67D9ucJHHj+
479hmgKVyj+xduMCwaEU1drZLvI3TvP1R3MPgETFps0YRD0u7k3wrz8EyQRFjDUbFqB46KLRxxZb
5+3vn1l/0rOhDD6r45MBuKMt4L//AA7MNZpeOysEJA9ORAAY5rX3pvozaYnhI5FVPIhCkcZ2F4hV
sIKTCmsCyVnbm4zyugk9CGowyePMbjsEjLNKljb0WSYQf+iylE6YTpTiKetBGe3S/gUhDCjZQVQ8
BBhnVGCJi/qqqMXgCfJNfPU63f+JvD+A4n4WeRdhFT49NuFJ9M3/y7+jTxP/pE+CT+MMkeErE5j/
Rglbf1KW0mevYgl06IzP/Sv41D8BonPCoowzo4BfQ/Z/Yk/6cz4F85/Z1ciE/wyKvrhizDcZUZoV
nedTPbdDdXGQ1MIYXAbHKFQfeqTHcz2242586ZKwfynL2KD5P3u3UW9H9AX7wIguidODOr1AuOWc
nOkCGD8/DTdHlQPmfKYAhr+4YkhDmGDLMcW3PcrQsFeVvYRa4pdBC2QUpLJqCyktc1ukd9aFNTWr
AsydG0rWVpiyHxRDdbupTSp8qVkfByWpNtyTyp3eK+IVulTDJeWYb0OIuNqbT377ext8CyRecKZ+
P/fc6+PYT/UW+OfpCh4iBLCMTohuxaLeJZm4ybImchKpFl1w4/Fdjpz7zpzMZt/InXWbmRKdIDlO
Nj1YrYu29qvnNu3qL4A6rrVhn0oS6e5/gOsfPOErGerv/fv1CYEeUFtWgJizgy/3LLpcwFN5wlRK
xHs1LbpfZBTVCSpdW6FVql2IiEbYk1hSnmhrwS0nI17rWBJySE9cnJzKGzVV+7vMz+trI5vyTWxh
WNwLdJIrMc3WaDUm2xyhiJuyaf1LaxDHld7Th9IAkpzB8bzeb96+Dt5HuB+hbkkLmfuBtUiZYYvz
bywUHHsUvYeUJVZIOaD0q65NM/Vc7siIA2vBdE+L3ZMuukZ8KoVGvwlrCYWSsBsLtLj9BGUL3Bt9
oW6utSZuYgjtbeWUUyE8Iy5hek6qW4R7ImyEQctuJyNof2ZjLYNOaDPjWGgHhQIf3B/zsizDZjNN
agoopalA/nkTt2QBqZqLYVTEEsk1JfmqGyXQBkvorpVokr9OEUjEpETi0ckVIbLsugiyHzhbT64k
Nz/5XqVkJ8juIqEdmNY1AvAyPpNNWHxTm6HHHKnz2n0SStWZeDm95VFboeoABw1UNcsfoMIiLYix
VtagbvLDRFfGziZJX6P8pJ6pmC6zz7thFpctVUkbzcyD/IBAWrERoinYUM/g/FsDHEdCxrwqpOAH
EYiYBRI8XzJPzI6W0h7TUfj2+QpRTssbvDLGLCi+InFPawIZ3MWFRjV6xD4Q3Luf0klatYA9r/NJ
M1zdzM3LVpKwKDKsatMPSLRrXS/9Gq1cuExJWRf0DCduOaa6V0tLdzRjnrOo79xwNJqbJGqy2hFA
AQ/ggjay2m9TbgPbvNLrCymNpS2ihqrjKybXoayatglKSl+DWZDHH8bipjLR3jCCKMddvRZvqYVK
9/yT2nIZlV/Qfje3n0/F4qjNVMCJAMQzH7XB9uOIt0hno654TTB49wUSPvk4XUXMQ83JdhIRPez1
vU77yG+iddjnhzLVnTPjv4u+VwQnLMjZIh1rk0WyKuSw0Rs1Vu/RICv3FH4MZrff64meIvE9Jtte
9MJDKGTdqg910wZirNqa0kQu/71y8CpOLuN47M94En34WDMHHFbsbOywqEqEjSa3Sj0o97k0ftUb
WbrWwkDdff7y81bxJrMx98TgXDzlXwB2lkXGWVkIEadJufdD5N90ubcHPa92bdWcWXyn1cz5I4Mc
B3YNHWnmKiwxdrIIAobaWn4/RcD+BfCztV1WczspG4cvaS6fE2A+LerMA5KoUUSfK/l4Ui6JGlVQ
dm0iKc29r9YrKOU3Qy2htqO/dCChqxBpFVNPz+3M86o9nU4QCiBZOSpR9+eofRrKERRhnO264n7A
qLCfqkMwms5UtZt0QI4nQmXPMlZtqbhiFPyS5XN83vfvTMEYupeGeQ0V+GVJPNQBcgZqP9z3MIjd
LtPHuzhsM8dAI/ambuQnHkneq2Z71iVzEaw0oGanDmqDuKsRrMsKoZq1ddHGSnWj9tl0LRbofwpS
vu+B9ER0lcfUTrDVAYqS5+spTr2vauB3a22My23ZmrOsbpTfRl4pbz6P7wUtjWYOty0qCcQCB1vq
w4s8G3e4xpKJ9Rv8Hcc7DEK1Pb0yGmZp7R2mvrb1IfEQiIwRpCusC6MeEPIZ+hcz7nwAO1m4bTm0
rINcy8lHRu+mInEE3YLtoSjOGawsEMM8LmBNTqIzwQrSAxe10wASZEwIhXgSbrK8c2r4CwICbZJ2
ZSmjK2f52sfouReoYCXTmTS8iB1aNWCsACJyLRSpe6iLLIgHehZVfTPejFljm82ob+WarJ/0woAc
EB6ceTnBTCuHM+l3kYFex1XQhKbPS/mTpXr6xlISgbBHLfRmdn506zqvV4IBFhMvynPNqcWeSx2J
grlIMqCfDMLnFVf65ubbjhStjFCPb8dEFK5hQFxmkyCsCGyLUmEL8FMdvp+Jv9PXw9MIwi0nYVTK
2V6oYS7iL+XKBdS0mu4pcGP+kuamq8Q1zH6keaQt0Jx05Xd+ulPK1tiNtf7siZW/zo1M2osT4ApA
k90aZJu5QfwQKsbnj7csK86PN5NAMUQCIWnQ8TidfW0I0MWLk/E+zZqHXIqnld9WqLHhnHrZUnN1
ZH8MbbEVg29ROPaXnh/WlEdaBKNxBL0wkhBuJjoMbtgX+spEmNPRa8ms7CCrg+9qV8c7GV1lMwpR
2gv14jqVo+mqAl8FgEj9BiFSWsdKO+wV1MTOZePTpPQ69+CDyUdzm4RAWxwrw5rWER3r6T6JEh2S
YtheKH0fr4ppmDCjCVRhnaQS4DzzqU3RiwxgcVhWm94RRA/y6IEODNKpff58zk8XGk8133/xtCUM
6Sq8MzFTtLKLIVlI91ETKy+a2WbbICsNp0zrDBdOYfhuIpe3ljzx3Enn3Xww8rwtmrJlKFSSF7Eo
GoOao6wt3YcI9a6rAFGbYbSkMzv9u4gnh8Dm0Il1CDpwlk9DysN2qZdKs7onxXWbStG+lnVpuAot
0jPRe7qe55mkFs5kzkwVnFvkRfAi04VilJJX91oT+UD2MWTWMutCxunI7pFECWminEPWLzvvDIpb
B4w4QIKwY951pCiRobida+09Cnj5Wkcp71Yvs9qWcwFeLMlnFYxj/6XFp2El1h2crGDihoGflasg
T7YNsz5y48ioz2Wa+RL699ljno35weY1jEI9hcfFbEz9ADyh8Np7uqYcQEJZ+hHKanvheUhe52Ph
XXhxgi+1kSW2LBbZnq0lonSAvFpGsSLgFrZOVM3f4AYr7zGef8p986eaCbGDj1S3/nwVvNKrl48r
M4cW3BTCZFnWljPK76CwqvsKoPJ6KtEQRt1O9DdG2a2B/JZ7Fmm6UY1KXVsm3d+ugy5i9/IU/NAx
cHD4O2t0uqfg0lNq/5pbVvOklU260azQuwDEnf+UszDd+1WnOHH5/9k7j+W4kTZd38qJs8cEvNmW
L7oyIiVKG4RaBt6bBHD150n2/8+wUBpW9JztrFrRlJhAZiLzM69BeBq9xXHdm62+TErLewgROlqb
XVQ+1YX6TU2S6jMHQ20ip6E5TwZ4xp03ifopFDjA9G3pbsIYikynWc1dWZnVCtVYwJRdFt4IymdB
y9tScjxIOoWEXMHdv/yEgkExAJeG1dlR42dvLPydP1bmnShchAqLsj0EaajsetEdrWKavviA8b76
Y/+auHW24eBt14lNs1C36nE5esn4NCpmeAeb1Du7JZK2Hy/lZWj/99MiV8GT6rgLEvdePm3cIbAy
hUp5Tkez3XkjEGAjonlZDKm1aidrWn883vVnT0RP3ZoJIrqnUz8br00tO7D88kyqob52I55nHsWP
GnXHFSaN9l5qRt54x+tDDRwfZzVEVGBo0IQux8wcl4JNHVTnYsDRvdYjPCFbJA74pNXVx6/3h+lE
30GyWxAHkTzHy6HQBuxtE1jB2c3cYqHEcfAENVNgt5fkd2nnJ/94PKnbgCIjnS7HljIQF/0AFBjA
y6VTcXYbTwHQjdMAjkgQmNSyR+M9Lv8u3v+3ugtX9x8xOVg+vGFJlYCUzd4PPcK2RjSayoeo7d0E
Ihelx7Df2BEK7KXt+4u4zIp9rfa3KPNvdaSLM0dWGnCVt9/SQjKWy1cd7A7JZptXjTxFfB2qaPir
1Mrpc5tbT3qFBj2lW3WTRKr+pFSRtUms0tqnYS3WpaZ0CyXXC3R48+4VRXtabtAHFqaCSoMXbSHz
FSukKxWNi8d3m3qXm4ayrMyu/tKlffClQ+M0xaBnyfccSVGrPFpQGYTMKdruvphumQFd7Vj5rjgl
UIyVlqnzdwV1Sr8QeME5CNNm4VZ+tMk4Qgly01uyEFcf5GyoWQjvo5I3+RoHgFuqw1JJm9cyx30w
Fd6XNqxedVT1b+zZt+LHbCXJVMjvKSWYDmfQ5UqavSahh256Zquqd4MJtHCZpl6BVUilrdCBN5bI
6efrWujHqkbLhiOieFKzghZ4nYXrLnO5CwFBqHszHddKViJ6q7T1Bp3vaFMCLTsXTVTfV8aAnaEF
ZW9S2l8ytVjbvYJ2+lBPZQHHeIrvK3daVYOLdkeW33rRWULIi4FeljcApx119OsyhjKWReF2CQA+
dEI5DR+0cUAvelLrTZ4hkewN5qewN1AE7JAVWJjD5394HMkHQDYIyAECEWROlzONcyb1+aROzoPi
g/APFdv8lQlTbAjY25dRZMn24wFn9cC/X1lSx2jK0CwiHb4cUc1pAoHhTc9GVNl3bu9vDLJdq+Bm
zmGZ7AKlMJ/yvg7gxSOPjILzhOXBcKs0dh3p8ebeWycN/gl5+eyg6mrPoVwSpOcaAf5t53nhliZn
gbi97+PA0/zSfT/cIVLsrlF4hvJIQbUpe5YJ8chT79fu9zC+tRzXnzUdZtJYGlaykTwHDHWNnsN8
tPKzFlnuF8ehWzIJO5Ji1Nrp44WY9cfeFoKKPMkhOTM1lHkxAi0b6lnkDOey0RNsQsIEexk6LQtY
koGkMmfBXWeY+UZz+cKqAidY4Avos+C8fZdrqONbpmJQTchjNPm1AHe9tPCZOZ1KXFtPe0cGfMsu
sayd70s58o9fQEa8l4eERODLahwEQBBes3PJ1BS/NENqjqaLiFU+5BGu7pN74yyaAzTkJyqb/RxG
8OVJ7GZFP04Dy9VFX5x7JfgV9c5ORO6XojLGJf5cwa4DHgSWKPJPBsTgheJ32hbRz/EFFgSyv5BU
b7z2nz4glzOf7j5dBrBScl7e1Tn8ibYYcOXirOSk3ZlEBCejHt9Fpf2Mufj0mI+HJm6Ue6eanoF5
drv+VjIi3/nd1FPIYZuCqiOKYY9ecbsDRet0pS3ESaN2sO7aqVuZifo7s5x4nTlNvQW37G5wXejW
eAkBrOpvVM9n2RAPgCgD4GhgyPR3wU1czoGB0xEdPbU+l21vL8tJpGs08z6DCsMdr0SoOMbxJ7Yx
+J4MrV/+o4339+Cw7cmD2RXU0y4HV9PWim27bHAQin7qymg+UBDPnj8exLqaYxn7yjnmJQEqubN9
Z1s1ah/C7s6UV92tYYpgM9GZXrAcBZIfhq4RSdnFvaYHBfj1MMQeRoi1glHRs11OyTkp3Om7jcnA
U+7GwxZDHv8VUfrga4Dbxhb6X7jRw6HbINHabVwMlDZ4nKBZkEFdlEWbXStISLI8OPi+oHba9WD3
QyfZOlr42ttptjUGx1urY4hFQTI25JlCWY/x6N1PE6ro4VChvRI48XM/oJ2hNnq6CfXGW/hVby7C
sPhWVZtivO/HqNn2jlk9BJuP5/CK3kDTX2XLo7THhqGOILfRu08l6zUQ/oMxnSsv+mGMrljqnqLe
YY4QWfCgJl3m9S4yMpEutgjNlN+CsMHAm5pxnSbRX2WRtY99WZcnN2z9dRAisKLgA7HoY9e+L/PO
XVlZIQ5YaXlLr7fylaX7DnLqxag/Gr2vr5o6SHeYiKg3Xk1u8Isv0DW5uInsSSIpNM13h5EpToYP
tnomd2gXTTwopzwK/eM/n0DaLNCOIZNJSv5sAu1IFd7g19q5SwdQ0tE6GJ21QrHcDusNkjSfQtfe
4fq2jTj2EpEv+jw/atk2Dz4HzQGri2hhgDoU2qLz8nXQ7tK6fU4isXBFhOQybo4GWYEhPlvc+DcO
yj+sPpVZDY6Uh7iQtGi+XH0BL32yvdY9d06RrbCEQ/TCLQjtTX1I9xPcSFYZM3o6GIUVLoDY8T+C
uHg0q8ZEfp7qTj/iblCiyYMSkribQvdH7znl1uos7w5CW3HqVZoMrqKmPxOvDjfcQv0i0vtgZQUW
rU5dF7si9tIbd/cVkF0q47xpWaEzB2NLylK+39habAoI55pyHrAw3vhG0dIeDo7p1A/HaerLx1oJ
vc+NPbYrQ6BBIpzReoJKhMsCttFBZEabSlUx2qomPTAWHCkxHaTBhlYSpauPN9EspuHyBMXNRS07
NZT03soh7z5CLLacRoB3PheKolFsLrx9XeIMkii6svsfDEXNkJ4npWG+jctpCUYxpQE4j7OexT75
V5VuPQAR64Ttdf54qHn8+Pdr8V46yTXh81x0YbBaTUxtaZwBX3S7BFw1hmhBT9lIvSf/xcq9iPap
mwTbUfM+t96o7zzVr1ZtFEwr+OGHXI2LfxbNvz0TrjKASuEOUR+ZxdYmsiaoENfGOQph79a7Mte3
ve2fUkM4N1bVZiovDyDa1lzCLCiFoSuhgMRCPcsCh3AetOwFfwqsI/PIxuxMxVOiCPq7G9M9qyvI
V7OR2dHAEgBrpJs/W1oTbl6IBe7Z64ziL1vxvKUWuAmeBwDSkVhLtNcBkcoGIZZ8h9OG8tO1enda
RPkwJQublONYjsHaBM71RcGjeD9FUbnXKIDSeivi8cYXOkuaeVxqH3SW6BTLRvW8/onTZkZNcYo/
TUaYr9BRFT8MrTR24IQMGm56t6/zyLoRFc1DQzkq+FKQWbTCGPPtRHz3qfVlP6EHlFWfmk6393FB
+ynL7XIzYvWKVgtIkLwbjO8cyyWWoF59mLIwRGVuav9erv+FcP5fuZL/CZa7wg5vu+/Ze/Sm/Nv/
Ung1TTDA/xL8RbdHIjT/hd3kJ3RtYI/SZQeB9p/ITeRdbSnw8ybsiwyCXM5/ITf5EUIj6HNIhAc3
AFDLfwAafsvy333M9I2wlaanYyFgopn85tnHRZqs6vjUHYRVts9u1nU7tOPiv7S+rjFfRs77C2S1
0NupjpruxSSqNU6HRrD24thqF/SV612kP0ZjCE+oapPgnHmecjbUMTrEmad/GTFRfKay7n8L4Dms
i1Kgol4lePqq9B6GIF8CFjBfAmXocMbtlbOiA6OIgFm+4OmFYoE7GMlDWDsVHdRhQ/u+PUVIAlYL
vTZx5NLNntqPsCYMFTBoajZFq+ApKET1gHIM9I+3Rf3f7f1/ZRf1v9/em/pX/iP8P0f2Tv6rib6/
3+ryX/4bp2yY/wHJVu4nyNS0YcmQ/o2St8z/APWE0B19Kqgjkunyb5S88x8UxAEjQ9QCzEd1iG34
b6Sy7qC2DXKBjMvDWgcI/j/Z8LPQEOQqaHy518neyB5BtlxueJwPtRYX1fFRRJ2/qUoMRloRdwe3
JxtIatE/dkMr1pqG+5bjGNNdlxe4nKpYFgvpxBlb5bAyUuQdVTNUN1TNIiS40uyuskFnDmHUPUeZ
rUA1mj7XQ/dSjdF3EQ/ds5905hYyK9VJJQ9vJKazciKvheIDARb8LYl4pk17+VqiCjx8uvLhEcQz
VGyvV7+VWIiLelK2bw8KxGUJFDM8mijs0OYqbuE9ZkV4HkHik6hLeOCkLAoUs6PEjmwvNkpNfZwo
+r+61Zgf8wqr112fKOvcxWhQG3wVC3VTD141P8YerXf99os6acUpFjl+XJR+TQEXzpt2WYK24MJx
nfy1K6z4BwFmdoiNpLsTRoMtZ65a8X4w8JFUcOPe21ZjPtR1hT1DWniNjrNdTMG+alJgSnrqWQut
VWJnmRAYvPsO5H4PivwCtX2ZkL29N+hCA3VZTmxqD2z59xF5XYXdqFX18JgRnJ3ToMVAEY4IfQWY
89VvLQqRzujTVGxk+yIE+eGbd4OlHUIdC1tCyaZZTGMWf6UpiA3ajaeTs/5fB7x8Or4nebwTrkqk
8+zp4gRFFmCeOuBLw/ueozBJao508daqRvOrkQgLq9/aCA5xAB8y7TFzXJo62CAbfmSxVFxZT69E
4t/oFl3PGh1tnV3yJgJFN+Ny1hDF8eykxp4OHdJvbUJQ17sYb3z89rNmtHx7Ovlclti7Q/UmJLsc
pcf7uCZWnR7VnA5GDQ6K7afw7Vrhp6Sq2juiqumXFurKGl9j9GGyVKk3Wdlmzxke4rD/ijbFwp6a
OKB26MAr+DzguzND2Rrt1D9je1oFCxSH4ie7iSPQEGO7pkHhnhA9q/MllejvI6KD6PSEI4azjRaZ
n8zBzb45Wf0tsvoJkmOUJe3Cb8KV2eb1SqSRlSwiLj+KCI5g4MSufrLxkhUFozS/MUezdEbOEccG
R6+NgAnyMXP58noSRMHhoD4aXdG+6slouguYZ1bNw9LpUoqo2fh2vzEbqk44o0iB1rDCKalxsshb
iWdMOes4/fnx0s0i2rfHQgqBgrgMpynzzjcI/cRElDAX87IH9+xP+mMyguz0daPbZwJdI0URYj8V
vfiMf121GYEX7/AFzV5vPMn1J4T0IcECVGI6qtcp92QGcY516aMyFGRxfmoFK3MyWKS4MbuV1xj2
Rrq2R5ggq+M36Ky0qYuGCUwGqyjp2fMtLbqRJPvjJ7vMxCg+s7VBysChp+1qgbO73N2tkZJU4Kd6
cpL8e6kzTS7C90tE/AFGDPr+49HmX6yUgIQZQI8cxup12wTqwlCbwlZPYJerr+aQhpssrvMbifzV
TQZonhABIVdyTCo3c+SaouhW0lWBdhpV2rB9kyrrpsrC+8lX3dXYx81CReawdHxs6T0v+hZnIt9+
/KZvevfvD02eQQYjMOMRMSWUkSnpu2xqQlY6aBCcPHWDN2ydJi83wlSbtaOzC0PHfaIW9IixeLxz
fF3HILv3sdlMnjJ+76LwPadaqPgZLX0TFekbzyaPrMtnAwtE08YBLEG7fd68mWLsBvTUT09erqGu
0pocOlkk1S2RKsNFTUXquirgNLXWOWrqbBloWGMnqe9Su6Qq9PHjyHDp6mnYD+To3DLEVpczhbD6
MGSqkZ40GEFbK1DThQEge+WuntrAtD9ZGf6lluGrt5ZI3lsfDSy/jXdLZOp5Z+ixmp4GkdULo2zU
9aAa8aLK8urFr8RI/l9iFO5UtClK4PyQbTdu7AW39uvVRyhrsA4bVQapiCfOZgCxfnPIByU8OWWN
mRNR8aoc8nbnU6045XGO1VoI7DVXMLrPu6+F1X5tcmsz1Hb7IprJOcY0tR9tEEobEaY3OWXymLyY
Jx5Pk5uZxJML8O2YfTdPneIZre/E0ckIunA1+E59EgZd18EO7rVYcMjXavcUx613b/edtdGCMrix
R+TXMn8EqbICrI8onsj7cqlc7GtDoxDRSTX9p2q0II4FY7EGxuHvm1bTFkXnh09u5ZTHjzfnn5aG
2j/CP7RUPZKOy4GBMCJnOPkMXFnNxujYHmGWYGuhOOHGTqnPfzzeTMCWA5nJ5oagMCg7hlcQ0DHF
A8us4/hkeXg19X4s9pXtWwuMku191KIeXDa1vs66FCCjPWByPWGRLFRMAhDeUu4GVXyrkEBHjb3K
19CDclTZggpWAeqBovTHb02YSSpc+9muS20T2EZwA+X5xzkjXKT8DqGUqPFyzvoo0iY8qqOT3nXR
WkmMaRWl8Wus5QqedOYtvXWZl1ztDal7TjVR3mezvMUdMGxVpjQ+VaHzjA5Fv8VrJkSCJfyL6vkD
6I7h1gF6WZWWi8SnqiLWSqKEMMi8Km0l0ZSGqhedYqseFqmvv6p14+9FFKKr0KCPFzmoJdJd9twn
zyqeIhG1D0XbbWtdt9fYeyrM/Mcb53rS6VZJ+xOp+MQ1K3/+7iPNA6cPlYIzRGsGd2kWzmdd70/S
nGE1+fT8Ph7tjXh1OemUnKSrj0O4R31n9l3QJUjaDuHrU67AGl/WIjaNpWIFurqoAUr+NHPtiMEF
XUeMCONUr5ExBpnZLNUmnLZ9pKgtGMRdH4zWC/bV6Xem27rlCPr2FLOnxBOGcrYkxNJwnkU3BN5Z
hTNzfNIJtw/9oE0vbS/CPZogXbXMSwOwvZliHbzo3JTQehBRgpYD39pKs7H7EFbfYducpj/coAIv
LLQ+QvfL7tA8anLjEdgkjUdbGU95aumvH8/xG+N59vQ0ccFa0C5G6GGu6+G4fkGsnwenFHEWGp9u
tU514C65N+lgSzVjRSgPXaUDcRgkydYfhXE/4g7+avswkfEXN2kmopBWQVzRuxgVOJQ5lgCxVjaC
4wvdTcSdrgg8IpV22TTatIw4T+nZ+SuztlE56bHdJvX9FeRCubPqMwaWySffwoPJhOm2qlLl05C0
+lOY18PSSIZyJyiRb6rcTpdj6+l7OCvt1u3IQG7MzdU3DywRUgjm3rqElcpA891uV8ZEDZxhUo5j
GXQLPWvKVW5N0Y2+wdu1Ml8BEhp0tiSuhj9dDuMFjYbAURacGqcaV6ZVOnuYNggKchet6g5PjzKp
2nWjaNOnmFrRsqmi7kCB8jn08+mR2mFxl3rptECt8LvuZC9d4jkr7tlnexy++gK02RRkYMErsa30
1t/6OsUds2dJqjq7pRp2FX1D+0IoR+ZqwDnRn7x8G1ftxpodpRyNJlEW4JfSozeF8Y+Pl+Y6+ibZ
QncNxTALGKc6Pxx9pZQmP3Z2jCI+LL93CGqBLa+BRB/Mpj3EfuhshJ8jIpOpjzjIZDfunzkJnuOZ
J+AFaXEDziLCvXxRtaXmPYxWdqx65xk6r2M9Kf64cP6KzZAKs7NunORem9aeGDf1OCA268Gm7R7L
8HegR8sh9m5UKmaobXlh8ESSa0LnnTrKHJM4VamvBOqQHaegNXaGT/VJGyN9M8VmuhRJnt27RaQ+
91WVceg0yAm29oSTXl+sVAhXa2NI+pUAUfhTaTCHpyWDP2VgdYBPg5iAK7mFXLreK/IyIXmBFgcT
Zn5yOo4wKy0xs2OvG9Z6FA0gYy+5dY1c36Osj8rpxgBosc4ppqkaqmhEGdnRDftmi6tZgFSB0axw
8rpl0np9P0psnEw6pY8ITdfLPRH2ka0WwouPOA8EK3Cn9iLws2wROXq8TJBluPEV/OHV/ms8usqz
C1I347ju7Sg5xqm7jzDfWWhGe98k3i40tXVphI+5W96lRrlUAKBFyq7qczDG48LtqzsEtT5+nKsc
C/48PF7kE5hnKmWzkCzIwNQNY50iiupj+mBRVTLjcCuKHpSinRAjRi4ivq1vLWP8j9Yfj/6H7f8G
FoRqKat1ZMOXkw8aKU8ra4iPkWlOW9upa5z1KufRMcRdqMRqtFB041GYCkJ1ptZ5OwM7jyxXAnQy
mmRaKFE+3o0JrLhABQOU+/qwU+jIPnptHD20mv/88QNfpxtQvWnCSi9F2ATzwlEB1NwwKKIdmwn/
KFYQyn0fY3uEW80ySPNp0zjKoXCLW9XGPxyelC6QOfDo3FE7mGPTnDQX7A8/PFLAGzcii869a05o
Xek/VTeYvrSaVy6MWpXeYxH+UKmVLT9+9+uNyxPInYKwhfQyngWSejUgQ9RP4dFrmnNe1vqxbmBs
CMTPbszyDB0pT0WGYob5IrnLgdlcbosxjkWFDDNDDcUudkpBrTgxHjulaO6drHkqc89+CvtuVSp0
SEooHLWHy7PQn7qxcG689x/WHL9HomeCCnIvffaJ6MKxp84Yo6MxeVIGLmmeEJWzTro7vUZ1s6vt
PPuEBkz8t1TWf8t5uD5pCWIofchAT6KpZ/MNAq2qHL2Jj5pvWVsFSZqlp99U5b8+/lhNWV6gKkbv
d27PWDQmYjZGHh7jeuj3OExLUZKkXE+2+anRxhsatH/YQ1x4WNS+0TnAMVwurFnZiWjzIj4qlfec
5nWyGSfqlxQSxP7j3Xqd/JEmS20GCG7QOec9gFqHHNYkaXzshfazaEdjrfl6/Tlw0x/p2Ko/0U1z
bpxmf3o5BtWYTdjsV3qDRRVlusDI56jFhvJgG83nwLOVHTY3vz5+tz+sGRV1GpqAZEhg5uIXtMP7
qeFuPlSAwjZl2to7Oxp+dboo70cV7t3Hw/0hW5LFafYGIYpUu5h9jhqaP9SadO0whbnziGIUKL0w
mp7oLlHwsKIVijH9Lkyc6YEumXuHwoj66nUlkgn4DNShr+9qgGv0Mmon+NG17bDtyuG3EQ7JOa7K
BouBJLqBWvnD+nNUEeLJEAKBtFlMq4eV69tmYRzq2jFXZV/GJygAD61DsJnXSrMavKL5n0wUgAea
1JQrKZ/OPtnRj8q87VCVtJJ8O6rBXds8J91vQ9F/EVDt2rBfpCOqMTj8qb2H9VOAbGJxZ/rbJgce
a/Uv7qQAZW3tJZ6Iu1h0N86U61nhMKEiIkW5EJORUl/v06PMBx4cc30e9UI9dp13boRqPFW6+2Cq
dXYWefXP8PTyKJd5Kp+DTC4o5s72Tlk2k1JVfnCkkBZDusvddZpq3fbjLXrV0ZkNMy874ItmIqbo
BPBqN3rdrhIvvestmFM0g17tdHpF2WqbBcpDbQ5/SQ+71f/nA8xm1hqjwIh6LziyOzZSZnphRZ66
ICncdKW+6b3kUUm918y/8+1gjXPRLaLa9aFAWMJul65tnK/zpRV+lZi9UXD6VIZYiJixxu63FpjF
Kmu+fPy2b0Swy/yXhaXEI1Hrkq89C2LT1oijSFeDo1HFZ1UjCEtLyKNjnun9Etznxhzj+jeZS3Av
i9FfNbVy71vTzndmw1GcaADLJZnxoRkD9XfclnaKd4mCaGDpVr/KxqfG3k1IB+UCJKwyBlu8IiBU
meaQ3SteGCZ49zjlyqH8vI4C/EmyIR0fYzf0Njqgnyf8y8uN32f2X4ZSpcu2HP3XdtT8B+Q5vRtH
zZ82H18UEEmJ+sHbZrbHfXQYvKSMomOHJcIdBs2/XBrDdz7uEUavd3eW01OAxwNkoTtBsaZxrL2U
RnmjQnwdp9DNJK0mxUZ5D2niy2+7VU0KvrUWHi224VLEyW9vqiL05QQYpx49aq3tfmZIdf3+eDP8
YVwCCLA3knZFYijPnHclF90apiBv+uAYlDjOxAT6p6Jzg7M/6kdwueF+wDNpl2NIfUNi7bqVBhcc
cQ52oE1IccUKLZSuqyp6CkdVp3UHF+l3i+rFKjN06MSQtyHlocp/55XKZ3VovdOoj/pW4zA6xC0I
RauJwOGU5iF2ndPHc/KHCJa6IucrpVCpvzsPGhF+qmWNyDvEnv69pBayLL/otOFfbSr1NFCTT3ab
PHQ22abQs7sON5cGP5vHMQnsf1wSo6MnQRqYmXGPzxuORY12n23F3iGqk+G7VwBcxRUjubELroMf
RuFqIfih9g1A/nIXFGlE0ReE7CErukOfhsNDE0stsr62oxsv9IdLDH1bslVKuBx0c1yhnk9GhOqU
f8got60Tr483QYUdXuXYMMoMRHDSEh7LjRX9w6hsMeRm3iJl9O4vXzCv9MiusWA+qBk6xwuzNq1l
I8UoCzP6moy1s8jwmdym3cjxG+e6vxIT9K3JDXeeiU7loq0db9m0pYJipNMt3dJVfzed+fnGc8qJ
nh3NQOSozfAlapQoZ4fRJBQA+WrmHgJhZ7tCr+xlMk7xsq317gsHyPdcM8qHoUUanady926l1su4
C3/ceA45zuVzQDzl6wT6I6ni8yDVS8Dlt5VfHrspL7/YVpruSSBjQrFarEZ6uyubZG2n2/6LYo5i
3RPHr/oRxytlwBO6HNf6EFsPQhnjRYvM9maQFBmEv5T7FCWDG6Hb1e1J9YFoEaV60OdSuvpydTWL
qnnBYXJUq6FbqkNN5b+NX7xp8lAB9/7xFmY4iFic0wRjBNbycd6dmQmpgi98IyCF7mLgglO2GRS3
WrnSI8BGB2fFpZveOC+vEko5KLxgDgF0m5ABvRy0ZgtLvYLgKKjELKlNp4u6zW4Ru9/a8hcLj4co
X6UsFEh+zFxqgbzVLlS19A5JE28pk1DWzhcFMhxdt/ciZ+UGxioLtqL7lfb3hbIfEvXQ9y96AUt2
KO+VIVmhovVjiMS2qOKNVb74XgINree/5o078wqgROjCN03Uy+GFouSch1nnjjpVWaEcWhoHayfr
zw5W11uZB+G/rSS7NOqU1Vh7Z2dsLCzEExmo+PSu1EHNKfWr2AahCre/8fVcnTaID7FcrBb5Mibq
swCLjDwRwwj5pqObvglqP9oFJEn7GkKTGtrJzizpBpMyBE+uGsdbT+OrMkXYbVvwSmj+u2638NBM
eGnH6FdAN/IE7GrafvyYV1+Nyf0m1XQo1MqCjdxx77axGZR1q4WafkYRSN9k+V9Be2oM6IRo897U
yTP4ZRf7ipyKQIMPlOaXSYFoNlgyJUSL5HH4ENiHujAPTjSgVx9LremgdO5Cu9HvZbxrFm58b4ea
CoND/cvoIpSz6DduPn7567QYSgQXHSJYUNw5MmZr5E4d8pqEfMfObLzt0DVTuCLpo0gJdujcTSJ6
rHvvqwvXbitctwbdXunKCpNy1rAasm1lRf7SR8f02QUR9KOsFKrBqt/W1drA33oxeu5v0MFae+Mu
u1o2HpwSIj0Yonikm2enj5mU06SpvnmcQoESF3xfRS9ONOi4LmgAfTxNfxoMiCS1LIIQOeDlsgHH
Csy0tswjhofjg23lOW4AdBtb+F27xkM2+ePxrk45Xo7ii4n7G18pe+VyPIRMad6KjpfLw3ZR6pDd
nV69dcr9cRR2IVRadiL4uMtRsswukauyzSN0+2HZlxUAHM+obtxKb1Wqyz0PxFSDkUxSJ0t0sy0G
LjlOU2Vw0ETW+wdVabsXCIdi1TXCOrsGfudLIyPDiJ1JWTQNii8t2EZnLRSQMetO6zRvAVSqPxYE
JwH2fKP/22lH59UdkTIUXd1FiyBX7RadkpoeS0j5hixOlZzLoXbXOqSrJ+zukheA1WB8oqFp6sVA
Sr8bg8GiVKgrgObGIukXRCXZPq5RgkVsIemXQCbL717Y70qVMu7S82u9xs9RD8tFZfeasoz7VF/R
IPG5AME6JojBOQV2vusyGbSNj0VrtSiDaAgWvZP6K4Vr6xaX92pzclMhIwUgkLQcPWGZ27w7wMha
cCwsPfVoRnm0RjsRibmyMXmqNAH6Bi7l4805826hHAKAXWqpExoRLGPweDlgm1lJ36bDdNB69c51
vmq98a3t3IcoRAQPNEYQ31XutyIczwJHTg1ANf7hOwNvVt9bUjBd60a700W3VJxfTfc7NX/RFKZX
rNMXjhZllW5ausqRr6xS/WTQo0hinD+kkgFFu0x5cfuxXdKOOaFUscF0bq2myqoVN/rjV8mAfEv6
f3A0NQqHcyJER/AuVFFOh27syfT1unkYgir9GU3988cT+seR4CT83RihtXs5nyIwwt4NzenQx874
hSb3PTs7308tFn8fj3SdbfJSFJRJcmF5gHyfHWQgAjXf9qrpUFgD6EfzR5OmJ9cGCFjg4hL1+KWb
Y/s7qv1tiCM4+oFHwaWcYLpVuhTw1VsGN9dYG/lEXIrEkZKd6cx2b4KlsjqqyGCGjdMuk0439/hj
hwunNf1gAVyuXON5ZW8xtHEf8JWkV2PfNRn0AGNQ8hWMe2/T26X75BilvoIKWd9ouF+dklBmNZT9
CK15Rs7ly9UpVJI/p3C0gzJ58d5yKyLApDneWJirAgSjENfKlaFPAm/tcpReeC1sB109JOR9G01H
rpGrM7X2glh00Ya++xV68NEoPH1np9GA7jl0UgETZGtHIWasbdk5j33o/xShRERFUchSJho+F4qZ
3dhGbwiUiyOdaJO1krKt5Hk89eXTJrFZamaodAfH5hbsvTjaOia6UZk26RWZR5PeeZYyPkYBEkyl
2ahbMvjwOOR1+NkPjPqYIpi8zYza5pQCS6cNORIrde3VC63uxmVYNt5+0rps2dNgXxS4MG37zkGg
2ghyXqkwKZupqbrozCLbesa08fKs+ZHojcmeUTt/X1l+sMrbsd3mXgqvXRPwbkYn2lBG0Pfsc7EO
27heDaMe3dF8/JWNUbftS6P9hNynu1Gi8ORCT2Yjllr0TQyqd2hRJNrQ0B+QvbGeuLUfMJ32th0W
RTeO2DcFx9kEw/7A1fwt+SRCu5xg7JEjNTHa4WAXOtebZ7XBKUA4H1/FCYR9pa6GZvzcaLH/RPfd
OUSmOd4DH4yO9VS5B6Mk6+wyJ9pW4dBsJ8Mr7lv0fFeiCYanEnzJ/egnzi8sbY0VBX/E9JWy2XlU
X29s7KsMGnt2GfxLgTUQtnNYTm8PiTWGoTjUltDWoSARYfsij5lr6i92148Ky5Vs0Y59u0mGWruF
VJDfzXwiAeWjOK8Rk5LDX05kVtHjaFRUVvQ4dj5rSgPu2Rncu0EQkRKAjFstjqqXzgqab41CltIN
9arRfLEIcEFaffyVv5WUZ08DAwrIlcOBB/B2dtiNgaH3Xdk6B+hy8V61K3Cu/4+z8+pxFFvX8C9C
IodbZ7sCrurcN6gjsMg5/Pr9UOemDSWjOdJszZZ6ZpZZ8QtvsEfDejT74XW0GxmJBKsOkclsNUrt
ovqRNFnzS2kQqqXhUH1EOcPcJASHT6KUnZcCJPvDoKXWs1QliRvoDmYSlpZsECRLdvSmxaEeRbs3
e0zrEmdAdCLHJi3ZJnppnCf99+8AwIMPKDrnaw6qi7BkQmuqb9E5tbRF6zfTfEqepd24sLvLg0gq
4YK5EUcQwMq2xCpnpTKwTIOdqcdMGRKMMbibuXxWB7Y+x7fBdhVPqg4WUmzfSSD8p9DJK7eJ8IET
pdIc2P3tUe/HYlvGevu7CazsByi8cs+Nqm7VAXba/VVfPCAUEGiA05cGB7TMVIZWE3rqU7vMC5qc
bZSZ5xxK8coo0zN0s7XomkzJNr1i0hTUf243uqag8KOGo+M6KsIsmSp9rtXuAmlQ+Xn/c94fiEwR
hSWQFPNGqkgCI24D03GTtkmfTKvItpYXVMe8UsVKar7MTvkowHxTt/2tSD5N7T+hLRLTSNOose1K
SP38RqhbeyEHlb+ZZVK5KNYFj/EQftWkuNj1RTYFiInzwZcHY+OMSfVdkiQBMjc3T0OCErtSSgKd
PKk9dSThLforo9gkkuH8uT9Di7f8jYlLaxvtB/Sv54K0QxPbImtr25XTHLVEWUFsPdTUidnYdo8R
EtNPCJkNn8YC7+r7Qy9KLpOgApDticIEi3cu1zmptZDoRY5rN6PYy92r1VvyrrNR7anNYBMN3lr1
6b2PRe+fmgZ1V5OvvV2iEqNULYok2+V0Rruxlcxdm6f+M8vaUAJLouDRprdUb8ygX6swLVNLPpca
OlRlUDaTssPt4H0pHGTOKtutw0H5IKdlt9ECTOpH1GyeorZRDmHlOYfBLut849voFRqxkm3RC/YP
YV8QNvhF+9gZJa26YpC/Qx6CJhOaY7EZEOEljSwCpm6EethEtfw4GlK5MUTQ7pSYVyvwBkyOjAB3
1BHG5KmuA+uNkeDv2QSw/4MhPrRVObhS3W99ijkV+ltSjYc3Rqr7NpH0TR466KODkgxPpRyGl2Ac
860xQtPVbe/spUV+Fn5bPwkn8rZZ0enahgIHNgM2aohmI2sf7++gmYAO2R1HG8z7ZHgOZ5jjdzun
osTsKcbSwM0k/HCwwIY0iET3E8ZnaFUZtYosMlP7QEz/qaixmRS1Ge6wZG7PxIofwloV+0DBMyQY
G3ACXtJVT5anh3uk2NfACsu7iN8KRgHsI4U1BDFvf6vSmo1UhTHdr7hSfnjIGmuo9nz1x/D1/qws
HzOaEApVwqk9xP+d7fIe3xxwP7XmKuOVYBWQamdZp1rNPw6mshIyLd8LBpiAo7yZgNXmFyzyEVmg
xYbmgpZrn5WqNrZJ20u7//xFPM4sEqV0IDhzHx6znySGUSl0i0El/mpRq8MU7Gegt/nG8kAe3B/u
nY8Cy05rn6scBM5cbLdQkqawdfqUo9TR57Qaj5aa1zUr67SEGFKk5bscGiA8Thhc3O6IISu7xiQ/
cGXf/240AQD6wYP4V8m12Mhm/oDPuTiMfVzuRZXoL2oQfbj/pW9xxu1LTE9vgokQwYNrmtvqxH09
dkoxam49RtFeS+LuNKahfa0N7wU4xfANRh5PglFm8WclN4stWpD73oFi3YhBeyrV4EtoDN0TDIbm
oRi6/iDVMjp3dpQdnNyrrr6S+ZsAx8uzF2NV3aI+N8Q6RlslhOhKzbd2mzyICGpODGA72yMoa21K
qMK7EseuC8YH2VrsNV20s2/WMJQjAKO6jRbFdFD/eajLYChKHAR0N0waczNaVv8YZ4RYWhSrrm/Z
xZdScq5UpLjx6BQAa1CsNe3FRapBNDCpmk1oDoopb8oW//wGI/ApSiea5uLZmp0bw8ApGHrlQ5bY
zQ6bhx+1UacH0MquWQzaSqjyzk2E4NXUdyOPB7gyuyAyRRVhZ+WaGwfGo9rWarzJUuWp0Usgyfc3
2DtHiczbwcGC4huYb/V2rhUrHAZcY2w364bwp++k3wu8LFd28XsHiWUkjuSBpTBhzUrQkpnLkqQx
CmZdEGywQwHhyOtHR3RqIVXi0ZLarN1UqXU0Eu9PEcHbuf+hy9ACOxhAKRxmyB3O3LAzEpJmN7is
u51vPar68KwOSfJiUrXeDkWWPDqCJxGLvZUY6p35nUTLqPcQT09KLLfzO9ZVqFNtdNwM6axD7vjK
3s/RzLn/ce+OgkIYdz2bFYzw7SiJkrRB2XiOK0E8vcah/Kgp/aoa3rujTNY2gGmmfsks/TUa36ma
3rTdPNaudAlR9IPAc9GCPH/MTb141TJ9eNKt9rPwe/nFCBIDt2urwhAh7c6R5deXxqhXHrjlQcXY
mE4lSH0aHDif3X56oQz0jMBlua0+fJfaqn4QeBkeEcJtxVbIdbTVzA52uOAKukiebq+8Rct9xevq
MDx6aazvnE1Y2rKvRApZhe7Vw6VLsamv6gI9xuilqHalhPclRcs1aNO0oLdXJFQuAqup34Iawfxl
ioNQtodCsVxrzL7GUQvcDOGIrBOvtG5/aKjfr1xJc9s/IjkonMTkyFNCbWaX3c5z1EZID5fS6BKb
NcehNMIjdp7ok+PL86SY/sGyS+VBF2G2g6uQ7O3GQEIcHAMWE1qzVol55/uhp5AncG9BOZtnRbKU
dySoXM9Nnhp7bNGo5dqhSL5HdFYecEPL3RrHzt+y40vIFzTbYYwQ+e6BGkEg1z7rMlo2qodwW6HL
SNZpGqUkjXf9Px9M3Bzg99J9U7j45gRfESalXKjElIoemlfTSZ/ipglWjsBbAW+2GwgkucCnRwv8
82xtAB03ArcNxfURW43RfK2CrQjr/pAM9UMQJeil1uOwTxtZPeDE+KEa84ZKquf8vX8NLelkSJei
8wTcjt4R4eCsbuBJQ0MYKyluNyjR2Rdjds5xvp+MNGXR4qGZ69+9YGh3ZtpEx7iyhmuoFecG+uC3
ys/tJ3RzdYmcryStGdIiOftqklycZi2rXt4ahBYY6FLYAQqPvOLtbjZp+FaSwNBsVKXxj18hVJS1
CtK6OJJq1inoxSecYMfvGRpTK1virXhyu1qMTf2QIzU1nOfIGqkZcb11etN1UJqnJvJYF1q+wZn1
B9TRcfxVJr+Ltv+VCXsDQO2cms3FpiCBoydxHnQWxz734smqq01rPwgTUYEaaxyj/SM5xvn+gi4D
EfYuYgtAaBG7om5yO02IB4MNxB3+ObD1vylym89J7Oc7R2/X3FqWOdGUPcCAn8IdeJezOET2RYV9
QKc958qgHwot0Q5dbGX7CsDFfkrcV8KBZfOKsZCQAntDlIkbyexhNuSahkgda89lh1iHLSf6UYpD
OL1hbP5S8dW5YEgUbLop3jeQa90YXrCnJIL3K8Y5331bWIeyLUJMTs21oGGh7sUpgihOLYINMkGG
Zo+axO2eDRret773DCgAZeR9NgS/Av2rlCi7EIGjNjIfEAF+zIy43yJ8s4nUn7Uxvph+9VBJJ9NG
W+ijJH3wpRxnDfm5RDbQfjFbELcBpoqhtisdeuPILfWgcPvqVGfHVrLWNvs7kR9fQhRtaQjTItYw
xRT/xNEk92Nq8hcFtuBzUBoRIp1lualFk7/4HsKiFVodXxtTqbYoQOXHKpdWGDbLp4JMAj0qGgZv
ueJsZ6G2pTq+MFXX7ELlMY+ll0Rz9k2nPyltAdov7D7dPzRvucH8gLOrAD4D9kNfYBbt+kptlkHv
kw0byUU3yn1LoyIwsl1UVfuoebVB++N4sunk8DAO6bYJgEaa2Tkpss8+fmXF+Nrb+VY2LoH3mOlY
uUi5O/T7Ogq2dq2eYm0Ll3yrpPXr/V/+zkPCXMGb4hrBRJYE+3a1ChnLvCDSVJe0un8Okix69dte
uFaOXSNvGQ+81fp7DAnkY1Xpxt4LVewGR4Do93+J/s4FTYGHY8ABJfedP2m9GqZ2GyQ6um0juAP9
QdjSNk/UK6rWeyd6VcRL0oidLQWnYqjPHCKQAliQGMWemtHVmUTXpWubf+6lC8hJo/wspGNpoA1n
/wrlZwP9uvyKk+pH08c800lPnaV+DtOzKUv8I75riWov5OempDqX0ljxA4AQdfTLU41joY4vcOo/
xGlBAa+mDzJK1ue0cZ4m5QBSlzUO/5un3GxHkQe/abpQYYFsfLsuZjYlq3kru7iuPOgS1/7obczo
i4RjdkPoE1rXQXyk4FfRbMT2XQvdVnkM+r+j9qXXlK3fulTT+i445D6seZjUWSqfG1v7jhaeucHM
7AU9B3dMDzUGhsgKycbp/oK+01BBXAJmBCnm/9mc3n4CujGot5XN6OqBMT4GkorkAdniNcm95BCO
anwUVdY9NZknjrJUeoDRowT/pK5qdpIhxw9WGzdn/E7tNbLCMq0BwEAkyU2LcJ35Jmv3zxXVtWh7
5yCC3b4OL6JCrjw0O+Ok2LG9GTVLorib1N8JRIcDQVz7q8aW54C9m7xxnOxj5iX917asVi6R9y5O
mr5wayfjDazyZjFd16ueLvC1cImFlEulq98Ib4OzoEv/0ibB5JVU4rpZqmDUqDRfrEBbkzNcvv6U
PhD1m5jITI05e/1byRFGpoHv8LXopCATAEYAxtbDGARrgcaS9zyVWSjqkdPgdLFgjBgesn1t7WGp
YQ/tBbWtR2yk44sBbe3Jj1CiKzpoMmUqB998wLQ1KKCEDdsG4wOvcLJLRcyrmONO+eS0qvLDkXzr
pJa++SIPo/WkhZ688q4s2+qUEtjSYJe45rFtm01Po0ShXRRO7zZycoFW0bthTeN7E8gq9cDQ2MTc
0Buzt/SXCveGB9xEsgfPCftL3Ub+BSHCcKPawfBclUnvKriTPncGxsa5VT/i6VzsyaCOvo9NhJ8W
0bWppZ++iTDLylX7XuSF2gWiTeADQGLMXitc53RAbI32LMpkh0iCtwPG47aj1mydXF8ZbHnWiLrI
k+ljAXlCpv72FgC6ZwdGUWjPvdRgACxp1q6oyj/375rlvoX1Q7uYO4WshwftdpBIDCIHihq7nh6k
bmFXr0PoGE9jlP/n3H8aiBYpdS2DR3NWp4P57rW6WsWu5Usprr7t7zJ2LqILxRY/88eU2H9TRsl/
lnECrm7QDIS8AlSW3Xf7fW3mRY7AhcsNLcf/rI3GN3UIPup5BJgFk8dTFGTe4f6ULtdtGhIegAZr
hnxg9gB5sLKtZKwzV/Jt8xHZH/WxNtbAUctIbUIAkr+SbcAXtdTb75I7rU1Q+SDWAfqxFzWu31wL
Ym+ZibrpVbXfSHEbrRzjZaBhUmVFIQe6GsngHPBo2anvhaOVu+lgdEeeYOm1yvXmuRT2D6ecPGd0
hRq0NjxmHiWOlfOw5Aawlv8OP7vmQ0tIo4iq3MWKbNMmL178JIHK6lpnj6PEjqLiRy9pTzpw96z5
mdktxTS0g8r0QyFqGmWfCmL3qD6OxWNrSRvK6t/tvLw6fphtG+U1cNbkGt/bCeRbqLnRtIdANf35
P6+lI6dpbg9hQcEYqebaw8vNdrJoZV7e2wp0XMh/eAK5XGcnS5ahSBuBnCODE/nnOAyYnCj9PNgJ
RnKiKa/WqK/FAe+MiXQR7HGuc5uPmy2FWgxmNZpG4k7tfRP0q25Ur4aU7EJt2IvC25aIKDftT8Ql
nkX+IXHs16yVtjzeF7VLrroWHFOMTu8fvOXtDC5hQhuxNQHyzSu7/ZgNTR4pqSuy7kttWhkVEdk8
j3qCqkaRr6bFy0kAgcftTDhED4aL7XZ5c7XEslFKGjdu9fRLFMf+ocSa73M4qECu1BBueqyL7jmq
VO9c685ryoH+lIYF0ZCFzmDpgTHbOKavvSaYM55Fbo0/EscIPt6fl3dSlQlAz8VLfIR4kjm7LLLQ
AAhW5miJE7ycKkv1HutOM6utbkZfe6e+eml1KDNKfBtFMtNPxWgU24x8Y+UNWC4QiS0v5+RvjorT
nIQhbMXv4gr0olwiTqpJnXRoKqc4ZrlBt1DJ1pTalvVmxiPomK5KetTzxhSIw0JkULLcsPUj9LyK
fG/UtnhKcPit7V55zDp0BZqwXzUCn+KZ2yQEDAoNUTB4UwdFn51J1Ro1yW6txsXa09iHaYXpyWBI
F6+C4ZHUnfQS+D2UobxGIg1K77eQPwUjgf/G6OXVrkucNbmcd3Yr+SFAKEBRbIK3vOmfyyjSyl5O
aNq4Sa2aJyJZ72IYRbqjS5d9A2zr7Nt4zYx+eQHyVoCJmQrPBpJZs9e3HvyuyMK+pRBOSmorkbUd
FTTP7u/vZQwDUumNJILcKf3HWaAkCkMSZVwWLmIZFfjBpDraSi6/jIETrvRb3/ugiT8EOxeAAGs8
O/J1XAy27eVuHxI3eGBaqAmV48o7+9aSuN0+E/UXeAWXK/M2V7CCD0o6k8res6joQuNxn54JoB7T
xDC3ahUW+zwzfuaD3j9g6uL/cWoo7ZpFhh2XEcwNugh7KU6qrWmMP3oio0OneuEGCr2GlkCMHHRu
JvtBavVf/3Ul2FekJRCGwX5SM7ydntKsrQEAhffcBg11mgjeXmam1bErKd/eH+qdpI8gZAooZdae
K3+2FFWCmi9wmMKF6vGjJst7DcvW23eR7x+S0HY2MTf3SZMlmvf2OGkx1tXKxpuG+HeZJmsUQi/c
m2iVgq6YfW7dN1aZGnX9TL1TOnR26O9DZ7A/t3YcnrooC0+tUVVuG2iPWRv7a+JjixaChpLTdMOg
b8zZ0ucorHAIrTC3O+u5QfL5obPV4hwW/qH3Jqk3WexTwakONNxKRy36Fjamd5Za6H81+cZrLrXY
ksdFcBgC9WvvpdiChRja31+m+a2DmCloONpuUzWDR3k6UP/cOo7vwxkZ9PDaOsXvoMN4XcJx4Swb
UeZqJYBZLcTd+P6Yi/7bNCiFVGJUAk7+NhvUTxE9h1Muromm+x8634FfZAgUZPCYf7B7uNfIqQYn
SVPrbV9J6SNa5ck2Msfc2ARGvpYQzJ+9t5+jTlC5KToh27qdgwYoAZA8O7x2kvNTqPXXRDOOsc2J
TIusXdmT07fd7Mnp2/8ZbLYnyZlDyvVWeMVn3n7wotoDKYBW7v0pXn4SxMWplUtwS1C+eFmV1leH
vg2vau0kH+3YIwdhlbdl35snDK6bldM+v+IpcygAFwljOGko88yueJV6TuilfFXnGz9HQ4/ORlTn
22CQ1p7Jd0ea+jekqLxc8xs+0yXyt6YPr7h02MYGJ0r6tn2rjRuSR7G9P42Li/7tu4h6gf5NT8rc
yb6LYHJyxcMeUOptromDZk/dqxAJwa7vx+3oNa95BOqIcjhMHGtv+MNJTsZDnkRPwzjAr6AoHpPA
ENjgGRkefM1/RE3mEvrRStA/j6am3zoRzvUJkMd7PlsDZPQsT5hOeA3yQYUAktqvY62m+7xFhyKT
w26X4Vu91/N+Le98b01odBlIOZLN0ge8PUBpZJdl2jFymBj6RmmE9hDG2Lb7sp6u5BDL4zNdWEjA
cqsjsG9N99k/95U0moNRhshwBaGVbDusEbaS03Ur6/7uKJOWP9uMKHHe1vSCSKpF64trDq+RZkFE
GAaT8HB/d713SHkaSM/YWgiYTH/+z7eYiBxCUezCq+d4z7HvtW5JTfZSYCD/HKKjdv7/DDfxdFG6
wEFl9iAD3MFdJOeMQvNAiNT8S4hZ7B3J/qnGar+/P9jyXWGdqI/TJ8NxgEjs9tuQW1Vz0ctcc31r
bHoR/CnkAqmuRnTHOLGvQq1+3R9xuQk1pBaYyLcKM6jX2xHbUc2DRu9og+smuOK4Lw9IfzabViu6
ldt1UekgQMMeR6fYwQU7waxvx4paA0JVqhpANrSDWnmHnirorrcr6MhdfZG6WtrZgf3TyD6ovnrq
w6dYv2b9pyC5ViWQQ/2igGFWA8qhMfa5Uq9uSyv9pEy8cKWrD3asoSSVrfzsRZ7Jz6a+R61ykukD
4DNt+382XJeHZu+QXroRjjQbkWjdDp1yYtdA2LuoMPIvAsXAjVnX5rMit+2lVVB5EZZTr+z8d9aK
JAdaLqmHQSgwWyujrEtTRIhz12GtPEyt+RNub3BaAW+vfPT0TbfvrTU5CABT4HIiDZlV+5DxNwon
kXo3DXwUm1ANPPRymX65v/mWR/l2lNkHZX6emyVuwJQxbbDpmoqBg429rUZTy/Pz4/3R3jqG84+a
/M6gpluIJbzF3v8spCIhvGOX1eD6qXKQKu9jbqveNqogFQZ4AlyK7psk/MdGeUzF1ewuongNxedB
uIb3qPa/fNs1xFWN0k0ybJui3ebmFZicG+c/quhnVV6S7rdf+9tRRoDnoKq/7fHn2CBlj8eAs6fk
smm8bx3y4oNzcWz0XGrEv7/W+dXvH0PnZ+domBSUMK5PQhJbR/mgGS/S+FGW92S2UvdSO+iFiaNR
/HXac6d8Rja/pRyJ+cbGCv5KzjYzEjxHTuakM/Qz9b90UrRJxS/66VEAhaX6YYV/0vRvAkPe9nTC
jMtQXRT1S+482w0IKHWHzzLqssnGis/Ynmzuz/8ityFYBjU2qRhTl6d8MDv/iCGEfUAuBXqwoUXZ
OMpnZPiNX7XT+w+FGvjIwyfKGbqE/pgB69ugu2utGbq8hcmzXUBaMaEFidxR+J5O2T+7IIl6GzKX
17l1mWM+IF9EfhqM+gcWEhSKgvgPTcB4N8bGL8UWW1n5IQYqfemmAYhT4FmnXdpwfIyrr3b/e1T+
OMoptuFzSM+N/kMCWZGN+VOUPfT1QWTWFz1TX4zkh9XTPUYZY0vZbuVWWAYwQITJTWl28OQuqL7Y
wwZWZ8aaq4bwr7Xgo0TldBtC0jnoqZE+oNm/0ZzCWBl20c7V3tp02AVMLmyAHGYhuVKkSJwZ/eA2
OoskrKo49iPil7Hh1UddgMhDe7hVvoaad6yTNP4QNZrxFGZxfo2yVn+qm8bbmkBj//ODTVkGXz70
RsE0L4CRWRQZQSx82a0QpM0Qrz7obWpvqZltigmIdn9TLy9KTF64Syj7ac6EAL3dTbKd+HhvZoyG
5O1hyJsUAmy/BoZYNEeZbF5prv5JQhPB49nRsaDnqkquQmtPpLPHjVyfgTJv4vhDmyTswTaglWbg
PST5W+GDzhyVn8JLf5lZrm3SsvqA1uixjOJt28O510arXIlcllf5xKzjVaduQeI0zwZDwR/XA/IG
eW50SHxp0kfDkcKth5fRB1os2t/78758C/kPMvVImYJEBtZ9O+8IbxQmpXHZVSWY2bWDX3zr44mq
mWux8zvnC5Y+D5VBI3Git9yONCb6GEg+sAULubOdHwJrhPbbbLxgfPSDI0U171dnNJ/uf9+yCsKK
E3OAIgJsDQBsmvB/riktycAWBfHodrDDPyeAFB9ofWUI7iuDm1LQdoO06DC9IcfXJekXPqxoV4VD
vq01HygFed6xhZF6NmHAb+S4bLGL6qLv93/mMmC1eU+5CaiFTLj+WZwQ4u4hhspEu0PzMohdlfKS
FpX5nOv4jnehIfZa26x1P99Ze4ogIJDBXZPNzLUlU6TcSq9TWBEy5rFXbKrd+EEABWhXdtkCI8i5
g2kOAhLqDenTXMhxkAZgWrYDZkUV5k5pZfMal+OnOI9GEJdOrf8ZKjS6nDx+oQOwMfGl/JY7Rn/U
0VX8VvbRR81vy0Nba9p/jtDgpeBaDLZ4qlbMKWRqnJRB1eelS2vDRxvJkDZ5nycr19t723Dq9L29
LdM6z7ZhXOQAZ4yidMNqBFUUB8ODjYDfRoE6+FRrkn4QfbGX1To8EIiYu9DqkAJPSxetCG0PKCs9
ZI38DdrZuI0nB5Yh6vu1H7m8hCcFLNoAcCw4oXMsuFWrSHMbZe4G0MA+6UaXP4+2+Jr0ofPVKIPo
SZjWD8VJ6lfJavXnygobAJ5V+4I49RcRlvQoCjleexoWgpfapJxHSYEmJgtEufD2CNt1AzTcbDK3
br6G6JBdVK8sL3psdF/TFCRP6jtwM73BeBzxCLrWmMLs5SQPvjZyd+mSNefJ92aJ7QI3D3wfnLLZ
z2lqzG+aio5q7Af5x7DKgkObRuP+/o3w3ijkrtR9oGLAHVZvP7oBw10XwOxdy06Cx2YMUf01hzXL
jWnb3QZxIMMmbhaN2knmZXbvxDEoB7nICoj45EOQKYt9YRvjzpQCQPa9+I8NkmklGYtaNIGjBpD1
9qM6w87HPlczF3ex+kFuZALAzlrpIy6vNe4ZmrzELZMVy/yoqbWMZXdj5oh0+D7E8uol65X4l4MC
4/0lem9jUnaaWlicl0n27PZzVGUMrFhyKpeHDBGPRvFOqiWOpqiGY4YmxO+8VE9hXQ/f234It8Bc
m22j4gte6tpHYaVr+mQLvCzzO92xkISZZ3gMs/Amr8FgCAxc3SroTo1ubGyRI9OFqa8HmTmJ5G2W
dNqHgBOzyxx5L9edsxvlpvmC7+LE/NSdjGZ91m2cAN0aB/XdR/5dexMldbsXHYK4vI1G+91ORLNB
WnL42NaOfK4ynArluC7HTaCFwOfiRPt5f7Kn8OBmp9LNITyZ4Nz0TFnc27nOm35E7XOQXbkCvqIH
Y4gUYOZcGgWdkCSxw3MLGvNjpuThOZSlcaUmt1xr7kXk0miU6xPxbV6Us+OgdEYRK27cJ9FHz3ZO
uRj7kxdrB5CWoN3byjsi9/U9zUW0NbLW3FnYOagjdnnD2KUrTcDFJufnTIwl2uxYESxcbHzFrGku
JYpL8z6+xKofPA7Q/34UibeWby5uomko+o2Q7thfyN/czrzXBPVgOJlCdSEbr5JhVdseE/vD/fVd
hIeMYuPSSk0GpgRMkttRoBbEAfL2sjuRg7exWicnLVM69MaG3uVolR8Kw2j3BYLrK8/egiPAk0dR
lwyWuho0gXnpGrB40dpOXblYJ2Mrl0TVVwmXkF2fdOpDUSvDyQqML6kMEFFkPthJrP7coQnsD4OF
pSzN5BbrEN/7ECM2fspbfHWzsvgOZv1Kli5vlMipL4PTJ64UVLzjlGX+6vHEN0EgUT3lyGYdtB5X
1i6XDjkIiV2cGtI32ibqYcCydWUrL2JNPpcqLGRV/kezZBaIx1notLhL03ksSmRRqV/trBG/TzEo
GAVoToOulRWtFY2mq/32/DLq1KIBSogr0MJN0xrtKGn1ykXl7wiqw6o+G1QApbwFIr1viK0LPdqq
2TEpP6KLs+m6Sw0ZQ0q/+gJsePLiV9VuumZzXafW+eJ1CEao+aR/dpIEXlbOj7xTD1EtdnH2XAcS
DggH5JuDhu6HkpxyT8PKEqGdsN7aerT3VaY/QPfwCc65Hxlbqc52QdsdhCUOMPFOVtzt4eHuUMNL
gCcEJZKfaXDq9XRfiXg3BYoxoogx/5qHUW1/qnUfwCdwFfDF9l4zykNqYzzN3/1Oxm7ZPuhxuPOk
M+jtY2wp28j/KfNrev3YqOqx8oZjQo0EAamyDQQPI9T4+2dsmf5S4KA/ZpFXTnXjeUs6NSuZXlUp
u14zbnJpbDcRJoNotzmPkjb47sBsHXvQTDvVjEu4L9WIAGVUXAbT+itpRXaOjdTaebQothhD+3sJ
xsGuKm3tifRtTVR4oXkBmhzZL0pd7Bmu/rnRhhPZniLFKiUmo85OaR4Wj6i0KhQNO+lBH33lOZDj
cBMA6VY6W9/LZe3tq1hTHvCY/gbEwU0tWuSTmEyxHSPRHTzNSa9aMq69vMs7EowBLX7KvHQd6EPe
3l7mqNdaNYCVyqkW7Iak9w+DahUv99fvvVEm0gLNGgJPWte3ozi5bLQQAxuofjZWYhlCuKaMQtv9
Ud556ohmQKwhjTSVxOZBYdmkgSdrVXPFBsm60An7puKFsCkT9U8vw+fT9ATfx/ZIXW4blRUCNpYY
nU3iR+ED86vsVn7PNHm3VwdwMNrkJGmgdJFuuP3sLCmN0pei/Fo6qbbVsqhz7RTV7jT0jUNYBD/w
KG73HQC/bZoRemFgb23DqP5w/3csZ3+CcTAfiFxDP59PixH6vcD3Jb2OjvXD0QWOar6crTyDi0F0
oPC4XyDjRI950SRJncrH7ENI7ojo5iN8RKp/VZ+t3MaLYGoaBVlDNj8EJRKA2xkVIdtUUwbJlfRs
3Ndxm+8bM2tPTg4OwrYDcWjCzjxLg20dwQdKKxH6mxbCzYriWQYwdJInpzxD3fN2fE0dU00YnfFs
dCFi7NizbpQet5oiC/wdKZ4OQ4s64cYJqeDbA+ppYfJ7cFptE0bxVauQKqvUaNgiiPNFtC1AIl9q
sVcsLfXaO8I62bSdH6Kq7TYDhu/7+xth8YCS/cHpQtgLz5lJB/j212d9ktR1bURulBTKjupTCp9K
UDDq6mOphGczbOS1M7l4PhGc4a2etGRZMlbudsxS70umkRZPgovStsbO5NoJpEOsPtN/WaEWnvuM
2rQyjsYTfhj4XHpmfq7G0D4OyDtu78/AIvqkNskhmDRLURujtnP7axw09r08HHO4FjZuK0aofSkQ
FP4rDZK+cvqXB4LGGZR5mNC8JYsMNegN3Ysk4AqFlEYHyg7AlZBRXBllEX0ya6B0YaFMq0pb5faD
GvgNA7UL4XpWkx5EgA9qhHzZAZlz/3ORdOGXKPOCQ0nba2XkZVsUQTCMQ3Hdguc4ZZG3Q0d95+mN
Wedu09XGrg/k5gkHBoH/oDhkeh8dfHidmzIOsrOFx0GLWONWpHr78/6SLq+ESdyIBxcADUX4OVrM
szqdXk2VuIYBTgRJkfpYG9ZWEUP3kothQAadBk+md0gse5W6MgvLI0VShUQ+4Mk3kY9ZTNqpuESM
cpe4UGuCTQph6qg3RrvjBL6KNrL3qSLWPNWWNTnAD9w/tkxWQ41lXpFGDnVE5MtWn3m49D0Bar4n
0suTXR3p/jdfkpNTII8Q/DMkTzeUfYJN1jfIsftm9JTmkbrN6jGn+ajJ34284dBHeaQ9aLHs/Nfz
NjGrkcSAXU3DFVj57R4RY9raed/Lz7qkfqJL3lJx0tHu8dqV52exDuAzSIKAt1CmhdM9ncZ/quVS
Al4izxholFwrSb5Z2E6mGdITZRl99hJvrZc8/fduHoJpPDoPUwHqrfZ4O95Y6mlJq19+hnpabwKr
D7emH8crX7W4rqZRkIwm16H8TPX1dpQ0ij3E4jr5WZISdLDxhjv/j7Pzao4bS9P0X5noe/TAm43p
voDJTCYpJilKSZVuEFJJBe89fv0+oGpmmEgGsdqoruhQUdIBDo75zGtkTmybMvu8UeG6Dp4YS4XK
8sJl4yBZHY3lGElZNjfifajLT8oCrMXcJXFUEFE/1W7s930jfvBL+SnSG1sGZ1/ZSR1Y+yCjW5qP
5o/3t/WLSvV6hlVwDoQUNBcIHS/fXenMOhqtSrw3g3Jycz30PaRA4qNUKJ2dir61j8UwOcy+GP9V
6jhj2nCSw6+WPCsot7eZ5WGo1ezrwGhtrMfznU+rYq+baXVAafLHqKfhAfiksBcT7aefJKVb1fLE
MSUot9qQZPfRXITfKt2fvtRotx/SQtZuu0jVT1XeSg7nOfaral/dcZFZn6S823TXWc7uyxmgiQk4
h3gDBhv+8ZczYBhFHHdyCbtQ6nRXH6COD730mMSyYxWDBiuZ/9wMNbp9ihk4VS1UGwHDda+csgJe
TURdIIOWcuvlI/i6EctBDhdEzoWjogl3nRI0XlUb422GVt+xCdNvw9zHt7mIhiAGkyW8g1jBayPJ
ors0ZUKVYJb2ONP2f+ltqrp+U2PQnEK/j8vgUBPk7GOubK8i+vEGaRTvGjMrj1WktI4oIL3vzBOM
ynlS9A+5H6m2WWTCnaRIFX6LOWe9gWZTlD+8v/reOGIRBqFOvuj5INq+Pk+qUSjjrkpg2EyKsFNR
ovd1pUFoI5Iqjsuo7e4ywardOpkP6TA/tVXqpgrWt2LfaDdZTA+WILD1n+h/Wi5FjVNnDsrG6Xp9
6PGQcEBIq4gxuAguv44ZgKOqzUYAK65Wx2YKkUxMYS7FJhiVqI5Hu+kVcePGuz75qNTSdKLkZXHx
rZX3YqyIyoWPcaqCYH5CM6z+IIbxVotvWdsXa38hHylgMhc9EATQVvcq+s0VL4GAgsj6lyd18Ipx
SLx2iCsApZseBNenH0UFmkeEUdT3gTQsb/3q/jB1TlotnaRTnJToe5eNTk2kG5svxaAKXuXXOBMo
0f3USPJNrISakxToxsvC2LhynI5PwN62Qrurr7s8EmJexBYcbDRULh8pb9AAMSaUdJCf+8K/mZNm
ZfZnVgBTCVQx+jz5W0LsV9/2ZUgQ7Yj3kOe86Oe+mgUMokd9KnzpNEVa4LTInrrxWAy/WwJGBYme
5SLySpOIovjli4kistUJDdGTWkvBzpxT80uHdPshEwrl6f19fBUcEpkxDJ0oJhCm2GqHxOUQIzuM
jJ5YJ919lNx2Vo0RoGUJqYO4kCI6tNg9GbX3IyThjcGvETKYfL2IR1INot2yxkTMCX5mkd5mpwH5
uz3Si/4h0YyagoQkQdzE3kr0hkr8JJph6fVNKuFSUPReRlHcLgfNd4JAnzaO9OuwfXkoYMfMy0Ip
XHPWzaQXuNjD7BQpanNDUVt0i6Kw9klQa3ZC0+imF+WPoTY6iRij2hQlB19Ot8qq11gwHoPqyCJv
QxpBInG5CBQglRj8DOkpr6QPkxgFH9DaVDyibIBMUlW4KZwO1+rExB1zzL3TJN8Irq73F1EFqQPJ
A9WEK5uMbA4SrpYejninPqmqENy0MapZQli2LlpeXqpUW1v6jbcGpwVAGo6OiEmOugR8rzZYilxn
22RFeprKvEaGtbS+1qGAG12bULocTBF4B5WDmIoZi7SpvGa0KBK8vymud/nlQ6ziiowaUVLXXXoS
kkjYVboQe2kRB59/exTI/fR4aNBCwl/Dw7LWkoQki8OTPIRg7ERJcIccEtP7o7ywUS8vCsowtAyh
bSMCSM31ckajSVSrdsrDU2ANLpe5nSXnVIlcuEq7UftiyQ+xdmyVszrkjhGrNiBa20o7dxKwGu7u
DX9CjznCp1C02+ibPCf3Sn7U1J9doGIY/ySHn/0RV4kE6GU3OGYD1KRKD0TmOzMfPkOEujOD/lzW
Xws80ry6/I7a8e9/LwiA3IGACLgI1qxkSD9d0EVycMJT5dbMBBmviGYz4rkqVgJSMAERIiW4kATW
8TYasyMRShWeEoTrD6U2GY4PQ+8wWcUuFIzAw6KjdgYzthwDLN0hT2XJBuDQbHzRN1bnwvoC3wx2
lmRudTs0iHpYHfoip6GPFZobmA2KS4X0/XVzvfnhlrFulhMAudr1KVh2Vh9ERh6c8rn+NIiz9VQ1
RvtJ4KDCBSUySHFYwB9/e1DCaeAgxPWAt9YBfdgAogpNpIVmsUlvZowibgGW47/ij7s0EXqXSHTL
6fT6RUmJmUhSVey0Ibdf7o9GHUO6wm2Oqgr4QE2PtbNozq1r5qPksoyC26jK0v37L/piw3G5KxkV
cBJAE/A4qFRcjmpl9NGqqc5PrXWaC9+RQvwNtRTFscwuYBjMw66Do51/GsHgisOnVCCbUz1/uCn9
Q0mtSk/u2+4G4RbbMB/76KtaWY4+TYdkOkgK7jTQv+BmZcVOGUI7Vp6k7IMS3hsWZeBAax71WdpN
Ipj1JkXjsbEjrlUrynZ+m+0bpDJ7qXVb5DKNJvmWAXz2phTMrFkDWAxb3IKGeji8PyVLpvR6RihJ
UKHDbdZYkDcAJC9nxJjZ2+IQDR9zLodDJeKLVmEGeRAKUaE3h4ZCa/SGl3Xq1hH5ErVdDI3WLUIr
BO2LnwOlhMuhTSsLZy6l9CNCmbLdIkD71KXaQy23wQ3+LbTQAubaNzPfU2K2t94N6iFuQZJn+oRc
Vp/JuPLq0RH9H9XhEJp2FUemgXnr05xhuzX65/cn66rfh7QEmb+5yA6yiq6sHscxSEK11oVHUu8D
IirlsTCE6FSGaeMJpVYfhK5xU00sXWEggJlG0fR8VZAeYjOyDmOLw3FHSV2fZOzGe0l5msy+dtsi
SB4yOZY3lvtVoLcgdiDkY07CCUrzY7XJCsGqOqOvlUdfCkgUZLXZQSQovoAw/yr4HSpkiBg4ouwX
H4LZ1OxKtzonifrONRsj2WGp1Du4h8e/eQUD26Ozt6SxC4ODSvHlh0+KWSisYpQf/SIIvVgXGrcL
Qn+jcrQ+sF9GgSKDvRkcfLq0l6OMZRrmw7xYaUxRucN+j21XVe3N+0viRYXl9SoG4AfwCmg3CD9C
+vW90GdSKrWpoD3GklXt9FqdnBKlV/jQ4jeUAY5DoiReYqaf9EWjY2o6L+/j0ptGRH8ts629IhuT
g5Vb0hGxlecaFx+7C5/CMAqRSjY/x5o4ur2SF0fq7DqnAxkQyiqVIwdS6OWqUd1ZfqYdwrDMHWkW
kh3FWc1RxcxAubNF9Q2faievVPWTmeipoyZGhX6cmW7cXFfbmYlgFugocLgSh74sxlcxZFQOs9Vi
E/hIrONpO/TencnpbyKPMv/t6BQfQheK36n82v6MnvyNK2xZMquvsKDrAe4s5UiyxMuPjdByK4d1
Kz8C+DzA4lRrw9XVvUS68P73viKLvbwmqAsEqSCig/S+HAnrRTNj98uP5Z251/fJ/bgrb6QdTGs7
8CRb3GWOsi/PvWc8anvjKLr5PnBDW9i9/xzr+3P9GPLlY4x610W9WMmPqATbGlJwqfZVKfe1rAPf
3Fjj651ErAyuZYm9iEyQElm9sqos1ZQQtbVRyrUPhhmcm9yyNrLvtwcBO01Zj4t5rXtLQFXVfpoB
no5wUyyiOPIwkIs2XmW54C/WCbokQCDo9S/SdVw/l9OmDSFSrnOZn/QuwL0ZrjVy0EWwMPN9F7GM
r7QGsocKzJwjJPPW4rl+xwVL+KuaQ1l7zdijODzBQ2X0Skx02JNTsWRYW8aVq1EAey0oA/x3l/Y6
JTzl8h2zlMpPhvDEiQpu1tkzsONDSkL9+P4KXIMjf41DDRwNEGph7PnLcdAY8dkNanYaxXi8CfNx
oFNbOEWRGFznUou5aFvWTu1rtWsmaLoChp8/NZro76UeT7o26wublVB4klL3t1M4hfacQP2u6k7f
B+V404WHpI++D3j9Oa1U35pl8gQtPN4XcvnnpPvJRh99FQz9eiP6QvSwFgT0Wj5hgjXut7mSnSor
eJxUyr0130mDCGqj4hPZaoBGZSmJ5u9t5pdxVTpEnOBEVLRnL2dyAghpoGFOQaaRtM9plkbHsiOl
a9UssNPKeG7KLTvoNxYJiBQQyhTUeN01YiFRuUiGKkpPraGGB3+aTSdVoEa9rJH//HP8P8HP4uHX
zmr+/V/8+s+inGjehu3ql/8+lT/zp7b++bP98K38r+WP/s9v/fflL/mTf//N7rf228UvvBzu6PTY
/aynjz8bTIVexuQZlt/5//rD//j58rd8msqf//rHn0WXt8vfht5Y/o+/f3Tz41//WKw5//P1X//3
z+6/ZfyxHQfP+nf//Na0//qHgA7qP9l16HQtYNrh5/IfQZr/k6rzUg2HYwiSiU+bF3UbLr9f/ifI
LyKsBTyIRtOSdzVF9/IzWfonKjtEbouSD0UZEsH/fqSLWf/fr/AfeZc9FFHeNoy6LKBXx94SsS7N
Amhg8N9p/q9C7YqqQ6tBcj5PSjUdA2FovvShKnzPm1o7hUo+nxCynFxk5Lp7IeqVm2QMR2dAH/5h
aodNofF1sW95HnqinD9gfxfY3OoYJggNA3FAmhb6ioJYV4FJYRoXYNAMa1EKpFMmFPlujmXTS6M0
iGyhlB2f7s2GysJqG7yE8mCggHpwnZMRLj9/FbT4s6z4udVJZ46y1AuDsCFempvDqyXy9/d4Pf/r
o5Jhls44+ihLfY2m1So8mVJdIEDp/bPgp4EDOCtxsTtHcCI0dDvxW3M/6u0tKOkZwaF5+Al/JgQV
qBk3EKtj7GXqdJdJVbdHfyhHon4ObszB9w95b8l7jDxSFym+8VbHf3qXlJW6k8Sw+Zy1JaJ0TQbL
l7Zw5VHfDvYbb7Yc8pcri+OOBjfYo+XqXp8j2tTKoFBV44ydxG2JmrQW1feFFN1VuWbDgj9Iam6j
8uBiKupUYeQoaOyroFPxJTuATPZU0d/JCtYruXHMSJzxrzyMRf/UahqISn8vyPQRhQ2XhuvPvjw1
EJXFVY02ziqikf0AZ9S2Nc8h9YCDwO1kT2XVbEzOm6NQ+lt4NiDt1nIj2egXOt7e5nnSOo0qnzzb
U2OMG5fHmgu2LK7lAl7gheDWaehcruEAGGmI5kP43OMS+NhJqR7s63LsewCxafNYN2olonQSR+cJ
VbrCteSh/hCaYm04eqLmyFLX8jB7VVrRHCxnPSs8PDTneOM535iNpbgEv5oyL5JHqz2QpHXaKEbm
n+OyFBCqAJ8gT43268a5uHC2ttoSQi6VyaWMv97RQ1mLXFKCf4avKh36IiqhcItoliMd5cSSJjll
syhoxyWGseADnKmt5CerSvI/NDmaXCHXRGeow2g3FfmPiOLYYRjz+SFu9QRzvx72Qacrd5htIqc3
97MblzpFnQ4riyJpxcdsmscjuXyxER+vk/mXzwzcgH43Kttst9X85Vkky93M/InYYR3riTfR6+k7
N1CyBzKHWHuR9rtuhFgbV0n9ITeKykaYSf242EkcOzEQHC1KtnT0VzET1EN2v6aD0kUrBl2GVbSp
jYFqdnEbPAeyGtyC1gidVBCVW9NfPFtrpXA41uoPTYZa9vtnD9fj5dGzjAx/jVYdDibaGnzdKnO3
eEIHz5mZ3eXgFJ4MIf5Z5yDC2xi5xfdHW66ki4OO0UgaYKwgzMPdvNpl2lAkitKzy6w0qQE6GLPb
DUrg+EXWuGWFl4EcVcrGxbFKV5bJpTyKEhOlOWKHNfUqKAg2rMIyzz5VzfswKg0nV9Qc5lNefDFC
y/AmtDCVbp73Wj9sgZeuznZGX3x1+B94Om7Jy4MlluYEzfGS8yvoNUfR06+hWKB/NAHTf39yX7K7
1ewuzuj6QqJALGCdl1WUsbRUi6wzWhhA6cOqIQPIpeF7X5EEVMpwZwymcZCG6jus1+nR76TDXI+a
awXGX70IvBAWcPGgRPLXbvTng1CpfxBXGbtZQPRzkpPepWlAlqwmfyWqFd3DSqrwKYCnEJMvukXk
17dapzzPuLR7pRW39jTJqid1gnELJTHyMNcsb2dJ9D1InZ5qdA9VatU3oD6mpTKffZsKzXJaUWtv
MOdDFg6/CNeq48aR1BlGiARx5f1Je2NFGuDYFkAI/HukYC4/T2Noo9KXI/r+Wo2uR59WXpb5+KlX
2XycdbNAtTfbkr99Y0XSBqF1Roq5ACCWSPNVwBRrgVgqpW6dFaXQ78ZeV1zJyIVDxll6U0wTXP+5
Kl0KJ8YJ4m23sSHeWJILIYAQimIE0LPVLmw1cVLaNGGdhApKHZkMQ0AJHqWsKDYiw3VPdNl7qNoS
INDBW/gBy8H36k3rKEF+awqtsx7N+QO0TjSPI2Arjd4UWJVowy4x6oHO06Q4SV9gftsO00ZCeh0o
8xAKsoOEyoBaKD9fPsQiVzYIWiGc0yJT3bo1iruslKp9gjC77RtKfZTnVLmTp2g6BGNr7bqwCA+N
WIUbSl1vHLZ8dCQNuMCB6q/hNVHSq3i5lMYZHch0rxKa2lZcFPfxpH1sZ1HyfnttI/W7VBRZZWB6
VpcdIFnEMXLFPAO20xHPz/1dbBbiwqrR92k8yfeDpf94f8yrAIXXgrRORAiuDVOW1doa0qGeVXgv
50YMdW+K8m/w5LcIwmtED8tqgV5wiSwAOpbVatfSTbGypAUAXSxUrWKuerD5ynQzDLr+0TfqhkaS
NR6DrOI+q5toH0oyRiGR1d5nVad6vTCUW0t9WUWXpy9XKK0N0MKLq8K6wIf4ad7KRUNo0eW5p0tT
fxf3w+xKiZ8eWm0S96GC0rQfVZFbReZwbAZp2Fdt+LsokGV2kC1hc8NZJHZbh8xFIaUZjeXo2ciV
kCM7bA9WgYouaav/FcJh7yFiku8xO7IOuPglx7zvJRs7pHYjdr8Oa6jD0OoBEcSzkKRfbrx4pPo7
+lX0jNotqI8JIMSnSgpIhZs0pLy/BHwtiJkgfG6pIG5B6F6EDy8/CS2SF3wpfaYld7wcX4V9EPRW
3z/7STU7RYnG7FBQqDRVSv9Ep8NhAK38TAUHKfpkzveVb1VPppSbz7GvjncgY5uvmm6Vp0SVg6du
EnvbbNP62MzchX3eZA9RYzYLgFWwkSo17H4a60OVyrOTZNg7xFaX23kiWm6MRoc7SslWC/j6SKGD
ttg1UvxYtsTqFaUC0YaCEuVzVfijW9apvDdjWXeLyur3zSj/ZvWVtUViTaCKjiw9CjDFl1Oq1enc
lEbIJ836yK4xLdsrQrhlFH6djiEOT0mB3qa0ZJZrWpNepTk4eKV4npAXsINKO8qZJRMjzKjA4Hzr
VvPYoUyRC6dMG4J9FTU/hkgW/4yTNLox2yyF59hEZxll39++PRdcPlz2hfIGPWMV0BVZCgBZzpNn
Gc1KNw+KxC3qQnkUS6F03j9Mr/ePCmwRa1HaBhTz1/dFrXTlKBdy/oyNVP4w1EX5vZti7Paov+/D
xoweJbntdpE1GxtpwRt3Jg0u0iVYsfQ8aVlcfucB/ZpmxvviOQJggcAQB4RijALkfPqumNMXKBBJ
mNUFRvGj9X145aZQO0EjbSGlrxf4kqwtZAjOEpqDy4XzKoKoBg2baVXLnwUgR47UY6WuIwNo5FZp
o3expaOxbk2xwJdMbCEAAB2TCdEux9PkLI1zOcufI2Uen/Fci/dNJraQN5vYBs3fP1bSwEbH+dEL
5ZjayphVthhjmWGM6XwQqdQ7Vkh2nIeZcIzKkcgmHnBDT8HBNSZqCxGN/L2WmZMbZz7C+lM33ip6
WT+W1RBtLKHr+JZTfGnXYKZpUKJeTV9QgKaXsiZ8bsYh/dTEBgANNTDdvqqtfS83tUsvYMs09Y2w
j6oBeARwERRg+WyXk5gVphmFfho/c1kmD2iOG8fC78V9rH019e+1mNdeJsQTPldZfx/nxpY6y3UU
8iKyza75Vftdrd6mlcXBirP0mfsRwN8CMh/Cst+Y2+s4mlGAGrE4QTrSjr98yykTQX5URvKsAvmh
Ljf2twmGCHtZRenv/ZPgzaGIXGlHyXzNNdq0DnVjHLo0fU6LIrMbVEpdJVboa+ubBKTlqS8vTZ3c
fHE05fwlal+9FexGXdCmJHsegsDYSdQGdkJXNQdjUAbbTAR93zXdF8EozR0y2e1Dl4yI+XVD6NW6
Gnk04Yfd+y9//TUXGhqnADwZgqs1USFKRqFW44wn8htrj2u37syWsJWoX+8UelULKQNdOV7/hR76
6qAxJF+aSmnInmE1Rbit9LpTmmO+Q0onO1gQv1xhVIeN9PPqu8JneuHuUjsHp7rWnqlZVOkcmtOz
YCg/O+SMdijgyt4YNO3H9yfxek8u1CnYu0vmB1953b4AmW22IrCR547WmDfqFt31WKb8HVT5MYC3
bgtzi6SAMnZ3eTcHVGbULfm+qy+5OAvzCRGSo1Jx9QzyEpeiTik/D4Ycu7nRj3aSx/rGvrz6knRG
EFClaAzpCVjcKuykDFTloqCUz71cR+i5SdqdOE6DC5hm3gWx6R/aqow3dujlPUVJkUbT0ipeMGDU
ZdfTm0jqUHem1XwONP0OvefHZogHOwslbAezv97/litvsl+DLcBbYKN8UJ57dfKoU5tJZdB9Rsq1
pq/aaqUt6HWyR8nRcNrCmhBrb3W3QpDHs2pJPQVZk3uJIWg3XDJ4vOlN4Iowx20afBMQvr7ZI6cD
bNmMEg9Ruf6jZKSWQ+4U7818MveV1mhO1TTjRnb+Igz6v+cN77Loy/GpoHfy3TjgLt8lYssJsz93
56kUsmMmJIIXsEY++GmF6XMVyZ41DUCohCrzCminByR9m0Mf0RJRtdQ4I6sceRCdSi83494z8QEl
+M6TM6i4fI8qQ33PkjaP6aiZXtsMyZNAAOuZVWW4s+rXqFtGwi09jL/G2Br3Ve4rz3JsVA618fhP
0wrV2G4x6KXQZSRHVW39WzOoA3Q6wJFHqViCiBoAykjUFd//zJe75dfMLJruLK0lCl6b5qbtIE2V
aXTnoYkXiFerwBxgqPdHWcXayzBEeSxa8mkwhPg7X34A2Q8ztO588Tz1psz7T5ZtjLnqdn3Rf5mn
pLezOQKLVAvawY/MlBRoigh7ELmQyT/umqzOdqANWndSjHLj6a7nAKViuq6sC/btFcnU9IUaC8uB
h7PyxFalUXJoeFkbm/dlw1wuQoaB+rT4HVCjXVfk8jhspKjTxLM5BODHOcNcte9qu0vV9ETIyLtK
foiAioKEP/NSfRVlAf9IhC/QRBULACKd7vilKaV2pyX3tBm2FLYvi4bLZ6J8tpQYwPtSxl7rbKgh
UKXIFKRzEmuaS2ZmOkI0wFOUtN7RuhzZp0oL950Q/IB8IfxW1vNrdIIpGmM0vpfe0+UiKf0CNV89
kM+pOcbgL8fWjgJqlMBP242PcXWSUq9aEHCwexQR2YnV8e235VzD01LOJBPZTkXAzCWMzR2llIMP
GWH5xhJbNfZf3o0UmiAOZ1ycP9aSkwpd35GbXqFE76t/TJmq3Ii1Up4sCTaWRhUBFaJsXhr7yo0g
zKoj15m/m7skeUiSekvw8K3Xp6Zg4ItLUHllbxiKiRAxOco5GuDGUgBHK54EyFaSVkXD2ch/KwT5
++0XdhyZPf+shQxlAB5BUhnKmQPevyUuZA2hTXcPPjDbmunLhPbXWEunFf4f6H9Kz5erSPM7E34u
a7hrCuM0Uxh2e4yl9CHQvVnFFSYUS/FZNDDfVtJUwrkXrwGy1IlCTf1JLvgK8Xdl32CUhxewlDnh
KG1dSG8+I3tMAkoEiWpdUdHTLCxnX5XOQy+rH1UlHz8MTZF6yP9CaKPXu8vQmHGLfo4f3j+Jr886
iP8oWGAIBTOSjtHl7CDtnAYqGFbOOlneDYk8oO0w1ze/PQoFDNSMAb7yf+YSkr6KczWs9ZI5EtSz
2YYSdFIKqDB9k41P/ca7sHwXsAZ95AUoeDkKktixFQapdm6oVXpqkX+q1X6rDrw86uWpreEPD8CQ
0BbGm7Z8ylevgqZgIZnDpJ0lPdRvAlEIDmpX5Ld6nIuPvz9rqJwgxgoUXL/SIJgSIEHKzFAtOkRe
mdOqBOPWbdz4b6w9arZ8lwX6uzSDL1+I1CvUu3pUzxGBzn4ODGOfFbH2OExDcjsV5XhXiHSqldra
Yv6iG3g9mdiEmUTlFBRBdqzisLjQ8fcAa36WutEKPdEXJh8WRht8S1NWvY1KnABnRyrj2yjq4891
K5gfqVxVRx3vqj8JiasPZapbz1IY1Lkz95L/TYDo+hgoWnlqy9RsEE4zdq0q0lOPKyPynTyN5+/Z
FMaag/5H8m2G7SV5+hRlpiMnOnUBurXlnTXLwU6p+phLAOdVBMlLs/4GbYwSpBBp5i1KFJoHLzJH
JwjVcgrLfhm66GCMtW3VrfanH/nGdxxca8VuZiVEmkdrJ+UOgLjsKDmlTAgHXQmI0mj06rZOKaE7
kVmL31SlN34Ialtq3jiPwwFXH6F1EqmAEx6ESfM0AQJ8UtSuVOnhFf6DrzQfwiIpUqSaJ1y461Y1
/kRMjAZMVDaDR8A4RPt4DhYxOKlBmiDxi/jW0pLBsrFC6mdHz6X2Lqn8MrcriuW1M4q58cc0sCzt
rpbNXZhHCOhHk0Ks7Kd9M6MvNiqNWxVKel8Rie3LeiCEqRp1bu0OtbfnNoEAZld0wMPdUA1cpxr+
Wd/mDHRQS3ssuMkHqLK2r0zKj35sKXYR1nH4Nrl+X9HCi3Yp+ue102XDCLTYiiFwRXpRc0POoRgd
ZLHzn3qmP8W5PO/PQS/of1ldKhwiJS5OS4pyw6kqZTd9kNc/FD9D2VnJyiJxRmy9RLvR/e6znMZj
7pKXtJ/Lah6SPRDYDjF+9PRiedQkW1Nq40eCdPadAn6fLjN2ysRmRdzH9tzmCWF7NIX3lQQSx+6Q
WEudUvXnG7WfS9rRaj491Fm7N6ZRlQ9TTLJtq52P2no21tOXvhJkwxGzQDqmgVKM9lhoQHDlOBiR
D5X96g+Z9UiOLLWWPWcSCm6GUNdQDEHC/DUUI/U0OIJya4si3uxmWScfkRJHh6yOI/WuDUQor/0U
G4mr6qN5ktvSx4XACL+gz4G0xWj2+i5o87hzKF8jNlDMc/HX+yfZZXb8cgdz0wMFoHuGwO4VRnzu
hZ4yJjA67pbPYzEBb7PQRPDtkcVvJ+C6vC5Xo937w74RYmt02qnl0yFbmOGrGyE1mnIMfc0/6+ag
fagiv3q2ckHG1Fir/6pqGNF+0cVeQCPPLYeuchE49w9BJquPeEvknmwiejNV5H5sSfOYFMhLvf+I
65mhl8gpDmQZ+Cm375ol2dW+rBR50p4TrY/uk6BJPbOPDUedG2jliSp9JBzZKji/NSgacpzHi+IP
1b3LI18kLjPFLuuJdg3IwZDLnCKQZ08MvcnaGX3+4/2XXB/zy0sujDFuGT6CtoYa9aWMRqJQ9Wd/
rva1SWY/xlMA7kmqD0CBNi60FaEF8Yol0uAqo/9H2ZPC4uXrVWquT0qv9WeURIadqsNOTEGznsIi
6g8xN4PToO/kKVa0YNlj/xCS4zl+rchOXMYVVB3srIwQTREevPJyWo2OUGSxF0Zx88Hyjcmdu2na
iF7e+CiAFpbo5aWptoYtqGnTWKEWDedEnvRdj7zZgxTKEps9lw5y1fleOOB89ttfBnaIsugB0UYG
A305VVRehrSt8uFsVXV1mExBOPQg/GxQp4MLZW9L/v2NlbBgCBclS9AvQNgvx+uTtMVRpBnPKBHg
hSNX9EADxC9K6xio05YV9jogZCEsjl4UoJYsnhTvcrSsncOBCtV4bmqh88IwDBzdwpL+t+eQ96GY
RPRO8e+l2PQqIuwVYNnJWI3nvF38E7QpO7aD/pHroL0lRd/avG9MISU4vhUKwcj1rrtkhGuiEUTy
eJ7jOnMWWzxPAwR9MwnlDwpPxcZuemMOKZKBpyFKo/C3Ri8WYz8MPnrT58FUwx0Q5WJXGIH0+bfn
kNsBBjUTuaiHrg7qXBdMH9vW6Sy22jct7R4suf8ZTONPY+zzjVx/Bch8OR+A9iocR3SVIRmuspEg
NI2xBDNyzoypc+UkxuXIEGavjxt1PxlleBiIuGycidHS7iPfxklqdA3Ewp0mjRSnFLXQzYkR3p+D
dWZBwQ3tOxJUyvOs1Zdj7dU6sqIUvc5J6s5C0Pe70owVtxVE8yAWXPnvD3VVfljGghhG51FCgR5a
7OXOoCWHuJ1vdueOEByHpkn4VIV+fDegfOUpTQFUQRlBgMJqd9DbmI6j2pR7fy7Tm5ZIfP//8zic
C1TqaQPRA718HPyBASiqYU89QKhuZpmrF4DGcJ+F6mhPM7Wnpi8UoPcg9WR/VN2smyu3k/LmEHX5
sAGZuip1v8wOBunLil+Ch9XslH2RofIlUB4GX30r9jAstJFQ1gKG4OoyXGU1zPK9OKWmXWZRfz9G
yIdVZkwsOw2iU5c1KnpQwy06uI4pJPKpQZXG00oNV6cmT49zKmc7BA9MB+Df6HZhmNhtWgwbAKHl
QV8nq8uLcLBTUrAQP4AscTmvnZX16OSiJyGncwzBy1LuE5UUKwxbRJxDy8d5fahv1Vg9v/9FV2pr
yx5TAPgyd6jVA8R5KQC/Wsxir9Tc0EV/5ugo0Xqe5k+AUgmPR0N8UvrYQixZ1XaDVk37Rh6T/ZRZ
yEX78mM3l+VzoaHeJRASOmogRntqwYJtJZLm1QOtblMRBLgIFitXU+Eg16G606vedwodx7LZCovP
ZorzWMZmo+sU1dhw1d2tBOLQVoxw9kpdHRxIRumDIMvNvmqmaSOuuz42VQBZKPRT0AHivwaTJGEL
XBZN17NmTvFuholJ4olt+fvTfH1kqBwYFEgXogIx1ip3n+oCqchIn8+BVsCbr3vDBnyU31TtIGwc
GW+8kEyNFL9qYlVC+FXFHtdeMuZWFM8dOM59M/fVLoXhv3GXvvVCeJugh0srDZrbcvm9WjYBTVky
8UQ6A3gxbQ3WEyKn1oOZbTouX1+j4KNf2IJ8KDpoqz2eKEZN/6Oi+t5LBzGRoD1L2WM5aUdUUbfU
x6734UKsBhAGDJMC39XR/n+pO4/kyJG0TV9lLoAyaLEFEJI6giKZGxgrBbTWOP08YFZPMRDZDMvf
ZjFj1ruupIc7XHziFVR2pcqrledYjw1b8EfRSUe9uhGxmkRDIhK3Yy7mL4k4Xaqx/GaawPHAUAOP
pLG+XNBJqFpy+EB5tnrfeKx99U0KRPG7EFqtC8ewv3CT/+b7EZQANKbTSuF+qY+FG6fZFP6oPIup
KLliFRqb0KxTRxb0i4ZWC/Hk+Y7BqokwiOIRzpK00U83i4Q6fjVGnvEcmP5VXRaZuQqrxr9ucopV
8EFU43GImhrNyVgwj3kDasTtJURUnanXs70le2DK85EgtG1Ugl5yIE2hPmAmiCUNeRaQ14vRK+Va
/6kyIGhsa1WqUDlRyV9nTaWC2ng6y2dWZlfYTYY0igNrsdepUmR9tFIFwgoeUVUZbbNq1b3Rx8YB
+CNvl1xYdk2n8blpQmCKo59T7SVUBZIu4IRg5AfDS5sWckKgQVUpu0PRJ7nu+D0Lb8vUpRA1mQIZ
XxdJGXbGMEpfArU89NoQYxMgN1ECYEhIXiM1jtqNCdWgsX2e0sRFGhwMfRHy23x8vXcyPnSVHSRN
6BqFQTrcis0DSpalSs1l7OStyhP22BKof6cdLdz3Qzq1jmkU3tM4xpZF/i7OfnEAtvZimRNOBUHn
EQrPUgZaVYHJrwD3W05ATUviyUka1S5zCxvxIdRaSikxJVeMxfvhYUR7GFmZKSzmGo6PwFrSSMAZ
8/hVakfhb24HCnDQwAru0wQT7Xji3pcLva9tLY+DwbbkKP0KPohazFz31Jx8nITXDAjoY4WzAqQ2
PZSxTOHlBBGEHOoT5dse5DvQqaMo4hzZCPidVaPfHGukbb5KhtBXmzrIpIJFUiuKbmo/6RsTqGeE
7cHYDCu9hpb5lE1h6d1pvTVh6+oPwa0Qdfolta3f3CVwZ8BT4FnMK7vsZ0jUngsYNNNzFtZOY+gF
4lGxuW4CdCVHzhly+InkGmJ04WifPwAa1fsZVQuLSSSTPz1tZajlyRAI1jNmTNV2hAhPjHiRG3F+
X810Vwqvc0cUaNviTGPz5gkd1nPPhGfNHiHDeiP3ueCYWhmsUk29FAmfX1iMR/wLzXNO4JZyRj1i
1kZodsJzYYJb9vJwsLtaua0hGa4/f6t/E3MzFO0uCE9oMfBmny6g5EEORbxceA5rI7gKLGlaSVQ0
XdFoaO2UiuD6keUfIgjVd43aZD8xGUpxBu4VN9LxXL3wc+bY4DQ2nH8OLgrA5eivLjs/dPpawgRZ
eK4w83aboAzv68ob93ACDLtUvBLLFRliv+pr+0ovKHKyu9FwDC/VBH63sQB+8gqTZdK3WQQxUoZs
nC/7/ksvCLHbqhOFSq/1/rDliMI+bzBJDwigWVtn3ggfIguq1FXYG43+LAcB/B6M51ZYYMobvWiG
7edL+5sJ6bPqMQwwmBdnhD9P00ch91rrOUpadYfebewWSMtemNACXDU/f4A0KKNg1YegLzWc0xml
Vh+bXQyjR5UDzxbbsL5CkL9ecwVjJWDRuNCzQF5Nfi/ZdT5prh6MwoX24QKz+/4jwNLQEgMMTsS2
FBWNEFqIFb8KXrygA8tfG5l3TZYzpus0VHN8BJX5mZS9VKAr0hZPE0TaYs8pMJ9kS4Ai8vnSz5fQ
YlMD9oJ2AkEfB5Jl2F3Gpeh7QQ6p0agm2YFf5ZdreSo0LG0EL1RWOAU34r4ufeuSW8j50DTpeMuR
zZ8J6UtqvC+bw5Bxbz4Lkt66IT0rB6i65dRx+hrXyg9knYXV57OdqyKns0VoAL14aIYAliESn+6A
SGhFfZrZ6eUwKj8SoMAzs6EunwM1EUAweCVGEYlsNbmja6EcO3kGSuyPEwPoy2AX4WQDYAQwefoj
9Ly1wrCRoQeLauCqaF7uVQH2wedT/U3R5nSYRYVo0gGeRCnDlFZBp0o3Ctvg6rgySlm6N4Q0ucOH
uXpKE3CwctdMLhmLgTFRGNwWlQ7xrx3Lu7GMzAsp2IIXNJ8ADiJPI01nZFAhfZ3Ov609aWoxWnsW
ZD1f858lNyr6f8DwguI60SdrFUNJcsMwrZzMbxMKutPwVZDLAS5yFLmS31/S/fndYlH2nu85ay5h
LAvuVWl5k98NM8VF6TcxlJSVN8e5QjJGTj12tFwyqds0Zv8DBLGF3yFOm8SJ3PmDqjjqLJzSWOYl
zbrzi5H87b0LxJtrcXmdLlXu+bJOh4k2UKf0iKiXqVtAxbtwKt7r+4tjQeY4ByskBoBMFg9KgHa/
PoQFPAIhjR6FchJ+yqFcjKuwlBIRjLwU4WLV8N62ypTZGBW1G0WMWt8uAiWybFmtrXuLdu+DAFrE
cOsCwzMpGsRw1XiDcaHa9Lufi9AACwO/hWr10nVNCjxDz2IzelHG2LydJtpzAtJft9zuKClMAGQU
Q6gPdeCFe20kYAgwuNujPh3bsY4yXF6KxUbU4TBrbYXP+4QOnD0AVLhw0H+3q6g5o/pBN02crahO
P99oUOoK5MF8LsapsoUk1amHyuWtCqX+b3/wuu/BUKmveMc1bi01xO5aPQAAhe04a2VA1tVy6jjU
i/4Mqj6fQS5cgFSzqimBxBnpaopaQY0G67mJoVJqWZ+5vip4TpFbwYXHfUHW+DUWQdx7pRYhq2Ug
EeL+FSAo6j0XeHXvYrny6fbWvQOPAtX5tkmdKE/xKQnGaVP7WrppE8+/AzfQw1jWzY1iZL0zSJVg
ix0swToLgn1KNeJQtvJoJ0QwT2iVNxvN6vGl9ET+sm9GK8toBfSb0+T584v1/EzSKsOJGH1NdDu1
ZeW96IJcRD4lfokBT2x7IzBxRMjfPh9kDkVOT+QM9CLWRDQSftVyzVTVkwahF+OXYJAtO/BTzaXu
2bqVZI6XwuzzRxHwD20RtgGXACDc010qR2E2Cr4XvxRSoNtlK8quEGXVdZXmzUrkbGwFYqrrvKgq
V1AGcW94Q0dJsZVsnCqUlT+lOkbQkrQyU712DT/yV7VieRuN9tjRR2r0wrl6zzEWq0O9H3gaji9o
BixFTSjdJmiLTdELYaMO4NkLE6yGh1K2rb7r4xluUt6BrShetJan2BatONl1VT0AkFFxQXNCtVgX
Qx5c997oPWq94WEdo0XpgXtkoAKqTfFzF3jWQ58W8Y0wcA/Z00jRYoVxYICHcSFC3Y9LAXRtq3jX
keWVqSPlDZo3fl2Hb9Q30wDwZcg2aSi6S6wxYtppODiYtxZ7pPXThnS7S4+VapaJLTWjVDl6M7QJ
VXMZ3hSHVxJAPHQNZuNJ+yqWfgbUJmm6Swy2OY9aLichGPc/oNE5ED/dALWmCQnPYvSiZVKwtrQU
q0SqUn/3cY7uopT8KQp/Bs/NHTnuRDCUwMpPxxM8mX6YKkQQf3TdVcoCsWiUkRxVrayVPA7DhUT8
N4E/Lc25AQizghtoiV7PB8GYCilqUO6oMW8MRtN6waV2fOz6LihXBg3/Gwj9EH/TJBGA/Igh2j1d
lniXFOsWuqrzZWhR3EbUhLY+HQZrkYPwFzWrKYXuhcJKtcvQRn/Mzd5aF32x1yEPYXLQa/fQBkQ7
N/1vZQB2O7TAr4ttVe0mSfNX4shRswapJ2bO6w1l0QiD3ekrWU96QT3o7BoC4MjzABqB3EzCR/H0
S5kAy4ckatBASIke8f7I49kN+J+I+P+eeNqJlNpN+K3K6/xnc6qp9v+kxNqMdvzvEmuzQuD/2tXJ
W/a9/ii1Nv+r/0itacZfiBZT3tEJdODb8n/9ElwjK9L+ImKFagWRfW6j83X+o7hm/kWbFos5WBt8
QmhvNAg/KK5ZAMRnzjU5EOQS+U8U105fD2pOHCm4/bTMKGHT9l5saKQ5ANVXnnKoBdyVQ0wMHDXI
jU2j2R5cU9Hw7LEfbOzljh+W6v7X/fRR/+j0HX4fGBrPLLBLh2B2hz3dm7QDVK32K/WAZELu5mjE
2JMxBbvPR5n/yr93I6NwXmmtAIfgZZyxxqejaEjYtikZ8MMkKDeCUf7AVzRwQmHYx/13X42yPadn
9fmYp/fx+ZiL+zivE0StIlF8IIIlK/KNDRj3cV2I/j1gtQuDnWbhvwabO28ccepsRKmnE8yF1Osa
sBoPaAjjNRsjvFAm8eiGnT0dU7EP1p9PblEAeR+Q3Js6Mg84LLP3oPlDXalra6XyGkN+ANF+kD21
vq68ckdJdgcs5BFVYWEXyu2+VFG3vdVApFyoeCyoNO8/gJsXHXmUWRDBWIoy5wryjmT48gNDKdet
Kt+GKC9sSqE3tn3eFnah12hFd7lMAShrjshDyygEFEUWvYRhtkN0qe6aCzft2TcH6Eeza3aRhj+i
Lcm4FENMqUhC435SSatC+qu0t2tIPoUxbc0BEOWFzzCfy5ONzYCztAwRLEgVBJ9Ov3vV6bVulpN+
D1rLd0YzPFaScCWlRbnGtK9H91+eHpNsGJAoQk6rjxyjh7QlFGOxk9HhccU0P/qtcYlPdXaf8Ltg
slMimzmXCGSc/i60KOI+hSt/n4vlqku0HVyur3jGlyuR5sQm0MXrtpqi7Zggk/o/WBOALtA50Cel
6rk47FXiG3XbMbbh19epEf2kmaM8Sf5AUGQML4bV3gVAvTbw+dQVfC1/Z1EUyA0lt5VuHK+twZPd
z3/T7/aFZZCqgQgAV7EsTAgy96tfynwmYKr3FLeoKPvtj1hQXzN46hd24XLxoSywG2aFSGhc8/Kf
Ln4fep7acwseTKt9s0p5V+Er3gnl4zDIXyERPQ1h5zbZ5F3ajcvLnO4nInU8Y3h9IduwrIn1YVAU
XjNJB9U6YhZvYy7tqqli+3tfu+2E67JZdW1ja6mbeKodhaGrdK+fr/TSMxqKOL8B/AE2azyrbL3T
yed+pahTL0sHqgHmjaGAIP5bldetfguCgr3w09DXQ7jVySqxbc2dYOdNNoYmF37G8mAuf8a8Iz7c
j1Tdx8QX+Bn+T11dV9+kdisFbtU5Ao7KmeO1wPKd5E2vUNqicHhhvy2KK+yxxSostgAK/cgdjAzf
J8SXW1+GxekC4MkMTJS2/pNK1ofU8fSUUKL7kiX3dWAHPy6swYyN+Hg5LX/E4hJoozSjqyZKh1ZP
Ha187UAgY0dod8M3SCMFG6SyRupyl2AHZ/Kl7wPjncajD5gJVszp4nc04P0RbPhBTVdxgLa8Q2ey
BQU5bLrp4Pkj2PYtT4Md9zdRPdhV/3XKbzN1P/Y4JD0aPvRHZdspx6B1MdEL1V0aO75+I8vbz5do
gRf65zvNuQwvN8/Ye478cZtoQlsh1Ccd4mo9WJups+/0wTWRn2/dprGN3B2AEcWr7NjVTvmt+4nV
VLYSNgNxWbIukNFpAeDbJLYZsm6uuIYFlIOrcloDtqJjtVtEPD//zfJc71p+1lnRkVADqAhGUqer
WwQmbQ2lkw9xtunj7fhWydd+B+Hk1VBXSeqEvm1syTKMfFVGqDO5k/8w9U8omnSZO9wEF267Bav5
1xp+/D2Lrz2AostyoeX3jE6UOiCsjVuzu/Hj1RSuIWUPvh3FN7W/g7YRDOu0fIqUrTTGttne+V9T
LqLkIRWvNHErwnHR1rH4EvZ2la/kcm8Yq65Sr0p1U4QbPXOTL7H5kHhbvbLFAxS5z5d2PhCfrezi
7rLEpmmFhpUNp6+NtUUOMMFp3XxrR+Tr/qyFxbLRL6JOQD+AY0Iiu1g2TD4BeGcz0r5x9AdlnW7z
jbe1bqyvxr680C3Q5j92MrPFYIuZ9XmhGgE0uUPbuwWkA8XGSSLUaRcYK3y/ga9Z2T4ONmp8hQ6s
QimY+GmYDuhG5eNeie669raRVmJhx9dzRxyX0gfxeopXQ2/XptNDBab6cgyPceeUuV1/Ude5RJ34
JkIBq8gFW+kfa2U7dTcBaTZAyvFa8V3+cfgNhZtAOMjZBbL9WYD6a30pVhAGkvIt33yiTVWAAyMd
xo2V22LppNhzf1O+AJOp5bVHCTR1OsPFNqOMneqSLMu7RPPZivMIs/CzbMoyMhT6RLWighW3/E2E
xGpDhdydb2ANtCaPzmqMbjNtk/erCIOvLc6cw3dVt3vTnYEn+U1frgNv3YcRlJxn5JaExPaABKcP
GXrInLXkeqqf0WxUj/I2jJF8XlU/ICnL6RcrPyDdKmF3Vdqe+ThJV2KxFVwzd6kAf35gzu+ieV8R
UZEBI60KteP0LqqL2jImn0XG/7RGCWxw5TeR2/NZ9+3Zv0S6Kf21POwziuK3bWc3uq1MzlCvI8zI
6g2AnM9/kHH25i1+0OLh9ZoOCaBhkA7m6IAbEOTnSL3uYze4w4+uS27K5q4L7zr0baMrVG4zVFkF
Wz5q1LMmW6JBFaHabxu4ZnpuhnR24NIs7jPbvzMDJ8id9u/62fhWuOMheNDedM82juwuWFdrvUd/
jnKTXR3MtfdFl23lWYptX7fVnzwt2OX0z+ktMYB1Z91HuBaka7QeZMFR+FeyW+yF75+vxTu96WwL
mhT3QWmqVOzk049DNQq9K6GXDsLRutO+Rd8txdH+TuWrRt2J0lpHkJjr+rraaz+qyfYBlN0x9/SN
QNz6AnEwfxMkN71tDvSvn9PHcqf9rG7ZcjjOZF9a02l4dL6Fh+zau8omW3ior+tdfimbWIbu78fY
QvqDuBYTlWWjQDaSvBksJsHiVp3dKTBm7PRWKNyq2gDlkuItn8340cTI+pFVUN39fBnPpPXmXzAn
eZC5gaKCFzldxr62hFQPAvkQfM8iu34KBCfc0EWw1I3X21Rlkn6dWGsuTS1yxC+ybV7Vj9mBD9ru
UrB6qp2oZDY3zRMeX+bkGsLm81+4gPj8ekpmLC4FJBIusqjTX2ilRlVANZMOKF6NtpjYwyPvv/aw
ikKnvm+eLnbF552z3FkfB1xEllWStkgnMWBWkUrY+o+scAvRHjESHu3pRqUPQFR3iYJycZ5z4vUh
WsviDHeveS94T9O3Bo282/aH+Sg9RG/dm/WcXIifz9K4+bv/u6pLCoqgp/+M5j97mg0h2HyTv2uB
A201bP9Hm+zDYIsmpz81elBrpG7j5IjDTmkdf7zLUYnNxhJq5pfASO1BhXBqrPJkHYprVUCzaY2C
zeA9tsY2l++taVt4t6LmA358VrMble3WkXlpCOsec5isF3bdWRy6WJ95k3z4GkEkCK0SctWiLjOL
bz5l+Tav3D60wZ2G37TIzqILAdpvH/WP32QR+2Z9g1o9SghQTR10+sZxJVjrrD4SYwrYvj0Jhpsd
MM9j6tq9V1w6aL+dMj1LGXUyMqf3q+LDlAW/z1Q01eWD91N888e992pJq+zv4or2mNDchZc6B4ve
9z8n+98BzwRrfJQ3rbyUDzo9HdMdYkez1un4mDF3rbQ7jnvYbDL5Cp1KOxb1tZxfWPL57jg76h9+
wWJjdpVVAwRiyt1jldmkRUFmE6eP8ePn2+ks9p7DByYsgmWhorm0vAj8qh9GzxOPEMvioLKTdj+W
8BE90BGyHVp/XKdYjLecV9xmRhUyXjyuEnPbpqum2ySlO6K4JmJRDUXTlcuHxHBjkuen7qEGwrsK
4wvZ06VpLw4R7DbN6zt+hintTaRZe6h1e8l/DTP0qf78lllMenF8tCifTC9gNAR9zBBfOEDZ66Cz
Rc326ZiiFqzfpTdm73jmyh924muW2Ip/o4PNwRjOA05h++J6DF0hdyrdKSVKmpTxnUJef74b3ouE
J9tu8UvV08tFiz206XJ+aYLqUOP4xXWgrKZuE1EpvA3qnZ9fFf5mLJ16spVqk3Eghk6GuvGtVEGG
EGPjv2TkqasUFBOqm97cT+VtXFEAwzNXdoaEe/Q6mFo79TetGDgaD5cOPz9x9LJ12hHj5m0u5Y5I
oloax7T7/vkMFwAudvo8Q5DU8M7mtsiyK6gJQYQbLjPssruvBXZXaugM+g4jOk15VeKdRWo/3SeD
01wSjVt0cs+HXsYLmEuKARiPY6CuDGszi7dBi25cK3BqjoIM2e1ConDWr1jOdhExZFnY//M9E4Q9
dhhEd/vOWov6dyPgwN0o1sq45KfyDuFdbiIclrDQgdkoouJzuokCQQx1MRqlI1W4ptypIublNmSJ
1lhrAbjQOWkdn4EfxJYrh/soXhvBRqIS169l1e4aXs0dprJeO1eBIgxaBcczVsj5IY6oHfpX60Y0
UXr4JnwdX332os+fbtwgscmPVdnuDpWyVr2NmDrWjQl7TwCfRMA6B6ohIAoTJF5rN+qLWW4af29i
S4yt7CWzsHe1rPNVgI1Mr0hGTXxx0yVW1Mo+lM5jONmMV9WOf9391J1sWhvenaVideKyC1SnC/5u
c0hvLsenehn2g0OBwHwUDvFsT8kC3BDgqeilmFulXrfmNnz1H+OblHNpD9oqNN2k2wTjVVuvB9PW
C9tvUS16soRVq/5shT38Fuw9+hafJjs0bXlDqWhiMV8CnXL8Dy/bmeRoVIUvcRfOIjmOGlyd/7MC
i0u2sWqrbiP2ey0/NAVpxAayi757K1PTloTd5wd7gdT6dbo+jra4ZAPBHAWYxfAN7WZXfTP41Ga6
6kGyvyHI7ReOib3jjySxQdo02UYmaN6TY5JXfau+RrHNQ+P9HV+qAC2f8XkJ5qsGg4BZIX+xBKJm
iGE8RdKxUlyltuHXkpd8PvHzYGUeA71Lgz8/63ktJp6VcSKl1SAdjcCuZFuwbFLj5nvyty+DdnSa
3p0qOy/szN/6L5+PvSBl/bPoH8ZevBfKoKBemDJ2WNvqs/Ei/jCLeQtqL91Lj8ALwoajDXTRf6Xa
U0uO/+JRU9nCy/F8W7yArfzdo/5xIRbVNt8S8z4ceukIKm9KnfwhRfSndoHsXWo1nadEizVfFGAy
zE0E2ETSsR6zrRlTzOM0uiI8Kena4FWHT66sBfFmbC+80BdHXjwiMVpG4ugxyap0KXCV2Df2q753
ajIUlGYKFDltrUG9+tJTMn/Ks/vsw6dePCVpHEFs0xhY/9o+V6/sMf1tMm1Y0IChfwSiU5ZuMthE
Jp/vsd++2B8/63zNfIj+Ee+ITCNmrTXloEiu2rl+uRFvCSCVu/FN/dEOm0LhS08XttO7oOr5jOd2
O5YeNHUXN7iVGA04TlGiH+JghKmgTTWuK6CBFkKUX3WzwwH4scq/ZMZkI+QZ+sfxaYLuoLyWkgQd
+b6P6cDQi6UV6Ck2Wkc6mE8FuSVFrumwrD5fqN9v/39/7uKuCbxC6hpGPnoUAVSn4J2pd570TPux
LS+Veee5n63NXNzCYAEs47vf8oePgpVy0hdqIR2zZlXqkt0XgyOp9AqAGlwHhWB74boI9hdLn+/E
is8GXuyGUshR6dFyZknYnti8gbSNythNsIjVHVG1285NO3d6oRESy2v0huFnxLGb1VSCbVFZtZKL
u3OQuUG8G4cr3IPUZqNGa1CiuvHQqUc/XEfdruv3WnszDRv83z//Tr99Fv9duiW32kRaS6jTkm2l
Og2V6Yr9QTV0jF7hJk0B8c5FqbyzbHK+rmAyQ0ie36MlQCORJjXvAWkeA2OnTDj+Rde11JJ/ZK6a
7OTWrf210W5KxAzU7VinCM6uO8T3dWQLqnWSPWvpTZLcUHSTG6wD74bpxpSdTnAV2a6KXdljN9wS
979U4mvY3tTdakq+JOquynayuU3M0o6n6yJN7AL3oyyiXi5TU5EOgXcd1sfPl1c9OweUxhWgKAht
QxRGcPv0vhhDLQz0gUDAKm5yQjuMz9y2ocxsbtLnytoZzUNU3HFa0/TKT3cGhP2EtuyDVtuFbnux
kxVOH7rWj8ZylJ/SuApSN5bdlliNIIzg4VYQVsjzBhl52xVKaCizr5NxNVTr2tj1X+Qr0ebpZUGa
xDWzh8+n997FPTkAi+ktHgBBm8amq5meOqzwgVdJHkonf0OrdW/tunjtl04WrALoDPBCZRZ+5RtX
iC+02lqt1pTUQKwSfZqaK8krD9mp/mckuJW8alkmZQPpOJKcWtgUxYa5p6kzbNXsWIm2mjh9vW1w
FDIdMXC129Rw4FawNJXpYneeTms9fkvbVSPfUGKvQ2jPLh1bBNxaBV0tvCThDtvN16G0i6+kr5WM
4ttk6x4UlHWlvRTWJdbj2Zs1r9VM0xLFWbF7KQlUSSG275VPaKSuRnktorsxNfeZD30bSJC6yVWn
bu/9co/XtF0Ne725UMw8O3iLH7CIzapO7hu9JP4zo61ZPhXNrYHYlHzVX5JSOH8lFyMtI7FCU8BE
EWxjfdaQWo7jF0l/kI1dWdhtvre8bVxdGaGb526dbz/fkwtgMGHgYvBF5CWmSjl4854sR4d2tJ64
Fpth2IvCps+u626HJqA2rDxvH1YbKbr1q42Oh0VmDzyLl0pn53n24tcsLoCpUjPJiwLpmGZXjbE1
6U5gYHrMv4PbK4EP1Jdisvkrnh3JD9tscSRB9KjwD5k+AMds/F52u1l6UFdexPSQjYgkPrTpF1ad
0MUb6j9OfMB9wAiFIo64tEq2cXrfVbWc4HypxsdUQ2lVL0xky5sU9pI1vXpGnrhTMqkkl+1Xv7SC
q3hOv2pN6d3aIBvKNE3bjJV321fIHKjj+NOUc+wWJOFH1ehfifnGjZKO3wJ/3U29ccOL9TjVVXUh
2Do7qUwCLaSZRIv7D17lp5OYW/WGEkrxscpmUIVeDquBZ2tzYaOehS0ko6DoFXgp4G4B3p4O0xiD
gquxERxLU38dUPtdKSHyi5AfaDHFHjqyknptcasBT6Nz2tJUV7pLcz3P2N5/BfBRtNctSJ2LAslQ
mbnve2Nw1AdamTFC+WapR07W1vpOrdzcBDaFjES/IkNP860gXNeRfDRK6antw+nC7p1Pw4fNa4pA
WpBGARABagh6+CKuh99fNoHn+ceBQfANS47BUBu22Pg/+wre0udf4J2ctRgOCWgKcHT0UJhZQiRj
E+PWycqZe6dc63IorSWlQU6ikZ8QJ7aTQg23jaxUKOCmb2VMJqWIuXBVi9OXHKKnXSDeZasw1Fd+
kn6jAeq3rbaF+kq2ObMZQy4WSevjXaBryYWod9l3n9dq7kIgxwBwCd2CxfYZxxyqEMiHgzzQ+phK
yoeVlKlry4t3XpPcaIIh7TIf6fJSSAPX9FNh7Vf0kAq4yrah589jXsZ2KMo7uTD9jWJezTRtNzKG
CIX1dtVpyqXvK59/4HeYFV4r9HPhbSwi5n6EXg9pRTwOunQbpKLdl2rk9iYM8inyHoUwFh7kFDsO
PRiMbRIU2SqrZax0zP5Wi4rmahgoFgIvvUY1d9y1Ct68nnYTztrloygG9x7zdNp2IgrQtQ6F7ba/
DQURCao0mpwL+2d+Sk73jw4AC+k06Ci6wf8WJ1hvIyvUxPqIqlS5iQJW3xfqkOAiM1ZaFQLEir6g
sdyuMVIPHLRDxr2RxqDgcmK2KmuHvYA3H4w9+ZDFtXeLbKrT+ZO+xlDdwRO+fGhkIycIgtUOXcm0
c6HyXHkgu/58KkvMJlBpwKI4jXP+ZuckqAwnia3YDxYug4V1iIoqv4Lx/CQTaqa6cQupyUDeqqid
JGy32kStVBm0WSENQAtUqHifSPGq7YVorySRTaKKX7QiRS4W3cWvn/lH/Jb/ylo54bbcFT+yY1P9
+NHcvBX/H/Bb3lVN/jvB5f5H1X4ktrz/5/8wW3TzL4gjs9oamgxcBgo3wT/MFlOC84JKwizBxLOM
2cO/zBbxLxiK+FfO1MiZyc9W/pfaIpl/oR6Gr4uFYIVlQa7/E2rL6YP67l5vkGTOBi78UXMp1RBo
ni/4FWzGUoSFUOTatNExivyjPto/owC8hhcG4pwpnW7hquhlLjTfX+FZjoG1uSms8I1r5EbNUd7H
jvReUP5MXvjXmNRjANpzBeCFs7jPMrPIsiqoBRf+o7YSBU84+GbrXWv19IadunIzZLJ84do5vXV+
jQnZn68Nvhblz8WYfRP7Y16T8BZC+CJZQbNPan+yiTKSC8/xafb6n5EAKCKYh6Plu4j6h8KKlGuh
gY+S4I5D3T/n2Ay5ii8mt70/N94zT9oqYt+s0aRKLgSSZ3NkPB5kehUQaSHNLL6lNSGWiwslxIXI
7EQ3Vxsi6JwQhhakTAns89vvbH/OSoUS9huEe0ikzfyv06peWfm1pCKdCJgdeaq6W6fIVF/ITH47
ykwSR/MHzbCl114zGmOSRIhEtMng3ZhZErhCIF+qvC1H0Wa6B3g8am+E33CmTueiZIVSq1hTr5IG
9W+rk4W1LAF3/3zFlt9nHoXAeBbvgf1yps0KwVlFTNKvVxQzFDtPpf6YK56+L0rJuxAn/2ZCBsPM
zq6wWZCcOZ1QrGiNJqRZvRpHS8eCEWhanyI3+PmEfjPK7MAJVQOcF2zSxbJV44BsI5L1q6KXDFcQ
4Uj04+Sv/gejIBsH4x0fK3Cpp3NJqjqP5aKsV71g6jbFZFLO1sz/cBQuBu56rsBZrFdCp+50lFGL
1DKtomFVlla0jbxikDZeg6jahevhNJiD2oNoNDpDXA5oiMPjX0SgfISqay0YVYaI2kIqDvWWxDN+
9VWTzvtsHnL/+fItWsiMSPUEouIc+7LnsDA/nVmQ5lnbdaa4CuuIhmSJt3aLUeaanDTaE4i/+WoK
hB+rj9UYaDUF1STEBt6/SPXHm4eh/o39EP3TZsdAXkeQxWj+LLnXtWpMndGl3ar30a504Nl2KFPA
ecp2RZQWRexqBewIVw0juC99XFnps1ckvvnQeK0/bqhZ+z9GUa2TvZyUQ31TDn0/fdFk7rr7nLc0
3Vu1EBQkfWnF9d72vRE6US9XB2GIo9CVK4xkSMnUqdomUV/c11Lcd2sE5aprMe/SmoJGQBPWkov4
kbK5mm4DvTbkTeg3LTiDMTQDt0t1uVlFTasbrlgEQb0qu9CiKt334/faqyK0iRtvUr/4UlkPqNDh
fnEl+qjZIfcn1ONVHfvDVRtp2DmIRpN2UHqCvkIopJjGWyTy8li4kjHzMa8NdYw11/eF9joP80lA
cCIzAW/gJ/UEyx1JuVCsCxwV8c0BHx6FV1E2VpEb+3H82P9v6s5kOXIkTdKv0i+AEgMM6xXwhYtz
Z5AMXiDcAgaYYbEdhqcf9aoemeyUli6ZwxwmD3mJzCDdHQ7Y/6vqp31RDrVHbuTUGkqW76kcgfgr
7fkrm/MeMHnhWoWUiUWU+5AJplHbIMyIHd+aR8meelu86kJBlEoSo8p9lK9Y0M8xo9CoUp3d81Tk
c1OoKL1O8aQr4VK2fNiRzMDIHmkQvKeOJmw3VuAHQDlJMlvrNJqz3RQnKOpN9Fo8gjsI3JZez38L
OWOB9hFe959oUxXbkbSf0KWqW/01GOnhIRyZ7fYZyH/vLNbVY0kX+h4xj9ajeAgOknrKBWJKqSf+
SHgSL3U/xGAV6mXxv3W3rH+2FAj12abdm5Wp+ugJmdvd2PsWJtm5s7rR7Zq/pUPAEgh9z5hCgAwp
TrmqKl6j1Cu6A1Jq+eJuoexigKK7HUwOPC36o/NCwugAqBIgW52sz8A/2JxnXNZQUZk+0DD3WeOS
bAZXtCC3SubqRU9Ydhypy7E5mVS/wOUxgFDsFpbTmiQLqjxbPCmw+V1dj3YIw8ZjxIfi3XT98hYh
jPzq6bKK8b4EwLCcHyrS6u3GVvGMkRRp1+nYt72Pm54l1SM+siTd0cxH/Z7jWAS0TwUWS87t4tG5
qt1W935NhusSmQ6QFYt8mw5ccZvDM1fKCbUrmYx3LcjISDB0WXGX8jYFuUqlPSb7EJLt1LFuiG+c
irlpf3O0SNx1HdpJ8dl0+feWiOV5MSu8JHozK9DGlV+jekqle4+8zaL9tMTFQ5gHGB5adU7+t85P
T8yjUqXGqmOBwzMxOBSbmHR1wrppaGIUFD4XdshROV0O1TNnHvHNlVp+y9SYuqZFaRfW/AJy+w2F
f+x3BChuW8dmjcl1FTEM8JE6E0XayKBv0m5gVsC0x7KbZBzjn6JfMB/btGivPAZCgQLfIoRDFoNM
1PhqFnkTcYXOxBtsi2MQEHtAH9EIFxcwxaDRchf1SV/V+TQ5wJpYxHRD+oxeFxz3q71GGELuKxZN
Z7dMGbJ6JHCwNnaKzB+frjCdBdxkhj1BYNZdsaxwJ+eUDFeYUGdclD5Cy9gMus13qErp1T5WJL3J
loV9ohMIVTCTKUHbDAh0/tjUjS9Upbo7Kpugzgyo+Heekf5liw39LbZVFse2W7IYoaQxH4DD69Yn
UbnY13KIxCXZ9BwfQUrG2YL0KF7bZ6FDCVmAn/638DR8+iDnx5JxALMoaY2sZ78Wru7YlsE+p9Hb
sadz0j7DctEnpzlC1LVZGK8Qd4Md6WtOtZR726H7pYZx1Xm4DTKEbfJe538woImsmZST4qJNA2x4
Y9YVcNk7i/CbKHDMcSOTr0IX8B4VhR/XJizp/KN6G11vXJQoqg5V/DtDYv9tROFA1Qw4YSCjEyWC
N7brYSoZUoC464LylF2iACs94lousGhAD8rHRjysEOhwmUAxDdbpa0tJeCyBhfpTTXJJcSvGKaAR
rN+ArXJi+cxwD/iOBh7pmqYR9vrSQHHxKaes7qoqGmqHZ9AeTiRom/3s2D3MIjCOAmB1Nn/wGaAr
7yicRkZHPfSWvgJXVVnr99FQxWo/t9i9trjmu7odkghWHQSKoRzQ2Y7XS5zyO+6SPjsams9lE5iw
Yt8yJf/ErKdul6XdfCgMGpdqvvYyuYffNHtA+Ya/FRMZv8zqlvshUiWviyWUMP0FpT78hMhi7e0Q
Pft1C28rs8aAiJPg0h+ThX53eAaFS0ECOYO7Rqy3lzCG7BCgPIOvRslkUQx8htDxbktVXRg23Dsx
cRCXBxs/kG1h8KPkVSQPiNIY3+CdWB7nlUldJ4RladNOq/hTya0CjUnP6dSwMgonbakrDgmGvofE
oMeiTtrqnw61PGQXecqW17JfZ1+vKh5XLPtM/yLmCcy9qpiRKmeBhj+pVjTb2cnO6pROY5tcRLkA
iBCQL1rtcgU6UZ3PBZfXGpPLYykYvtpB5cUV8Enw0BQsTHcAa5mpHsMoHipqM+yDDdpNbqQAJQz5
FxSsNquJ3fVoUeSBz4W1DysecehONJbcKKzAAd/lrf6Few6nNR7s1e3gcfRqSOHyH0kSfxSL0j85
3SrYf4MYwrEDz/LJWbEVZ04w4zdFhZ1wPat2ruqgffSu0nF7s2inXpqQWv3Y0j69S+XKs/0G6uk7
7hbiMmwOz6kpjxOggHCnew95IHaXr0jF4w2FAy9H9/zXRtr5AjWY6M5YUIL2MocJLTGb6qO7ZQ65
BruFsp8UR/g7HAPIZ0p5IusRfzeraYLLYbe0KfmMdRrfL72RPzjbpaAfd5n5FbVSTLVtib5JukWr
vSnLdttJbJLHWm4pfYhNGz1HYzzGl1XiF+Tzi0001jP3uY2lP7ObPb5kGri2y1aactithcHBj5fn
1lZTIQAjZGyx9XUJuJygTD9iwNwgaw5L+hSJFfvott3mbe8VAQ68zEHHrxHkhva+LA6aOPpMpK9z
Xw2XWjESA6CA/QZsDQOu16Ity3tR4A6HVBc2gigxrPjzEGf4JdEILD7HJAaMCepbfM884HcN32hb
Iubst7Quh+GcZDvXhO02r/UvQPjKG5WKIIGMkK3Yp6OO5TMAZ4lGipS04GXh3NDv8VHpUKfga+QI
4uqE4hkaIW3Wg1217lPsLXs8hkoGqZvrftxls662fZpGFtR+my8IAkwz6+rKqBRy7xqVpln/WQVD
i8UAtpIDOsUgHvPRgTvtEVzb6JT9NqUhd2abK12XHkRVFK0pfAHw7kefhKCQpI5WP/6yaqwewIqO
Ec+QKIYA/zFx9wVqtdp9hrUTEkugSB9UsJvaKyC2hsPEVjYfCN86W1PJlwgTJ4+xDa/cfIPI6Jrs
AOtSX1IxintGIkEK0lmI8ET1BeiikQL5si6XavyWhbNb45Y0/Z57rI5hfQIbAx5SHKP2OvdFUecF
wMZ1uiY8PqSGWrILmzYYLLphCQcuZfGI85wlTSun/pfDdCD3c6npZQqcHGwW3RoQq9r49KW0U6cI
QhJKQrMCXcxZPrOf3K/TnZuVfiNUrb/wro0/sl9k0nQDijtq5E6Xz00z9dhVbYviWMZwDu7FVL3P
M5Z2tQ5KZ4i50OoW0w9BTjIHAx0xkiEBHy2sRQAZcR31rqUGcPeB6OmXc2F8JgX2bnVFZPGChjXx
DWzEiJLnuZOXlStxE+bUZOKyy0KO26bweB097k03iVXwu6eMF0+LZCiGXCJJXZ1Fvdga2rfTe6xA
2t4Ju8qlSRWoH7WORfUpCEEupxIO5uB5sOsvfL8IxzlnWv8w4XD05dWmP3IqfNlQTG+4xXIn+oOU
fjihzQ3tLqjdCKwO0RA+Fuvh3PKACP7eZKneCgaobb1tSfjuVrKYhk1lfDPFnFxHNAnPkEA8KGwZ
T+ZrYyI0VUyuK79L6KhXYC5sGk+jxL7bLEwZ7mpde4o0F3ddyOhzWi3+juU5mnvRvSXvWWfwgKNJ
RHGuxhx6wdJs/FN10aqbyOm5RYZoXl/ZXMEv1kPURSCbTsxC9dL0y+JKwDTSwwVaQ5/qPvqOR3fR
LNy3YjgE1MZOONC6ccAHprsh248Gik09eeWfA4pdn91w/maOQ8T+oK1jfFpjK9iVDh2i877zKUaX
qgQYPph5THYhHidVT1GYHoaUjO2+KOe1a9bOA6gy+rm6nGQ7ffIyuAX3tVyi7DObYdznJCCQFi9z
7IAebafQsKiYvjJuedwkuSpxYsoNAquj7XAOybQKH1CqhwEtPF31RqNeoedj2kK6V9l4ls94kp4t
ZSiOCr7AIQKS+3adlxPo8LRtyy8vWqJqCbMH5nVgP6+yRRmyK9owv2XCwx09LHCI1HhK2mTPXeXg
93AxLgQQoREvXECw+bVsIn8Y5gGRxwG/E9/Nika/l8Lrn0pSi8PgzC1SXWJdDrhRj3dMqvB709X4
CxSVMNbJuPZ/WiXVsnfrZL6ogb/aupVrvA3bZCAIQm2rq9zLPwFvKYJiLgfsYGlzPDJVkj75GGMN
SMJzd5GMNEYnQRHcO3R/9mpJCqkHveDYsuupYnFDUMCe4K5TwWuXW430bDtU9GRQhdA3OY7bMQyL
cgt4eNHKX5klhkmvBJIJj4c+wxmhmnKsLJSZUW0ODBZA0jwfGUaxeYZdPhG2ULtET2uBfKF2T9hz
DraWcYTHs19jDHFQm/Rcu1Zn+CLjYuAXqhw7fyhWLbYXHnWd3m35SASKDHhhMGGUxU+BCeeBFP36
E0XLAIkLbTs92L3xpnHNdwi7JyJdt9r1I7oVpctTaKOg5ry3khQf6aAlhQBsY1XrpDwHmnHwRxPD
MjqESyiToEBggsGvVRjkieggu7AAQ6fpTT6ixCAdWj/RZxPLNk9+FZ0h285bVylUE9i1ZIhum6xX
D9hBMLoDWNsM+wJ/+lrIjVwyzroOTw4lPzeervEOrDINY3+v8UAsRyGzphe9QY0THJG7lcUrEnOh
xGoTGl+6XqXDkvf7PDdooJg6BuT6CO33K08GIfAAzs/56W2YqrpnE/5dORSl11W/kptoDvIlImhM
qEG3nV/IuqVPgx7LDFGV8xeVrG3/uiLEVWEvOIeTG9T6B9jt5NsMEx50SRCYgdISFZL1ojHq12wY
UMu7Fqgtq0XsB+SiB2mrZsy5vzeU3ZsoTnHmHpm6F4Hm8HFbW7HjCDDW24ruS74na3FW7UHimgCP
ZCrDHB+Qb8FtAEEP2lsxXXaFyOVbPNiSoGh1yvr9nI4Bd0AN9WofihifVJ0oMQEvgefrhntHmpBz
2FIXHrcWkUcDxUzYlsNpHKbWqd2Glufy0hHmlK0zNNOk6Lxg6wquSuZFgmKmrvwDBCJjwNjRGXr8
ANSpX3ylntee2fl2mOgMwRoYbWw10eurzVW7lZl9VsyvcIOtdB3G3caxAawXtNfbh2lF08P1AjHc
nFgYnep3RBQ2u61Qt6Qxoy4uByuggi0WmH1TbPqBmmXy76XOc3HbLd44oAWSlhZwEqLrZBdIl5Cr
pcgA56/XiXdlhG8Aq1CNlwvUSzws2pTkGAtTVAcLjgQGSxOqCjqUadmKB2SULkSOp3jZnAoNPB6g
m+4SWWlYeHJnKmw2IINz+HwWG4qya2C+sNvXaoFKBzWlx3kiqQnzmh7KFH1fGKDpCpJ2xiMFmqYo
UDxfECF+orXUN27qNBJfMYTn7IslQ7odg51xWlznFi2ro6dYRmZ9WmDixguYsKHpZR8MQaE9RgM0
ZkxD0TUoOA8GxavcMkjuCjCDETEyyrPxu/SuL7DsDNPZxZ7N48/otvNdBLuzKbuOp6IS1+gBHsxY
6w7cvItB4z346gsNu+pEXB/Dc4h7izytZSf9c+bmLLdYoWHvf4+GKVJgUZYIdIHOcdzRuC5ngNV5
7QGtAEZjajV/QSVDnjScoXBll06ZHH6FqEqACaGylNdcZVn/uA6oYKlRSkMrTOS2La/Rc7qtGCKt
1cDmhBa7f6AMyAzLN+7sM9poLM5wU1tLaeLigs55RC85pBWA68dqTN7GVrWPkHjmc40VGLSiP3aZ
Gvh6GWK9oj/CAHTdlcfexiZyXa37jmJXzKmyLXbImJIK0VCiDZGgFoKr2Nfrsgh18oWieBI7dNXm
fN/h8kefb16MUKH/JVH9v/AKONjHrPr5D1gF9H8c7PT9geab6f8L1wAUpP/BNfChPjr7Ef6rcwD/
y386B7L0H2DEwQGAW9i5kvXM7vhP50Ce/OOM2sY6AkTjswMAUsv/ZmLG1T9QIQZzERjU//rD/2Mc
SIp/gGeDNj38g3+jiOn/xjhw1sP+IrKk54aUs55/hraBYZH/Xcnic5lgHON72oknrNltndMRNYht
V+z+8sbc/+vv/CsE87//ScgtQZrDremfII2/SN0p6ixigLzh08cq9HaxJLv3eKjuUXI8/xup8b/7
UUgkwmmDdxCK89+kRmCArEkMXhRhmJOFBgswzh6lav9N3utv8tw/3zxYISCVoR0DLvSz5PmXl1RV
mYTcWA17kJi1aPQ6YMZKWHwNJnFWZ6g4ev2f38Oz3envnxbM7jnEbfg/gcv4rz/QDV3aQ7fh+2xS
4q6ay/fBD+omQtr7wBlmgoxp/W+EaBhf/ibdwraHEAE+sxIloSUwO3+7SNpRywgnKnb2Sxb3kQsC
LApUDfZ8YheUsfLJrdj9BR6KPTUa9U5xKa5WmPduWzwyd5miAmIdH1+ruAeWplP+yqHN5X5jXdmk
o8rwiLXqsiLRchF3efE0OOxU5njta621aBHwqnqEbGb40xYnyqt8RWmUSLJxXySswnJETrNuFF/M
jjjVwqom1vit3ZxpFOXFb0fa8choBBaO9jq6K11afrWkTd8xtMNPhr3pUp+3ux3GKhNO536uD7hp
vxl34I3Q4tZhQXzdJxXQSwuHfrdRnBTPtNJzz1XcyJGu16VS4qKMBQg3po9e45SVt1kh/T4enTlg
MJRQBXWBNtki08c+qP6O+zKBDTLvYQWtzEVGxg/U2ScXrfQT9CSnuxeSz/GHwjD1tBh0AeLkx9Ed
NobwBRvELGriS3HYMm+PUQpzXi1QDLlDJ9s5fdsveINFMti7bCDS1HDaik+D00jTwql+YiKbsfew
aBHnaHF5c0LzR+yZ/DMWCvEllvbZLok2bOXUlHzmG42aocd2Vk9dT3db20enNelKyBUY9pUv7VeH
fpwa6ff4OaILci7l3GKJH1DFfIIlj19gBdZeqh4Cc7JJjDAgH1yxjvK7Qaju3gjZXsaFQc4Hj2sO
YACJYhyUhdipGZtgDqkXoY1ybXHuTtwVBmXzFEY86epxnDy6cNhYXJkhY787xEXiGkn8udkc9JaN
8fVAN0KvwLCcPpJOwyAII3Dy5drY2pqP2l74FvNwzYzKUa2iSrDQe4ypEhPr3toOabRxdkcy93e9
xoGvkZv9NrgFXI1rhTMdyb1eakpV/IgVi/qxhOjroe3yy5zgzd0AtT30esPIQjg2jvUkvUaqfxC7
QRj5JnPXXeYOjoU+cWyP4ZWB+QHIJxK/04RBv992NDh/AaB29mK8m++TJZd7KFocUuTSvpYGTaBx
MuRvUTqSq3Jk/CUjDrk9KcV7iMpiL+diOQ5b+WPiaTqYqS/esGiM4eU04bmvxu5xchmyUS6tfrUj
TzzYSphAO9JdVYZNNwTfPigkbUx+0Y2RO0uBQ4njHtqx2ab1CY3scBDNvv3u+47drRnOpFso+DWm
Gv4QZVq/QYNFKAd1cVLsI/wa+iti6cL2SajG4QKeGjIf/OTOA/1WbeAfBYZp9VFxTeURe1cpQZnN
1/HBkWRgO2kjSb6nSnhxoM7Z9jhh0zMd26wEpA8utnm+YUQjEUF1NfxCpRHOgV0Q5Fu7CiH1QOBe
wDkpJksjy5l3N7jv4/3euhVtgm0w6fsmo9zs1mQrisPEwVjeRS1P/VXeL4Wu8668J2a8KLCIyY4i
STs09WAuQBK3wg7qYsrwy35gtLfPvZtT2BaqjcO9mibpTVlu8NWKkI4eOp1v56sJ6tbrNJLUHeOc
rh8j5F9UHUA/l42EAv5lyRBtRzuhcdLbtiquOEaUP+OiwxNMrIw+D+jjgOQ15pFtwBQBZ1qhfAs4
uGJc1ms20BgQAkrFo+o6zBR9+6tvuTqSJeV1jp1u02pzyghqFlFcCHylLlokqlR7cA4BIgUxeydn
f9WV7CBbVA7FU2hfqOuVhQwz/ElRjoFtKQL6AXU+AqXZ+Yr/cCkBa4xmg1MuvVJT2TbcVli62fys
bPDiMnLRD1ae7iTTaLk3S4+Vh7CgPc1ZcjFHHlnK4J6gPO5mjBi+A5OK4Ocd47XAtceqZ231HdqA
LlA2jVhyGpXkMEp9XLr8KilWiXAWBt+pTeO7JA0v9vwebeyIJ9C+lAjLGA93dgSYVHGNMfHFe/mW
zbI/rm34goT9QZ0EYC49xsqd4nz5VWIc/YXnEHAH+QXJO3GZq/NALMEtsh4TS5v4DrqEvZwnBP6T
LKod2lx5wNcGCmW3Ay75Q/TqNHNILhZiW6X+nKXSmUJcgYtiFMsTNOyHiSI6U5H06HN67AuG7SPu
DaBtt3qHPNxl4cA745NOb93U/mGpf0ZT5l2BOIWtpgfU3N8uRQLNj1WvKkqWpsKarA6mHQ+d1g/l
guvIbRcFkddMyGML6RjAAPa1kqrBGAnB8ccuAZugrNqxTbzMy2JqAf205uDt17w/M/NoE8vplGXr
7z7HtJPCtaBXgAhw3+XxXqA2MjXmQzn8xlt8Yjzcjam6gq9T1lHALLcgGZYaedBoDCqG4s5oP9aI
J992c4LnPrU3WVomT2mh9qiYOUq3PmPzxFF9peYbWbYXozrvfZPxIrPxISwVrQsRfrcZoH5DLq68
N/u0L7GijnENtzPgJN5hx476wfSIFfS866DCwXEJcGHs1XGYkWKEkw1r8Uo1cynAr4OxZ8Yqux6C
ugdXRL5ioVg2C03Vne2Le+pSALnblc4nsWF9mMhUHJztr9LeVbtBYgNXcPHcY9CtCZ9uchV1Ry6m
g916iOTldabZh5j5N4RO+chSuGyhCWI3klwNeYdvFHLFfd4/VWN5HWRH7wZUnzSlj6oL/AC8+GHa
YwO6WxQlEGcjdcAU/xraADFtxgEFg3GDvT324gxFVZv22IZiNEVobFhu0YUKXrGY15oQdbssZ5EJ
y9MHYpbqspqzNx0NeMtgR6qKoT3kglzKbSTHbjHmEVuZ9jDP0h/GCHDNLfEfSbSyG1lsxZUN/r7t
J5RKtogvqmS74VF2Kctovuj9dglbKBZnRfRO8ay/iO0KgR4Lebfl2MAAvKqgjYCZMwy/OSmxWF5u
Bav0G8OE1HglsOPVQFy0/nEaNd9BWHkz6JU8qJW9hRw/0eMHNGsJQ4/rX+bYP45lel15Da0qgaII
ueQIV3NyiyLQGw9bRcNy43EuYE9rILcxdZfok4AYG67QwXdysQJlHJurFRiXyR/lXN7ECFztSzK+
C9ld56m6mFd/N8tsOgSbnNJsfV5C/IcD8llQ+Ygm9hd0mz7SjN52XJ0Kwe6xO3OIW9l9HDZSC2KR
awnrV06wmg/RPuXlJYS1C+2H4ybTU4SvKxZ74TBrfgPV7VYMfDiUZX87u/iTrthj2f7ozFDWfcAt
KI7K9ziVjyBIArKUFncDF1ju0wPUqjulYWIgxYiK1C065WR6Nhv5nGDKqyfhAA1dESLEwg+XrId2
QLH3VnjhXQlzE+pPsHcSWEYyb7EEwfuC59J2kmt82gZ81xEcw71whl+hh3vlsZDmNsYf1mVq4wvD
IWEjHFUhQw5lyCyg+VZL8ivSCNUg9r0nCor0SFy4rHx6VuSSb1LiQ+QL8I5RigQ6j74WkWKz1dn8
aqCe4Kaof4k5fYKKEjVF77A99ROWRzAaApdBVf+QKbk1WVJUSO0mgGnOAxbBpftykMGbyS03NvfR
Ve+j/YavNi6V6k2L6X1V4LfoYXva1nMxPEVClhd4OGmzgULvqxjpEfGaGYdI5Ox/hzG+GQWeN/B0
4r1dwKaIEh1fpDDD7AyyV9+JKz4TtG0HHV2j6/ujncqwX5P2DrepPbqRITSja+uw5LyqEbnfDgPL
u4Mql6yWnXtSc4GHy5Jf4vXjpeQTki0LagL1dUnQEITdERaEkvZNr1u0nnWcXa8VeHVkOO/7Rg35
KBH6unUa3juzRpebsBoGqnieLvIB0ON5yweym8gy4MzayV0MTaSG7vGDfuBlx4UDfpBiiR4mJIig
wYOu01qo3IkdljrWZH3ZRFivNKw+Xyhk5M+8UrdaD6ExQY1PmwUyfVuiaedZm5xGbjCIEJPbFzIV
6AsecT4mo/afk0qwyExGGE5H7HCferjLd3OHme/8XcRV13VI+0DO/MHyfTtF6HN7cV0GBHrH0ILn
aQT1eUQIHdXjZyoMSsT2JdTrBk4b9shAXP3gRKwXKqU30NLZwZOS34qQ9D+D3Qqzo5XO3yOYShqw
bmHJgG+UgaTTcrgQJUQxOKWSmmkSLrGqQ4JwWJPyuE0ThqYuHpMTa9fhCqIqfDge0IypNxsyVLkD
yzRbbxWfzZMxOrujBR9vFK9+z5DGmx6C4U8r4hg4Wiwo6zHv0A/NcY3OKIQ4KdwFj6mZ+Qms/fxJ
hQluLzhGbg0aVyG8iPXQSjBDoLqGpiWZu5v6NH8JTm/IXzOLISos+ib3rrjWfaxhgSx1+7BUaKXl
MTp5KSyApHbSvvaBJddTFEPFiUtQgypG+U2yjf1z1HEcf1tCvGx41vIDrtjiK42jeb/gAfq64ir8
UxQWPDC4aj9XFLOeoMiDWJuH5ZqNCuqYygacLaqBgc0uO9QpoOm5XNBY4rtj0rniQqatuckQt9uL
nvxYLYtDR4DkSFtoN8O60jtZxfLJI5G7g1kFxzN4O1gGFjp35TdMhe2+w43kSm8VPugVICBGYDS5
zrrNPkJvPG81imGVR+QhJdDd508KMHQUfHT4gjGcmpJ7QXDdhhMZE5pCaNCBwlGOgqoouy9YEoK9
Ians0XIk8w2G1mI0hAhTB+BC6V4GPqhG+DYfEXIFaRUbryi+0Spr0/ucl/GrgT4Ckug6UPCw0rl7
HNNwQuUtbq6j15eEdZBFkn7GEj2R5esErRnDVt81aevH8Rw03Of47XEQZfQwtQjax7GQp6VM2D5H
RTtQ645Ao5F2n5VAF8RybI92zIFqhjh54WBXGOTm9orCRIi/Ywc1CybOERaCOR4ADyipQUw1KU/w
xJc19t/30uO0FK/wbWBqW48zHvxbMwxorEIP703GF2D+CoHmmbRcjhj5n4IDhxofMFBeoc9roEvg
ifbdmUz/Oy23n7xfByj2GYrNqQFEPWL0ii3tEVHrx5JjyEFA8wqqn2+quXOntQtmJ7Y4O6Cwmu3d
Yu2V4b26WUzp0cq3iWsWUnHVD5Cpo0DpW1vlXyu+z8cOQdVdSvrpABsm7HOtDft5Sp/bBIfgkIG5
1Q8VJgrgvJplBa2tMC3ADwn8qwjquRs1FsuhXVCJZSA2QNFrEzwrtzW6Bd4w92V8WM0coW09AEOd
bZ8V1PoPiIcwqaFe9hBiiS9WSEAFHln+kKXptYJ5Yl/SDY2iFv3ooQJjAdcRNKYK+f2lJJdbPxcn
fJVXPDDR9hDxGG88Z+mdWpbbtYc2j7IRc+jStbpCTBUOTiyxhlc9jyiJ1UvnL60Sn8us810uDN8D
puFgI+XzcQ0SSBR0GTYdoeOu9/qjD7DwsnKam7kvIwCyu/6SbaW8k7MF9rPLd4XqXhyB+aAIHkhs
Gd5XA6/OQly7H5O5usD3vbjo1hxdxRKSf+X+F3vnsSS5kWbrVxmbdYMG5RBmd+4idGRkRmq5gWWW
AODQ0h14+vshmz0kq0mW3X2vSHZXVkSGcP/FOd8xd7ivA2Q6lvOCmanZRSPRDGjqopUKnDOjzunc
MKnd0FUWG1qM4SQyjVKkywxKIiGmnb0IQpadX8FeCEIimMSWOD0w0kZ0olF7N+3se+uVpyTgaFZz
kZ/Z2gRXaRhdByKnnWjt8dVBPXkMp0TDgx7hfbh21LDkHspHMXIK5kV8W/dmehkYJYfa7IS70ZTJ
AVug+WpxMB/rzGzJFWn8K454VtVNgK6jY5TBRTCgaGAro2VqY5HzxdHsxLDNbUu/zIxXEQsFLGrZ
ul9LrSYaHVl+GFGkbnE/QHKVoZCvoi+zbR1Y0THil992tZ63jd2jDWGEHx2HIikubHPydyaSh7uw
FjJfT60BF68wzMegIQECwQkQzaIc7svScE704vW2av3mGY+gWltG01xJVYZHA5WjXLmzZLApazB9
tgwRjNRFEJ0R78MFaZqnacjm4xRlznrEsbEWTrvo++0CEFX+jqGbe7gy+LwVzRMCu7MV1+Z1XHXg
q8mg8S78ppRAqxyVp5tsCv0nG03wJp3teK/D1rjA+wvWh7xRhhDVY1YzZp83FgvGxF9HEpfGKjCQ
TEcuAhWNkQAp3AsfB3no2tnd9kraBB9UIekQIyUoGaVUN4t0yKVQ7iyCD6rq4PQWQ2fHaEClVTee
HjuwgEWww3wgVtJK0HEGtXeDRLg4u61zbusy71azPxEylZre0ajSxz63Hi1M1Iw+Exr5SlD/TQ0B
FWXLKcFHImhDc+WMQOJ776kxwL+Vbk0JM+9mukSVlcdwKLeurl99GWAZcm6cKXgjM/GDUkpQ4gLd
bFTQXycujPp6dnfS7Ypt5Pq0HV33kcRq02f1dGxSgyavMfuj1Spxw3euvcIE0l+2XPGHQlrdpk7z
6ZA0sd56tQMjJvUN8wZFU4aeJr0S6fTsNNO7wfafjk1N9+VsdneuYsDR9HE8rfO28LZ2b1/XQ0GZ
6WoVrAqFoNtN1WmwB7UrRRk+R92kn4VTL8rMwLgij+pqyNHf+7VGkBmgG0HZgfM/eILTeUJkkhP1
ALspE9xwLcz2VjevpTc1GztS+3rUFz4rXoqGDQPdywmX0lszcY9mibmhnzqM/nCvWlAXOtgU2Xzn
1XmN0grOpGQUkpoI++YRIiQRFo7AOo07Ir1ViIsYgG9afqgSfBbJZzqqMj36Wpz9NHwJW/MkFaZE
197PsbzAenMI5uJBu2awy3GYm5iyh4rzMkxvO2N4GJP6EWf5uq2CAzPVXaKL7cA4JCzGixgOTp54
OxVZ33oWBB1WN0StN6UxizfbdjatsjaQLkAm1R2re2NLls+W/f38LP2C6IaSFY7AaTNt6yXiOjdO
bcO3twwJCrZ2CDTVmqnDTht6zSfjhgTxJQXzqSamI0nb1ykmKoJpjFpam5lIojJZAwrZIX0EZj31
r9iRdm1m33tIouvW7lcQv5BZhd5jVA9wj+0t0lw+RTP5aiRGZ2jqJdFuPpN/z+Z+Q+6sGL+v4uJr
4dTNWRdhd1AAkbk1LhSS2hdCmS4K0e6TUR1djBKrNNLHOMYeUbkr280oEcrxsq/KPY0pn9XIuSx7
dWRgsEhG1yPPNIur1xoGWyzlmvtjU5T1DdvQF9/gGAxiLm3TuyxEeVd2DJCWRJGVjzY8j/qdX1ls
BSzeDChuvnep/W6feOOamceNg/kHwSR0g4S9UR/sjDArL3kpr0IRPfR9S5XxxVH2ZZemxCdlN64i
FUUO2abLuwcvym+mIGG6rPlLmD7T7IT2uBvi+DIOKxZNaXEfmc1VPjH94kZ3SEWeG+hk2kPlVCrn
Nk6GZj2Hb1NhrHO+fDGXB/NR44CBZus4yE49T19mbXfVBTXnRXBlDPUp70DtwdPxjOpYRrT9A9+x
ULP4W9VqQBdVFbfY3i6dUb6pbriZ4hJAgt1f2PAYEqSqdwzWkYXV+Qald7/1hHc1DK5eGcYywCSV
o6xGfYvOmrG2AOQ79/KGC/829/or5LG72cwYINiM1vjts1FT7If9aSyTOzSosE798VTn3ZaYUuAE
ytynCSGhrnXSBSLvToXlmrET4W3FpesUoH9jdTeK6T7JieiQ9ikdzBF1f6e2g4PgtQ85TSMDUU5S
OcOuT81DmhAl5fC5orfdetJ9cwJEz2Y2vFYudEKXoxPp9bzJOthX9uRv4rz9aqqB22X4rhN9bJVE
ahtudJm+jokPKrJ5tAWqk3wa3nJnxOgRhEd2EQ8up1bNbpAd51UfJh/TOF0kMHQj6d1MeD3jIOK4
ZNljpfjN2ijc+VaLU4+hgq3CdG2lmiAd6ygyQm1C8RjMxjUBJsjpjRkRR+zeDylwuqjt124MY20s
vsnKQdZs75FNX4de8h7iPF8zdwF6S+O3tHIVv7oyqmt6Exwy2Qnz3SkK9V3mNXfITMw1TsyLsu7O
3H9vVQrvC/LOYw7DfV/YPfWTD2marSDQrvLab7PL1h6yfWTMz2yw8frqU0FeXJ7AV+nnyLwMZjO9
t2L6cGOQmthytnIKig2VBokv93NaPGRS6XUSMSbJkFNNq4lO65iQBX3EPRCuLDObLpVljngQ53Pd
opELOr4XfD/yYzdhGYq1G5xzzpBD3/jWI5aH6GjGcM9LK1goonYfHnPtNmsCDRn4BG2Z7HElOy+o
egn2aP1wPqWmY13ZQvTrrO/yhrR0I8HLtCBAcf/uWCSzRCYi8pD1eXJfzJH8yBxbom5rmPpkIZQy
R0U4XFHZ3o1TKm4cP4H2PqVhfCDE2vw2jouLz7DUwEEUpXIdI7feNWbykSc6ag9R6rq4s2U8vBqq
wR3nqkrdWA3uuLUOMU+CR8vIJZvSD6LCbXxlZXvbsD08YFP27500nJ89QwTX6BmDsxE2wLCZG7Xb
EKX5phtdE7Zbrm8YHTqvkZGYb4pJ8qFSeQh8M4/qndeY0Vqyhsu3aRw2bHn6Yhf5qbpreGe2E+XN
Nqo7iiqbO6zs4pS0PBiESTcv5oweWW5VO9TjE6eP7PVJDNrZsU6wKeyi8E5EOXoys6NvzCku8AEY
trOzmJJwsI/qysUodIUHDStdUNrqKS8jDYdl9C9GoYL3pCDgSRAN+BCT17kKAoCNys31I/5v7KZO
/C3OuAWqaUoxQCouAOzW9aGzy+EiGOiJVNp9lUny5vcC9j/Tg62lMjwMhWsOKxdKA1GGWYX7ZIAm
JRis1iplKMNcdTO3lrX2K1GuM1YpZsHkZ/EHs5RkgCr8+QNRIK4exNTqqI0u3yPA4/wxZ3/nB019
aqq25AvE0YYRZeNW1hn1GEFCjN3uQnPOTmkv9ggTblkNOXdJMVMHNy1/3ETVs9FBCTKQavtZd3o+
5k7GnKzDBbahhh23Is4ZqBPevO0ZoYJyYdQ0OgwbmjQKrqLKN85TlVSkrowanK9INZOLasyvbdRe
i/8xPrmtVtwdKlpuExQXK1XHwzlF/7sehCVPUeLKW7Py35rWbnbMf7pdnHn5ntopJKJPoGE1Ky72
AZ362Rz9Ch2x7Fg2ZaHILgaRhfcYXsJx1Q1V93W2EF2vY7wYu8ZXw3VQmwXtmoeNYJjtYT+qEJcN
NiNNiw9tb8YR1VMWSJbp2Fs5aBzGJ1dRq92LLoj7CzcjRZTv5+wx6EgQ8e8IRpeHgQVouwkxNlD7
2637QMK0XW+EJtOIjSETgD6ew+uCdBSk4pMxUTH201lnA1stK+5frM4qDtmYJptQqISJTg++iEUd
f6fhneuoA/5uSKaUYipmTDOgfv4xlyh26sFilBDaEzEPQYy5h/M6opWo8sh6CT3pJS+O7xtkdiVs
tjY+/mbn+A+s8I3VsIrcxiMCK9YbQUwqFxt98+w1ftfv/5GB0+08h0FFLSHBLHpsiq2Jz7heYxBJ
ngDG0hN/aoX+o877r28lmszp+PV//hvd1e8EVJv3/v3X//P8Xnz7n/++H9q05N/+qM7jR/6lznN+
IacU9c6CoDMDuIb/q84TwS9QvMkRd0DRhf/UPP2qzvN+IdHJBQfkArKA/7Uo2bpq6BOezy8QY/jz
S4K78G2IYf/3/wBNir9Vvwrkuh/++/eCOcf/IwFBeEtctUe6mS/AEeOhXORgv9OXsaBoPQmlhkE5
iqpVbTO/2gW2rLDu5R77d7RG9bVXYanDXKHVc+GVHOBxpGz4dlJGB1da8VMChg1PG0azeYUHP+Nk
11axKwr0HchFvKbcStEvHNykEOxycmNXtg0D64Is3TfUBlCmCrTPzj7wO2yMrg+JYhMpUZxQGdvv
rh5KHAHhVFClzSyoAX+ynyDdKwLNg5mrGtehjBJ7VaZDfR1OgVlhso0rrK+VJldiMBS2VdYMzEDs
uW82vedTrcxGQbuRB637EYyj7tnWzom1Gzwvq49x5yMvGs0pJ2a2xDt160bpHK6QSE3FNgi6HKku
RlgaBoepLKiCxP+igiB5Kg0wEMv4BKuvlejw1o119N1F4PMYCdU9tk7FrxMGsfPcDnEC/c1mZ9X0
jPcGHIj9egwM9DlGFpXXsgxQYnftCPY06AsC5mzN+X2sY1+/t6GUzxUSzzeymPnCjxIV99oIvbrZ
MFhNh01NA1FtMmdmfz4Z7VU4K5tPUhzdKVv7z+AF8gzdPmtj9tsMxswuHR5KxCzwqW0nYGQWt8zq
+yB8SXNzxCNnN8vZORYAXRlkH1CBxLtYy3rBghJV3eKUwrkSMs/H6NcMejujWW2u3MAIoCU4LfqA
Loyx32jXae8Dq2uYyxtj+R7JwO4ubdkbHuV1zF8Yq9D9LqUa0eDoMnBQhbhusJU+DQQUTMaVbMyM
GkYzjE69m0Rc3joW7s+RN7NYI9tEzCZHxYS2LX0/WyMMSr+ZcZW+5IwZ5Z6aoKjXsxezKLTzpA9Z
WOd4UqK85F7surGGuI1BGuUVboJox/doWWG11kCsXGei75r7WfinpK2GYKVjSybvpTUY6UWcVvo7
m2D2XrXhxy3bj7ksbuO8XkKE8e3eTk3bY8wjgXfD2qd90XmfxxdI40x59JBu3/fjUC0CDM1O4TFw
ud8+CBHy5AmiwXhv1WpkUu8KR2/81GN/byFF0IemNaL7AUBdvx6MklA6bD5ExKZ5k9d3hjeT5Iw4
faF2mF46q0Mi7Pg84kRVK1iECIugmRCfUVrSkZe02+rKqmx/2CjIfIQaxD0WPntg1LIN63jubyIU
ld6mFjYtMqa+0ZjXrre4/XAVuhnLQUaQu76Rc7MvJ2kNF6zOnOpgGpXH3KUo6RJTS7BhGzOm7l2V
o6dA604bWyY4uLYCJ7zgLeqYd/muZ96SU9rcy9DMkm2TuaI/GkLTO7MG9Fc9FdhXFBaus5FhZrzn
qsyumbChIqkK3gteTOm8s40Z3xSklHQVYz47+/bInlXjgHio53CZxzTI+1dm5EM4qWOJPSKhQuLf
7aZ+Rfs+0zNgwniNMH4zP2B2/J7befRi2lSbjeVW37HpDs6qlmJ2MajVExaVvqJxbbzc0SvSFpNL
gU26PQVOlH0VpgNxRMpZXaOtQyqoY6/wzo2L+2BVlbMF49eYgw9R5sASHQxX07rsAFEd48AZbpvQ
y+Z9KK2CZA6RgsQo0gQeRdWz2VwbzLofmPHmTM5d55T1yiLBcoSAT9oHrQ2Bjyn8gz6NEfhPCYz3
cA7zAR1fXZxB2dTtR94UeP8n7EXuNowD3DWJj351C0LGv1AZFudtQuVobDnc1iTEwEWy5rZ9Uw67
GnbxLaHpk6kBfExCXWWet6TFovg76IE87xVSLcgsg47qNyr18W2oSm2uvLlFqpE3NDYRMrphY0pB
S0JjkjRbjV+HOJbSxlo7yWZq9ihjWYe0FaoZu6uqb8zo5q/lZJjXqM2XM4cqcSLa0abhg3KEYmCI
84gkZaxW3SqcFl9URiGIcyntrO9CMYtYD4USYoMELrntw0m8pXnEwiFwLnKfZU3YZG3E4VlMOzVp
jyp2nMYHt08nFv6d594jf6jHg6kF08rerIaPdPBsTMqFEX6kCi/PKnITW67DdMZVZxAAKUkvKiLg
7WkTHG10o+zrZi97GntfDGtnZm2Iqivwr6IiifMNjN3hnmG87SPOceNh7zpR8eIBBTaOXSjCQ2ZN
fbI3khHKS2csgt/eH5lJW96YPBjTaD6PmKH6VcGmAR7L7CXBrSsHcwXFpb6LUQmKbSQgha3i0WNy
U1VFPTFgmtEM/KeY5JAv/1AZLqE9f2312A/Te/n+bz/wr1LS+8UNYAXC2w/g71jid0YP6xdoE75F
cqQtIIctSNZfS8ngFwGCD5/A4lb4tcr831KSH7B907SIVRL8of8/m8enNeA36wC1pMld5VPrBFbo
u47L7/r7WhK1aeBl5Ui+qh4xYKWhQ2hIl2EGXbdwicnWjuX8Ns6WS6pFYoGKDkKSLQVyZbZpuh/v
SVuB5T5ZmfPWJUF6Y9otaQlNUhoPE5uyr2qmnMGJXF4wkqgJZY/J2ekx8GP5Nxp9cmqrBCDgjPFd
xT7HXxtL1TYgxLy03MhvNqFuxZNmi0sc3VzSmQd5zWDed9nkLo7Rjic8Q7ZVCABYiEcyfukYI5zT
JEWN3jFz73eAjPmNfCAGL1TUkcLS5RRQljRm0tYd4tumjsZxlQxO9g0HI7DMtoqdmd8wa4FiKcR5
Rtt1763JipDFWhFT2Xpd4O6NsvRPjR2JeFPYRs83PS+4JFsgP9mW4UpgbTxFqFzfxcPV2MdUblEQ
stgf42K6TSy2M3sP791FYQYGkevFaFy3HBn5rvN70hTZlFJ2Zv5ggUMZQjFuqA+YtPO+FOJYz6Z9
YPfq17AhExcQstD+qyV65IyuH8M3wMsWJkdOEWyfw+cx0n8eKXH6ebw0bZcgMeXUYceWiaOjxD2F
eQTHczma8ARSI9VAFu5gGXN4Ncs55n4eaerzeIsdf36M28h3V56ZBEfz8yiUfoP0OzGiiSPy87jk
NeTozJdTFJ2cAw7LE/0HTmeOWefzyLXNQtzTcHAQB0Y+PqgMDs/KcrtpxwADzBL3dsDcT1ykJYEG
SqUgCKqBgIfx88TPe2pOUuR863tgOEwBmDdwPwyNxV0xft4bplooOfPnfdJ/3i00FE69rpYrRw7u
9NX5vIZmz/yuq9m89tqJGij6vLJ6M+L6qj+vsixbJm22a/S8Zcttl3iKYgwdI1yPfLkPx+Vm9Bf8
xXr654U5ufMh/7xGcWVczZ9Xqwnlgz1mIAPMr8vtKz8vYo8r2a7sMd0B3endbQME8EL0fR5u/IkK
BxX6cq0Xn1c8/BSu+8mI8nP0WQTMSz0wfJYGwZgXpB58lgxUTDnhJ95gzxi68VFKBzs/JXv94JoF
qKHyswCRS+e31ulYmqiosmLeV60cb1v6OHn0kZWB9v8saYKluqk/Cx2oXRQ9wJ0q76wNm2Io/ayL
ED71K5N25WtvBV17QiWeXNaf5ZRrao2r9bPM6jFgLFk1vBdMjKv6u1mUybdsqc7Srprfjc+SzTY8
j1DEwaSzM936NUf2aayqz1LPVJOJGFEKSkAwPpSD01IZBp9Fosrs8cy6eykdZ2t4WyQ17ypzYW4n
EpgyS0wqznKejXcE18LZaCzJX/3P4nSmmn9IKcD7o8PxR6ZG1zf3ZVNYt3zGKG+9f5a6aK7kNurk
SNTYFFIOa8dLn4hiIEySBhDRZdtAa8DAmxTxtqxspAy9W4fWxWDWSp9HN9WUwsqH0oV9d+gvvCrk
5XCRa+V03BYm5sFmIU4Y+dx6D0iOF+wTbgn6pQ1CWA45aEeEgGepoU4U/lV2FnWX+lvk1EhGxx6D
HQv+JHavrSI2P4BYoFCJ8iQK9nk+Y3adUxN6tPB6ra8bgSf20DhANi4r1NQl+8pa3Aw528LbaobE
vsalmkabaPJc/w51V2Ij3J4q88JoUh1dtEMh4NrPqWcNRFKNyOH1yi/K1FiFRHJ0224azEd/Vl4L
FWVimw+xQLGzoCWYV0nilMMZid/UPoE27vNvWZ5pnEsu4qmdx/uKaK8JgmmfxQNEKGvK3Wc0IsFN
x2eR0tDm5zeFtq0PvFHGR8H3Xq7aiLYENAkatg16vf5B8drgo3GbMtzJBgvWznCZCW46GEpngbb1
oiuj+SWVBZphbw7l1WyZIVBPBg80qVOAwEKpqv4SM3z8IrqsReKbybe60fSXiWc9R3yhv9D2JfNa
9SFJFxS0ABVUNvtffaWGR0fElYlZbGSC4JQYJyhuowQYhSkD0um6KFg0PW7w7Iw6rE7Iw/1u3c9F
D2W0bzsKWxTX3BJLCa5muA2RB4WFF8BFMSGnGY33GIIJ4L705GXqp9SeXulOB0xJ4qlSKldrqYfp
0a5zPntgrhC4dU2M5d9RigFR2ju2jeyrZZdcmZ9C03YmLcVKccJQ8EdZsrOY9hcs5LWv1kPUoNaE
74QgyXddaCYW0qlVPgdQFAflyMfUVx34MGTVzPYd9rQr6dPZI3SJsss5LPh9OI+9rYEYj49ZWtlv
9uCy7cGt3RD1lCMz3ckiFG9eDDnFR63NLjH3arTtgyNfy6rST8KWAmRKZHoffVD3DwxGbG5QF8Ih
Jq4Ooeik++6LDzfuiEe++xqkU3YTNgOCU8X2oty0Ak/6tk5EfjuVKSOpPbdtWJqnEoLEE5mGaChp
rZuBeYIRfs+qYvo+mnGIeqg2OZ0K95w6s1etCla316I0CjKip+qqK3T/Qi/PKgLPTfWQdoI4gHnC
iQe5zrKPaWrVJJYYI4FmpG63l3nvxCAJ09LpQb6WRDWhLu8PUeSDkLFmICEAywg+xO/imF+hAs0T
qZmJWx0m4S9DIYkNxdQjOytH2vYD/af7ULKeCnf2BOtkpUCImWsjrqm5tAwe+i4qvXUaZi2Gibok
cdZRhflilt74Eppl72xjr83SFW4jJ11ZjpjPzEwtIqSGoTtiRwjcVVrn8jywzRzPRSHRNwhZxI/c
KGZ2pM+3nny/sdXa0V20SzqvIzndMHt3MyG+jbeOP0xI0XWZQ3IsW++xdxhw7bFOuS+tn+R64zhJ
9jBLE6Scp1A9jqZhgl6Ns/ySQz1570N3/FoMWfyVanb6yAdZvQVzNnMK9ctb56A24ln6vNXkRWi/
XVl13fE196L+JvWj5LFD0x0tqw2MNArZD+5IY0GiyiHKNguh9nUa5HzC9CiaHVkqYQjGobfYa6io
t45dGiGTMGVsPTUFrrw4nKriUNW5/mrZVtJtmDGTXh2BGdssaTXjugXBUwGnbPxjP0g0K70lrQs1
z3gBnU56F3MZF6w7UgdlfJcAe4H71mVcmvZokh8Wo4wMMLsxHUMWxwxPCMZ8yG7KVVxp64UaoUiY
+FEkEjYSds9J7xmENEXDmDEzaSGTdX0Iy85JUxxqYdSx2sQ9apPs3c7h3QSNB91P4KsHl33jc+WE
NUmOBeJSJh528gwmSH0LfJnHmzKjdGJrK0CJZJWRnjK3SG6HZQDIiFD5D0UtrYo9dhSf0zaAdYbT
bqKtLjXCafb2/HRQJ+F59q3U2SJKWiEsN16c0vCdgzSc2VpXgyovDPZ+4FXEJI5Z47mPciRJgSZ7
4i+oRBddj47Nc1BlBNpuZBVEdr2jHNRdQ4JW8T8N8Y8NsU+j+tf98O6d4/e9/Ppfx275R/f7znj5
yX81xv4vtL6OGcAycJfYot92LB6NMYDOZVnCOuUzAuFfjbEhLLYsVuAGrhv6S8wp/eqvnbEh7F9C
i4UIAQQMlG0XcsIPa5W/W7NYf3TxGzaedZ6Fb/5gpgfwmVPnZ/kh0+Ia7wDgOiTEawLlHCS8rfNm
Ij6F9ZTrlzRj1FwxkN0VNeO+KUKGauRTuAc5mW4xl1tPWTs2m9+9nn9CTPghaOu3Z/bD3icxpDnS
cmaH3EkKENsQjTJ0OmvJCuvKLrNobbahYCvtmysLpco9dfUjkmlrZ0OOxngZiXHtznw50aHbu8hO
m41TddberwK9zYXt3P3kmf5xU/XbM11e299tqJiaeczlM5zakQWOrUWOxIiYgGX4xV/M3E1wROlq
O+K+BmUXuSkR0V31s+C3v3r0hQPxu0d3sCyE6Igxgja22NEbK5zoscDPKex1m+DJ7TiF14lS9aa2
1HjyEAz/BI+wfEp+m6v89psvzITfPXZVcq2QsJAdOKpJRa29Mb2NEb4y8O6QyarQvEuddGIh5SOh
/PuX+498i98e0/njY2JYNG2DGfShzoZipwpsHBUpB1dEuH/9+0f4Ia3mt4ew//gQgesZhTljvBut
ODnNsPu2Oiurh8LDwCbnKIFWm7HOiydz7ddFeShgLOyCeD5nuWLhbuCMc0sUdVn3UXJK76rUHtAc
W9FP3vQf0pl+e4Y/DLIMA/Rq5yl5sDOpGbTDOfYCiOR54IQH+svyQok8u4jDsGAO5CUPnu2ym7ea
cFsNJk16FHeAV3PQQDQaF6ay7HM9D8ynGtS1ZkfKYsbaflXoqf9J7NlfvW8/8EiwMaV9HqBgnSMW
X8i8mw1Kh3Ff1v79379vn9Ek//5xBCfzx/dtSLI4d6WqDvlo5hcJeiESKwPjwB5Dn8aC4GC7Tau9
wY5qM0N9xxAA0ZBJIDYrDTs3aFOiL9tEXFegDlfMpLPnvozdQ1wnA9b2ibWnbZXriI5g7wiKNa1h
IYgEah32IWub5dO6cW29Ldj67iCulid3RGqraw0TWvArt52lT24MIJSxY70ZYkA5nhOCah2CnYpb
5yd0lj9/tf8tzkJOYpae61UHOjoTynq6SHBniGk1qvm/f7mtPz95CHT648vdwDm3w0nzcvuy27G+
MxHvJAWbaNzWcfGsovbVhZewUY7fQIpzpp+80dbyRfyzN/qHE7c2osF3Wyr+LPUGrG1Cuh59jOU+
oZ4bAWgFsO0DmfveBuRA5q6H2gr3XdjTKzaeFuZh7mlGfnIi/eXT+eEIrnVQV3MleLHrwrkE6APV
OAQRe5joSKgV3YsyiPNtIxxnxWISALWVZWskrfowuriMf/J+LF/+P3tVfjiNR0DnYWFa1QGrIVtv
m3lqNk4thXb02FAEbtKSKfBk9gb6hibYzi0ucuALP8u5+fNawgt/OJkF+TrGiLPhANKMnFTTCDZx
lTen0gxIhbW9n8Wc/NVn+4fjOZoCvlljkOOw0cW+mzw86xGqP9NqHv7+pVw+wX/2Sv5wvLZ5CPeu
DhfN5CA3kW2JDSDykHcQ7HHjSGsr7cl6/vsHQyTzFw/349Go5VA6fkCsumdOX33hLtQb358uPHLQ
wl0nNNj0rPNyf4WFKT/lsQmUuR8iTc/vhnm/DnpPQ7KsW4waGKLpEXl1UjxbqOiD7ErnLSRDwh7M
L2zBo3e8b7SvZsL4IJu64TUxRwb6SV/txOAhcOMMzMAZCw7TFYPvko0HjL5s70V4/M1gaAFShJHF
9C/wR4xc2r7qhnE6O1FuDwQhD8hWJ/IkkYNbxoxmMgLAaZYZfEiPEo3MbHu2NjR2ww0whmYxzJX+
dQzVEMCFSrDihENurTWQR2BSnW08T26bfQ8Do9CEfPpVcTk1On4V1BVIp6UOzmNYWlvxOYhhLhpj
qEbHEa4GqYgmIHmg8bbE/MU7R1dxv7cRFT44NMnsk8tq/m5E0viiZBpu7Ygl56GZSue2Cea4goRo
uJet9MKHiX2ltWVNk9Y8KMFUgOoLuuq8GtoXEaIDxhfKr8dACaLjFqcbTCfSfdYgl/gfsdofBie/
yE2sPqtSp5Cc4Q/5I/KjQb5L09EPTlqAnUfUcWzKvN+LmCXLqm8F7zzYX5L5IOMn8Bg8V6WHbupS
Y1MCZyCTMR3FHnay9eKZy2BZ1VmQrZXlZdee9EPjIulF960iIPK7knWIocJHtY7/otxSJFRbKxAj
QF6gGRBWyj4i/UEg0Vj8xcFDgaWEIjtTOYSBEiu5qO2gIlugALKDLY+lNsRFrI1OmAFxH63iRRUp
3L+J1QkBo3VWkulix8yEQmSDL3LyxoMTZO2jLKV8t1i3fylcQ3Y09aDQH5ve9L6w/JmNHXM8NE9M
B3R866UIBNdWbVQsqGVAwYmsuLpz0XA9xXZVxmt2HZl5QNIDTplpk7mL8qx0jxCk7CNoVmPYpaqd
SXjuSG0vdJVegrsGk+EYI5aMtE7HaMPIlVdGE+l46/YlNUPJDB7DSdrZ96hg7HiT9raLunsq2W7X
wiOqJbFWS9TJidHxsJHOHG3xLCt0BfhwN4GkewJ2IudXFvQNdIVwJinLjnR/39QCyg4uVyS15gCJ
mZiNZI/XCHGJm4T9bWzxuWbKGPBhz8knFUlZI4ARSmNWtOAdt8B6xMof5uZghAjadNfU8loxmLnv
Ez28tIhfemJoqv/H3pktt62mWfZV+gEaJzAPtwAIgpQoarIt+wbhEfM84+lrgZndKdOiGOnrqoqq
Y8uSQAD/+P17r007pOmEq4aU2VoXleSh5ZAgs9tct76V9DVgH1ljPAV9Vfyi2K9/N8MBTE40D9rP
GhYqwv66bwhBr/vhQyK0cmLrhmF96wBQRY7WKsXPMlSpeJbtiu0VZ6Wn2jxNKjUzFXTk6jD8WnNA
ctdzSvxpnnoSK4Wmf9abuMJUFoTKroOVVXGeLwQSAG/5zmxR7U8VFlPcrfGvKdSqTZKbmm1GWrUP
cdeDtc0RL4Eurb8aNCe0YrnY1L6MQMaD1wB1LStN5TPOxinaFGG5p7gX7eouaCSnS6S6gqSUUboK
52TyO6RIKNQ5f/yGV7/qiIanrLyRw0S4JSFmhNG+hPnjSkRm1Oyqz6JkzPlepPR6iJFq7+o+Ii9c
qYzyo9omvHikvOatVC9pt0mb2kNkNja08yAGA0H35UXWvlaPk26PWhlD/U7JcJEyY3HnPF7Tirs5
9oeZfGOsYpb1UyvFGJ0MHpPveZihSmRDqaU7Emn6b0j/h8IzsTHCGjckMkp1VcgOM84cDur0Rh+B
smFfR2oWbQOwaJxqI077jJc8/zogRQLd08pKjnMIV4utpyntuQV5FDCGM2Y6cY2TF3pqpKE4J/DQ
eX8KvDCjG2dViHrEtd9DC/a5WWKVCiXcZQGKaCgAgfv+JdZF0BtTunG2WJ36vOUAESOkns7Nduxm
xQ/xs/vv/3b50h2crUiprpbWQmyQP+VltpGI49hCQkf2p2ElVNOyfcqAcnsUYUubfbGKlkvR9z2o
JvyYcYQ3TQtcE24PMSol+lNmQQ9TavyxGgxpK8hd7k4wHH3gUNiygVJv2J8u+1o12zuxSdS/XEMa
Z0vZCSUjqIUl85N+TG7FRSOvJRFiN5HVwYuXWdrAoF17m9XukPlb2yyoJ2C8g7x5/0mue7W33tPZ
ItaItCZPzTr2NY4IjsmgBodprJIXoRYWGK9I+2DAhr7QY4VJlquRa/KFJZ9xtnidSU0cop4k5iBJ
6h9wVDrNi6G6SJGxRmQokAJsECsYpYc6Hz90mtp+7VhPUzDrESlt9SqlTL1YLVAVY8ENOUljHDui
StCZbQRD/ZGtKXxF5M74Gqc2C58530RYIUZZaW30aNA/C2TG3GSjUTIHI5NiAFFRQ/zdcz1bNOPD
TUoG18iP+kleVXRrJQOpwwbJNKkIUx1obKTkKlTtQgyKHxHRd+GVvnepc5wtpxcOVDvCVkJ/pa9/
1sNp3iD0ndykSqor6awX9h7nOXnNBNe5NlsOcbHwTImQb/OCvJxIiH9MynwtxvHCjZyjR0NjiYUQ
9KVPcLJ6G7aQp5uc5feIL+LKUChd2MWZZwMVKm5dQIGZ+ZwzRV4zRiqJyAqF2bnER2sw/TgTvJB7
WOl4H3uwB6O5JFu42sHP95uKtLb5N/qgeTaYGZXQWQMlFHpZV+44xpu3qKWje7LJ4ocaowyntlHz
oZDwm+qaoh2SOtceFgK/nbllTK2CLN++/1kudEtzfROvKoxFE8Y0zC71BZbNHIaKMLdFDTgVOCZH
yssVVD8Pf1c0WZ0Qry9GucZIky4kmsdURo7GwIZCUhc2yopefP9+LrWgs2Gmm6XSmBplrYIlsleH
+KGwmw5uik/wSk+/MNOZZz29mq0FoTJ3Aeld5nAL2FKbdtKVYPhLHe2sL5sBh/u5oRd+XWuNY1jW
c0kwzU1L6ok94ry+0g0uTAPm2Za4GEazqCWp8KOpWjZiJ5KqFQqHsJqX23wlEI0z3RtUCEucIbiW
U65caG7rEc7rFlBM+cRZZVFifBTrjynwTNoBYoqWMzoVaQR6/fXoLgnZ9I6IyuwmI2cQpl2+kHlU
C+ltR/rqDAwwTn8VZll+5DS2Ne1WHxoBoN6QoiU+bagFjG2UzTNGfEWry+0M1uW+AoXwYmCegM7e
FOJOlimmu6jNcJ8rActN4hlb9maGgE4OgffcPEhpVYWc9DegHDkeHR5guaQfiznnWEQt6vJaGv2l
at/Jp/OqJ/ZFwYuvGcQpRiiY4vX0IUsN4uHW2mgq6WjuTQXtnVr9wljduPqUFE/vdxr57XMGQOG/
vxZKIeY8152wjcmI2LeVoDhiaS6fZ0NTDhXNZAOBAZyVwOqBdS24PIpBQ06Ikqxr38Ru9Xd3lIdC
Vxlj6w5WZwCFgCA6P9bGHBlMEfpKjhDBmVi1fYOyl7+ocVRtrV6MOqhlxHLYNZvBxo3VGT6yMlbz
se50q/u7cU4/WwFb3chpVpYmPoJ96MUpBluMmMutgrwO3HCavECGCa/04UuPc239r16lLo3wKswq
9lN5+ako3cOySEB4o+QuEwZp25pj9kUNjfTKgHRpSjsP+BZ13MqlyRFV0Ue3ktn3GDIxAlSRCVRB
jiuvb3HLZ1b6NVgM4QXjJUhDFkP37zefC2OufjaHpFKQVcuUpL66Is/ETAdGt/Im5ZzY3r+7xNnM
0XDkAl8KEDhHcf0ugM+GDi4ub7jWcmURdWFo0s9mjoWsxByYdOh3uAUQFdTDhiF4ZZ9J1W6qYW9g
6xC+/939nM0hhWWZFEbM0Gdr3sLXBABjEQTtjEiIN+9f4sJEop9NJJFRTAu+gdTHHF3eS2Dw8E4r
iKU7nCJBh0bj/esQCfDmakY/m0qsrtYmARGXLwWAkbCaKk6rE18r4dTyYAMJh95s0z0q6iNGZeve
0HPIGFJZfewLWfpajgTWwdD/WbCDgxKBjMPsxOdwTICx2LoQVD52D2g6gO6XONa9BZPUWoMonFGA
uzf3YeoJTbeNSjhlHRTEzWCKBmWlIT3OkvYdYd1MAQE6QKLBMR2QYhNyHCGPKllfTnqUPxS83g18
YlY7yZjepH3bOG0r6yQNBZjC49oz2OJfaWiXuusq1X89PHRZhfIN+aYvmNXqvEM7BSq30R09w/Fb
Z5waRI0s+o0wwkOuM+Fz2NZYP/JM9N9/ZxfaunY2GpaDnluLIoV+C3rni2wsxdMiowyVexGBn5BS
9SBaaPj5/tXktQu9sd7VzsZDox5gMs9p6JM6Ix4MvS03SlAsfgW7c0ewL5pxvYVvqLRA04wht/Gh
j04uD8Tsxjoswan8QBKt5RCD0mA7b+DMjJO6aXN1+ULylbkeEaI1lTPZpcqRI8wpr6WxX3pUZ2t1
ayC+G5lj6BvT1G4UGXcBA9F8t+Tapy5O4wcIlPGV13KxZZyNpDN6NkLH6zWpi1KHqsztFsbf/M3A
VXSDxH7YD3raglCOoqcxzaHOR0nr1nF87W4vrG3PwyaSlEBCdHPc7WrBnGPk5Hkcis77DeHSGkc7
G2PrtrEGOWQxEEpEJi4y5tFyGZuNsTALWxMy10qY5I2cL8mu0WoDvb6oX9nBrs/wrUZ4NuSK0hJX
Q8UqUdQyJA39VLjiGsA+FnJz5f4uDLna2ZBLTY/8IuIdQfzN8osSyNMBG+33Ft8nRmOZ1O4rz/FS
ozwbcs25QE6kw7FChQ251ZrmBwUY3c3YdJ0rl4G8BUYnerhjyJBIpvgBlaewQUm55sNWCadEHJ3Y
7STMmyE0lD2S/sJtDT34u2etno1wCiSmbsYP7mdNkTwQvsuxAhnbnEhp0sf3n8GF13majV6tseLZ
LJFq97FPmKy17YQe/JJoake1V7UrM9uFiW214L8ep9sxI4oM8aLftUm7N0Zg8IuQonIlXGmLgphA
p1Ba0Xt9deWKl27qbLARcqVeiHWJfV5f5+hEfe5psi122iq/spK6IL7R1bMxRpm6cFAziwKgIUTP
VLjzLUl18EebhuTdUFBckrKHJ65L+mYbR75MtLGjhebiNQCw3EnF+KsZk4oHcMqwPoH8pkbTuQ2k
kCsN/EJHUs+We72FF5mzt5jdKUYja9RA8CYGVCqdQzQjxkTzfiO6dJ2z8SjQa0E2QsbvRiLzN0Rz
fbPA+fMiqpVOlM/ZlSn/0ns9G3usvEAjVmsxxfEeSssAsAwuorBpRiwY79/KhZH73HoHxSrppAVx
wjCMwWZBr3zo6mLevP/bL93A2YCDV3TC8mUVfqMDVlVNE08oDhoXnbj1d5c4iY5edegUc4/SZ+iX
kgIHriabxl1bLUdTt8Yr0+uFm1DOVj0opntAChk3EVnAkE7EiLJZ7ochv/YWLjSoU93j1U0IxKsT
02XlflgH3ccgEKtNNaUS2SyEtiAF7Xbvv48LE4ByNlDw0ZupT5XER2f5pLfVXQj7xQaSmblDFWDL
Us0r7erSQ1u//uqOFp2JZZzZRqgFxy1yES/4K2py6sTo31Fvv7FJXrNILukzlLPu3oVygatiSHzg
vtD0BQw/4hQTAzQU8nYcWwLc1xMxmeoNcVASfkhIcfsmJ2oG6tjVdfmll3c2GpiRRlmgYBsdlXU1
keJsdpCiNEkiJhQHPRTipNkRyY3+O2r6r3lbSl+0vq1KZ+hV5Xs3C+PeSrXCVlP2HEjjMrYRcHqo
T73/1k8t9Y01jHI2jiB819jeo9lV+tpOk0V8IiodaUQyeXKTEkU+Uc1GeoioVy9Np1Vmy+GYvves
sAcbBtPURbo135Enihs1UwsO00G29qFkbjuN5NCBpGiyAIgDyoMx3CQhSZY9WPdmbG/rgWTXssXy
gA/DJkBguR3mUP+EYXzY5iQpQSlsbniD9XbAwuKqcSjfTSIoKuJD338AF2bkVa/9ujFmVZ3IlURD
QV4h7xJpYp9igV2vxIbN4iL/EuDpE2hLrMxfXfC0o3nV+hOIfARX6dY2MbGDSLH0XR2z9miRwrjL
4TZRy+EzDKTMXJmeL3Q3VOe/3SF+rKkgd8LaEuVSPaTIin4xrJO/ksXf37+lS4vwk+b11T2NotpG
UIesrTGwCCwUBdQ9IU6eHkvtN6A4lLOJGXCrvG18Mmh1tyOy49uVi1+YpuSziYScKEEXWLRuB2l8
DjUJV+gQod1MR8WRQ5Gk0YEwV1J+Y7goQrbLAFnfjDBrNyQHgVxt4Qal4vD1/Y9zoT2dtPGvHsW0
yFVeDaO+FUeCskHBwy1divbOiqNyiwwigyUYg9AkquLKFS+MMadV2asrchbZpbqcogsUkvSjjCzW
VfIphCGuyzvKv9PftSPpbO0qlSNWfXk0tmQOF5sINslBlMDiVXKcPrz/8FTxwstUzl4mKmaoT/io
/XGxwGuqfWnexDVJwXbGBmVxJ7EPt9DgCQWtAiE/SHE59JwZcrSwgVISu5RWUMOZqFUah3yZRrIN
nGa4IJOFMG2AVXvO/YkQ1gDmECRFpbZYg0uEMBu/5MQHG0CShYDYV7Pd4RmUER1x/PMjAlcMco8V
7b0GV+hIMV15gpsy3fe1rv2I6iIizZyUMbyPbawfRhQwAMS7Ft5HohCPgcFTK91BsMZHrGn64ELj
K3tPCL8j0IBZns+BfFd0UozsLCeQELd1vjdgjCQuYWJ1aGsKJXJMXjT0GOXCtJHidE3FARno9wtx
wZ4AziVzLUgHBk5fBcOVKZj5T50iJ1E1mmC48aS0n5tBjL+aHbBMR6gJ73NGURNnPtoSfOWFTh9L
MX/ssPzvtRlpRytZxyocCD1eZqDVahP11cqJFTjUbA35thwLcU1/iTBkBlaLFIj7i3/0WSbdgjoI
NEdX+qB30ec1UB/L6KtsNERnakGCjFWLczzLSqFKL1pXy3tgniTDRWZbb/FYU8aDNaEkNrkKjeSY
VVD7isDtxGNfGo7Jsi66z5kpJXyIfUJMr1JMP0ux6oZHVMX1I77NAZWOaZEZjL7O+l4HbaY4i2Zl
fiiqSunSD4G0ckiVA8hTSHi86ywh+1FUjfaS4c8HN6unRuAYi5p8NEkRxGonR+mnMY40w4EwPZEy
tozmh444ksQhB7j6lvQzQ/iSZkuJkncedngWlR7wa8dpBcQl2UMdCPYvW2QdhQQCIBjmmjC+zJJU
0nGlwfxQyUH8S0B1GW+LFuKZa+RkweGUS2CuNGSc2+qMAsxWMayitDLhXZLo1vXqNkvn8ZndeIF8
so/rxGO3ri2o5/GWbtNRjUHSYjmD6ReqqqNFRnwYgTZJVDFG8QFKw2I4YJTgZMpW9CFUJL7BlAqs
QyLEcGVHxKUIKHAOs2JTAmC1dnjmim9xp+q1M/Wd9WUkCDowOXIDMV7M99AkgOgAJDC2uABFWMax
iqdXb8FZAmJvb8eM0AGPim/9eR7i8Cvm7dgThixZK7ywkGS9Fa09cWH4PCEN8NFHRr39iKd/cOC0
hQ89KAnTZ+vDobvJjJdt+qbihbKyUb+R0tF/EAJsrWTMi8Y+kaUJGDATbmsDt0sg0Wn9S9DXww1q
Bygeskm8Bxju0HoK41ZI0aIjxUBVYzXJI6cw5bZIiIcZiANxaQuQHPogh9XWpXX8oS8C40cJhZIF
bZJPPBKrbcNN3BUlDoKaQ0qvs6olZEUTVIdwBNjsMS21D6FWiLNjUhOETJViGbZxHUIq6LABhXYZ
LQRjiv2YPgMlQYdKZTP/gF1AUG3i1M1vZGpShUl1dc0JGldpYKup2nExV4NLmUIHcxOMpVt0ugAd
BSvQFq+m0A7MdkoHe2IEWdmyi8RQUw0CzqusRcnaZ0Q5zYpQwf8GBUoKyGJ2ngop5Rk7GVaIQTRu
U2VMAYpbefdjGCTNshfJWDxwtEBp4a9z/qoCALMXVSaESE5oDVY3cIakdONhUFsToCdBezDogtAH
zpLI+75fqpWTP6JYrkDJ/iBPfMQwP0q911KQ/2ypjcjQlXbEsHT1QM66oiLNtPNW4w5ovsPNtJBV
bqML1I6iaJIwajUAuwk8BaJrWrH2QK+vUS9HVp04OS0ZklNojk65FH2zDTnh+qZpw8EkIiAEa9Zg
yTetm0kWwp85P09LQEdo6xBSjmpuKN/hTWEjwt1ZAWbTZW1H6KNkeAqZFOHGWmLEHwX4xYdqatPY
K8X1RIBkFbgkNYtNO6ow1rMN6DhTa4t0xsGbsGYhkkmqbSqX4kswj3Lmd3lwrGPFOObKID3HZA48
LqmIL7cmVpOmmGSgT0UKowGyz0K9zTjop6FXY3A/iZkGGLSrpM9GafXlRmtROSLjrI9tIHeHKZ4/
oJVeFVtWUjwL6SKAMNOj9gfosRI3OZpSLLF9SmqYlfHhyjidCToNCMWj+o71V6LJunNF7iHIAFMU
XJkA9UfEsONjlFjTF+CJ7bw1O0WQN3qqgZMmeHCc2Zdl1owbXhA5GS+BeBU8AnuwsuLbFDfD81IW
+V2lZB3MKDFc4JIXYx27kxDgD9ZpOL5Ykm9jl6RYhY5oTFHvxDFG5G2FWfN7RN/9zMKgke2cU+4K
hS+UR1geZOysp8Rp4YhWYHVovYxgp/YFhXDEJP0tkhrNRkOqkBAmCzZa2dt4IGhhpZy1j/+XhBCd
0ALF3A5Fkn9CKshHi4Si+vT+gujC2v3kAX21tgOvVqUNaK4tKC+qL5Z+xHeMgjhYromXLl1h/fqr
K7RJLikCh0db3RQ+dImi3CeZVKARmsUrhYVL69OzrXidFxlnZioHAHEtb0azzW/KqZQ8XKHlVurN
6cpW9kIB4ySNenUnQaOobRVNwpbQsBc2sTvw10i58+hHHZfzLtU744ro6FSufWPTfKo6vLqU3mSN
iOch8okOk50a8uW9YTXDkZMmHdhCq/uK3iP+bZPigAdNccomlDZyFEEFoIN8tDLrVz42jMtxl94O
wSR9TPIRuDXGb1de46gBDWuOSkKJG/ZdvkFyTrJFFuv3SjdVHlCANfO0VxEEFsZuFEhq6ghj3Qic
Qnq1NOMOsOTsCE0m3ipGlR4Cg+DBllDD2wGe4yYyxHyXZynHw1nMyFGoy6YYk3yT4gRwjR4lCqvt
DrlmO1+p+lw6iTp9/dVDq8OMtKwkE8AVFu1OYi4lUQrGBCZGeJSBmrhEyWG0TVNh35Ij9hjBLXMz
k+jKv+pM8tkRQp9KgjUFNEQNPwI8DnjvmjJ3Hmveayf+p031Gy3jJId5dZM9XtdIiRYCIBXFcrm/
lQ1FrRlsWfg9aFACl4CHsJnWC+kYQfiZTDFiOyeRxD/YTPtMZh0HUiPcLiMElby1gkMQ9rHH3gR7
Ymjdl2qWPRA7973RrNh7/8mc9nBvfeyzvV1UBmHRZxx9LMHSbUYEgk4+pKP3L0fy0hn3jaJ/n8xa
uSX0V/OtmFMKORZV9vSmda9I1nSHGJdWGKjWkxppmg3CRLp5/+NdGEHk9euvHqoZTou60gH9wKyM
B0tf87kpGzqytWD1agz1SjX3wghyUoq/uk4aihBO4SpvI2u+t1S53KZW2xNUphEcoqXErOCf+Ltb
OhsUc3PopaaUg60Ij/J2RoHmsDQcPdkUseBhK7ny6KQLG+pTyeb1PclhDe+O4LRhbC3FNQGzHDkZ
Vxq7waC1NaDoyq4JuIuoVRWA3CAPOUIwvd+aZTWwM5hTyR0TTbuzEs5krtz+hU8lnnVFJQrbThXG
yG8gwG9hLlUPyMNl9/Rw/xcl/golbtAZ3oFdND+L79H/2fbxGQNy/bH/R7qQ/tFhSYgGbCrDMIBT
/Icmrv6ji7Juwl/UMIe+RkBq/xiGZhBzhYkYaZG4zo3/Bl3I/0hQySUA5WDIRE5T/iucOKxJuvd/
BiVNJwpJ0mSwVVwEpuR5ibruJDmti3ENEA2GdNcLi9w5Mwl9wFjaFEXHLDciPDrCZjJnjOvxM8h6
FTZgl5auGQxE/JUTCVJut9QlGjbqG2u0V7gWkmZJ9RQiLL046ZhnOw14cQmNGiVIM5uWHae6MDpV
H+pfozWTAmdfFJI+S7aWp4BPhhVTcVLsBHIVkaMlIctz+3kRduXYtLgf2/zjUCErs5Og6jR/MQIC
YKFulzWWtj7AcjLDmt42ZHamcG4I3XzqJ0nfj+0aRM3Dbz4DlUfQKCWm/lCXk/Kgh+mQ+/lcJj9S
Ya4fU9FKP1tSOIzgVKP6JZQ7o+ckHl/vnVGMk0/dDr9mEtXzT1LuRJl5tjS+w9WOXrp+MR81Jctn
lzLXQu5vIKHUjJeCvM2SDeQHtEOEg6mpACHOGoUcNBCJkJi2O9382BJlWBN6o+rRxpQG5Xko8tXl
RtoAWL1FI0g2yAdsoZ0+rfHis6BTR9JkHQpnHoYUBaw0H9niwHta6yATJaukF+pD2kar8qpJlzWa
t8GPYUUgvYCB1j9kylW4NGYlqTk+ns3G7pJMgbNLguQaP7WUd3k/NiXb77bt9xQcJraxVUY9Lcbi
x+aQHJwRqjMBJmvWDWS9amh5nbKeExGfFyQtLVHR/YisSW5uATQJAcJDpXkB4Wd+JSxE/aFHFGWw
0unzRzURwk+ZOOJig1e/MjsrVceN2NUpBSV2lUCQqrFtK6cCpnpQjVr9GRZ1kR/TulU5GI4FokM4
JpmSDx08atXtOBjNoBYpnIvIPc/WLvQ4PUiRjn8ytgxV8dqs6vVHw6iwp4iCLu4sQ0OYUUwG1AI9
4mzfzYw6jJ5BF5vJQJllHie7ruhnkIj66gWpMrjksAmnb3K5ijoJuozRLcdz8wJ1gRiQE0i8yXXz
oYziUvCUYcnyB6kDw4RBrhyFnZqp46+mC6x4n7VknXztmpmyEax0xbjJTyDzfJa6wCWAD8D5coKd
F3kOYKnBL4stYJkK3dZOcHTQhYDSB6MIOJojl7DCL7rC1PHzxivXK/pZn2DrBbgUUvOACpYEI0P9
4l1B/p5WSnu3rMB2BYcdrSmlvbvxCepeIRuk2j+tsPf4BH4XBhjwQrri4KVk1SVZJ0y8PkTFV+ME
jx9VOPIcIYCUj054eVx5oOaL3lLrAxQsFmcymDXJFUIxQh62UurHZiLyJF/Z9ZJcibE/CUW+nRIN
3lO0cu6Xsg5eqhP8vsk68y4/IfEZ+bpnsusA5YMFTJ/DEDKNjX/W+BTmovVYdZl8L66cfXyqipOF
el+6fJyodw3VKiFU5Dn573XUlz2dtib2d5HjTxSfp6+BNpvmzrTAUjuM1CAyFPbTZOuuKQDjKRBA
H2X6Zlgk4/2cVZJi54DoVQrSaVrYYgPHiEQDvNI00RFYrCmnxH/ESUFSJmLQ2Y5moZ32WUAGumuO
fUCrH1hQbPA3A2z/3xn9HF+1zm+XZ3S7+Qo5/TW0av3+f0/lsvmPqRqcxOuySA8gbvv/T+XGmhlC
KJ6qWazpCC7kn/5Nc9b+kXVLMyyc/8AMJUX/z1QuKMo/BsfRTOaGbomqDDHkv2BW/V5kYCa3FNPi
+qohszZQWRj8tpBXBFqZHDbEDdHpKcNHhNdt+75Qy324EH3ovXoy9/9aIrw+/f/zcqC7OOqRTBJ6
JE4Kfr8cEQkYKzqyAKSUEK8fEyzmBT1wEAvqU6hazXLl/PP31ex6e8SpskbhDjVSVtbn+HqfAkoV
plyG/7wWxOKxMxT9uY71ZPv+XZ0fjhHQwus1FI1jDV4zkWhnq2e+BJgokh5udkfv6LueZ9vezcHz
XNc7OPz94PL/Xdexff7kHm68nb3jew4H/rp3Xf7Nd/f822bPH/lub7c7uj7/euCHd3yr4+z4bd7W
5lfy69dv8Up+fvfsHXc7fpvNr7M36z97O8/5wrfwEWxn/Qp/5i8b23Z8x+e6fC+/8X575NffuC6/
6gtf2W3szYbf+OIe7N3u2d5tHH5ms9k4G8dx1m/b8PP8vvWXObf84cCd8Ike18tvfWf/cbNfv3Wz
39kb585x+TN37W9Lbt7h03kb/9ZxvN3BWz8on23LTz46X/mtPt+6v3vy/af1MfGg1p92D4fcXi/7
5PDl91+ZfNYyzt+YdXasmSfQFsREejh4xy8775mb2jhfHX/vPF250hkV7o+2cd7FurbJZKKdHjz3
4eXbMbSP9ubznSPaV65zOoh9tSj/444YhF639bam1mas1+EVveweH3nPDs+bV+LfHNwbx7m2gV3H
hvcueCalAZJO3AcXPLhfnmktvKf33xHj3JUrrC/x1Va5lStMvzFXeLjxbtYG7R1O/8t/j188+saR
tnr4cvC+HI61Tcc5fPnCu7RvtzSs3eN2t91uN9vtrX1HC9s7Nz7N+fPt7ak53trOnc/7pufRLVzn
4cax6Z+b/YNzc0Pr2/tXahhXG8JZYVeFKRIkPC/3xX2m3/DErrVq7Wx8/aMNrA/01QNbGMkLZPI8
ri/HcEO3pLsf1w7PY3vkf3b2lj+tvTq0ucP9L79yRvuX6/v+r9F+eLrWRE6q//fayNkAnHemkuRr
ozzuno+e88vfxba39daHfvAY49ynwzpM8mJ4ERubMdBZ/+oevWf3efd4cF9Kxrat/XLzzeMXcCvH
rb19vh94fC6jyONuS7vb7Gnnlb25+5rY+ydetevKtvtAg/hi2R82d4wknmv77uaBcWh/WAeY95vq
SdT+3n2u4pNXDx5c6aSgHHpgwD7YL4y5g83n/rz17Md/jczcHoPojePeeHyIDePu+5+AAt6VznI2
By1EqM/j+qhfGN4PPIXDOq4dntyj69zsdozW/hd6C4M1Iz6zxHazqRlePY9nztTjr7OA+8LL8b64
u+ORAZt2c3wMbfsTrcjjnTBLbPb0whdG7b19Gst2291x9/hzF9o/H9df+u35+CW2nxf7W2jvGOwY
h46P/PXnT1ojY77v3D0xxvLfB/9p8+T/chjy/Sf7mVlksu3Q3tJVP93e3X262/ubD7u9/+PpgZnC
eWA6cDabJ9f+estE5D/cuE90UXuz398yZu99Hr3LUz09Zu78F4+byZUrMrf4B+blw43jb+7o6qdv
/PjEl9dB4cm9eXh5oSE6P668kfdHL1k8m2LMMCgFgymGWfKG/6Ptbg8uUx5d33bc/b8mOedKOwB3
+m47kNcskt+a4mAYQ8lluSaP43Ck/9PV1quus3dt04vsb+tcz3BJv9jZfCOjg/e4zsq8aF48f3rk
B3b2HQsCjz+tP7vbbe/4r//EQ3P3zsNpYcNj9dZZkx51R8/dnZYL/n5Ph1ybure2waO3DqeR7dOE
ePyM1p7LeHyzvkbXfzmw0nH9o8vPvP8C1tnhP31SV0zWsybnubouU0YTjfXfX/VJVBFWKPZQv0xZ
GNy5q/D8Kmq3ef8qv7/lf19FYfmnsuyT5fPzBWD/VWAqqCaDIiEWtBc0yDBT9oUSee3GqSVcQT/+
eVcaqYEcj4sSTFs2CL/fFZHfBvlI1Fj6xlK92BwnL8rIqX7/rt66iqJRfDQlti7aOdKWQ8A4aUQg
zQlRHJ9EBF+7jnAp9/2r/PnsNFGxNKqW8GZV7XzZTE4BzmDO6dBLqJHhUN4pifxrNK23S9DXiDHr
MXp+/5q/T5Hr+0JwSAwOZXv2UbJ4tkyyCuicOUQ/8kILeS8KNXJZIg4PYm/qV27vjUux82OfQyzP
OjWfTQroDrHo9kCxymxAQGoVi1eRW0hGVZ5dcSG/8SR11VIJu+ExGuwMf28VWqXD6CxycNUksZHk
keg+QMfuVgW4faT0ZlxZzLzRPl5f79zIPnewGvWB6zUFrlM/l4JK2KDsuuaSe+sRajKMZg0cGLvn
s0cYQE2b41IjnSCro8EhOy2Z3S7uly9KONRXbuqth6gZRHiK7MtN7RzZYdWNDv2ELOdwllO3Hxr5
LoLt7miqOXMCY6pXBqg3b84kNFSmn2n6uRt5UFFhdLFMBHhGtRWFt4woiYyvMCbh+79u9bqOfM6g
N0vsSc4mBUnQtFSYRAAojZi5nZzpd22yEMAC9utKB1uXdL8Pu9zKq0uddbBhoQbaStyVtpTHKDLC
rZnO9UdCrdTbUU3rj43Zv7x/d2+1xteXPBsTSUIhHCpFlCNFYu6oTQB2qCVY6S+uIqm6qbPRF7Xz
tthayJ4WIQIYg2LrHvIspHvc1tckDG89Pho7nRnflnEO7QhgW9eRZdSo8IlVhrSoe/FQ6ldKFm81
dRLEcFaKpHhZ59tfUnXiJq71mowqS9Ed5JjpHp998Cuv2ujZYrzqrnSutxo7j47hEEy7rqpnq6FE
QKob6woMCepl22zoP2soAeVavuaFf6sxGKIqyuvMRVza+kFeTfu6JkYhcX5giwPBcIBdma6a4Sd5
vzGcxBG/N3OKOpYKC1rX14nkbMSNBBPsuwbcqlYaxW4LYDewhpIN4UjhthgBmhBXtQ2CNN0qWgfW
sh4g/ZBadM0g+uf96nQdTgVJCT4tR36/X5KL2Fiu6EWp6DL9oWjVqN1FCqy2K2/wDGW0/m6upLPW
IRFW02Dx/36lqQ3NSJogl0VxlO4Bwg9eXVfKM0alQ6gL077BJ7Np0lJC0NrnzkTJ3+EdgAm2dhw1
1VeWQn+ONBaTKz3SoooqAv79/fOMM+sjYSBKrhJNtDpjaOW6LXdjqBBjGsqVjU5Nf2yR61xTNP35
zLkyOXeY4Czlz+XRLCtT3kvMFJOCBYcjnTU/ti+uzA9v3t+rq5w1sXng6CysGbTZ1g1grtec9zoQ
tjnWnNn6XCZj/V8PcdwXL5gHpxvkIpyN3aYxFsr/cHZeu3ErTde+IgJNNuMpyZlRcJBsWQ4nhNNm
Ds1MXv3/UN9/IFEDDfxuwMAGBLvUze7qCqvWIqJUvqSLh8AwA6AjBJ4X7s5r54MVG6VC15Y6VfHt
589uKFJWqOo5PdNNsWcD2lzUQeYd9FtDkf3q03Y9vn1Xz+0jR9Ymara4J3uPEOU1BXyLF8nOJrMJ
R+Vqt0YEg7vrlt17Y1y8PpxjosAL67xkd7dOe4hnhZSxQsOuYmhqquEBS4b1PQ3V9nZwLTNgOF0/
vL3Yc5u7RZsbbtui87hzf3MDOpaJbDY31a1vdMJncEHemJ2myhNAISut//q2xdeeHcpeXacpbxJZ
I7Lx8nMOMobzsqPxPoKSDW2FcLQsaXFqND8vuKAz986SRDC2hAjbZn7ppancXNcc2V/EYKehOIh8
HRDYsP49mPYsUycgIRCkd23uvlu1oOhnGkvjawhBQO5vIlSVOfdC5VB7wkvx9vadW9Nza9spenYb
phgw/QxpoC+QnUX2N3VyG/RCuy4XTobLP/TyxfI2hAgq9VAb01bafv7MEPc4hVMCOGwxiu4mgQf6
BIZX3NSlRS/WsceHGbKV3C8pI03/fhU8qMsNulr04O39zKyTzwgp9bz+K7R4nwtkNT7qgjnQxrDU
dd3a0LU2SWRdWPGZk+lRd+GFMEBT2vvJPnISu5f6RCiKZpLfSK/wG7S7/VSM2r/7au8pV0awlTTl
qTL7bHPdBiJpM24IqFBIvrUHNYBr7xGeRNrjqo8cyKsLBXTt7bNz5pNS4qDuQCACSuOpy/HMapso
Y+17rEoUh6G8SlM3nNK6u7GYFf8AuWy2qa+CZINX5ILpV8d2e3RR2DYYw+XJeKr8PjNtRVPVKIVH
iTOXsVlRob2lO+M/kUsQcmCF6oO35WSEW3vf0kazbFGzYnYn7SEN6lDPCklxIXZsnOrCGN25FeFd
CD9dh1rOK2CemUIC3PQNGJiKaSEFrOnHqBmFc+GovDqV25pQMOKTURmw904sXbMGMqih4VQyU9A1
i3kriqG8VvPQXfAt50w5nH8h7e2h3VPx9VOEsl1ZYkqhVULZQwPcu3xPanGJtPfc5hELcQV0C3jE
K/bh0k3SGWFLvzVFemg1Yt1kQsH77fN+xsr2zPA0snkCFNpLF9bFDqMhKazKhQUUR9hd4qPh/m9j
8E+HjoB6q+dhwzX2HTsEvxqDaYQaMumR4BJHBS7aheNExev3txd05gNJqpSWyYtDD3lPluNAipdo
MYTvphqiY58zjA4FLgNWunehF3Nu655b2n7+7L5W9aIiFAMb37PHR6Q95KEyoubCedtexhdPjEfQ
QUaJ/8PvvtKG1vsZemhdA+ll1+Kdymb1uZRTfe3Flom22jTPp7f3b0cn8H/fiuzL2CS8dKzuIoJV
FVkxKSyaaDoee6UzWVlVeYCek1H4iRUlV9U8xoclZRi6Eorx8QU0u1U1R/ih809v/zrnNpkPCV+r
Tn0WSMXLTY6rohzciJPjeIzXIzabHSgR/P13I46F2JBjkX3iSV4asdW0pl0D2grckJEGC+IMPZOu
XnNpAuXc1wSDSi3H8PAf3nZ4nx2ZiGFswTAfoz1ZNQdZIm1fTNpRt0Y4xrVLYwjn9s4FKeG56BE4
XPOX1oa5s2dED9E+6K3oFtEVdd3gRcN/3zyXgodJDEQcuS9sO4XTyiXGI2Zd2b6rhwSSaUumF8qx
Z9bCtpFE4RH5UPudYyoPDiG4L4lTneRDsXGV66mV/GupCPyPoAKB2yC3cfcEIQhKaL22nf08leX7
EgWRsIkq94LPfV3p2MyAD7KQ37PJ3LbFPjsGpY0sjygdELNDlL7TFlcedVXc1BNjhQhlfHAn61Oj
ieigEie6pd59YyPyeCHy377+zrNwv3UQvBbVFncfCKxKDCgPFQQC9mjoB0gwuurORIVofGcNE8QC
8+QV6XU7ImN74b0+cw2Iz8FiGdK2CLN21wClDEsMpVeDis0QgYS5YUGzIn0nkaAKBhQXLhk8d3o2
hBSfVIJc2r/ag+HM5SrwIuYmQM2oW3t0yvXSTdh+7Zc7isqqQ4WMEwSWfJ8OUHOO59bhs9oJWqiF
69TXqHU612bkJReO0OsdxJQrCRPJPwyxT6jwlQjiWOxgnVvINSwIGiFlA3bki9dJZvWncrokUbD5
/f3quHlbpRH3hfTjy0Ob5BBWxorZyKYqtdD0lPWoUDv+pQanCCG7NX5RBplvmw2qWrZG9+NtN/P6
uOqSAopBpkMkiVd7ab6skOhgPBZFjKKNw8J2/qAK8sOqKFBBLsBMqHkpqnx9aDaLJK1006iy7vl1
UIbLUgP1dL/SDJJWNQxXXJXqwpd8lXB4DAZTv+UiGNvbs8shjawHBVej+tVm0IEy75+m39S6lGbY
NpF5p2CVYWbZTagZOUVxcVTtzJm14DUihTXp35HVvdzWdm2cvKK9DZN0hIBunKMmh4ZS8lB3rcwu
3Pszjo9WCamywzTG5v12i5WGlptTD9PFYnd3+MX8QY+8PBzNttBDCFasz7ksSZXnaOr6oxGhruxr
Xae+JIjzXqKLO7Pz9GM3IVPC6w00+nLpRtH17aomnL1KuK7ovf9iFAjpIjF7frFE+fvOfYSdOfnn
p4xNoI1O5Qy8pmXvvL8ovcJSUOT71mIWddDHkVxP3oge+4XtPvdtSbzAoErSSX3PWYcmUhaBPK39
uBuiL+MCa9Fh0b3otk/NwTm9fT/PGfMoW1GB9AR/drvZm4aRaEyjMAFvi5tGr4cPU+Vo4WjX08Pb
ps44P3szIWgoOjT7duGaHpnW4lSsy8mc6A8EbssXt3fGU14VKISAoPv6tr0zS6NGD+rYoiKwDf28
PCiFqaXlADeqb9eOG2oJDcwWmWi/5u/8+ydzaTnzJLI0qsW7s5EynhF3PUQMaGy3MJHMwxDR9qvk
tW4wLh6+vbAzPhURXxaGlxNbwfHlwjJGE4p4QLNcRx08iGpmV32YFyaCfbcz/vQLPConxVtzIXM6
Z5dyIyZh1gBMsjsrQz/phSERQ9SnigrOPKTmB2Oh0dhWafJlqs36nTsm2oXg7sxnBKBACOAQfPE/
28+fRV2jM6JqqKGdxjFdwqjiljfw5wWOAwnc2xt75oS6+DkLYDZVY0DpL02tchqccSprH3GmNSiG
1TghLuZeDW2UQZ0aaxcKLeeWRlq9tU+oF5MsvrSnJidWs+tVtDhN+9pgNiIsYwvSBDctLpzQ7QTu
wgCXKIpeAyJa7OXuHYYAxejjBeYOEafFB7OlfJSZVnJ8ewPPWuHdtQxrG797ekiefStRNjnSNngT
lRXqwNioe5toyfTPtTDoLGwqEi5FXMtwjJfb1iW03iA4wQpzdU4AEr1YrsyMvlq4WK74N77MLbPG
nEvtiMSaR93dbZ0Qq90OKX5L6/vPiEXeMyI3wSxL9OKoTF34UOfOIDW+DUJFmZi87uXimgqxetlw
udtFxTdV2jJSlcfOtZjn5nad1uHCA3Dmk+GRqUR7jFnSOt15ydwxmmlmKMCfxqahL5sIAwaoWo8u
RRFnDjsmtsIYNVpTbKrlz+/x3Jh60qfc43kcnTIswQ6ETl67qZ+mUfv57YN4ZhfZRFqTdNo9pM13
xqAtmKs+dmGL8BKrCvl11O+qNZmWjjYdZCr/CGm/bfKMd+TFplpKTEJ3eP9sr7VbzskMK1c2plGA
QGBoQpREpdbSDmbUzvDY6FP4ts1ze0pQbW0l6K3OtG3Ds/uW9JnWlAhO+E5X3Bh0Ew9FKRFqNY1L
BfZLlrbVP7NkN8DCQAUhyz306XiNq2aOqlrysQnSvOFTvr2wc5uJxD0Fb2IT3pTdwsq+dYukg+2j
37ge1sXS7mCn90IFLcxBm73lxlFp9PV/MGpvboXrQLa0M4ryzKSnLvOa3cQmpkBBvpSL/SWxoQcT
tpLHCS7BCzbPpGc4fqJq8KnAFl7RLrtr3WUwYvlkSrofI0jiNXPxdYmS7HddyvKHhf5gaGmivTYm
pK7fXvHrWHrrCuFCiaiZu9pffmFCICeLtPIHZ9bvB6Na/CJp459apIb3q6tFBwh4uvda0114+bb7
9/I52o4rN4U4moLC/jmqetNLGSZlCNcAOERLA/pNmRn3by/vtRcg60ThFtQrbx/h2ctDy8jmkKYo
DTLiPCQ/4jUZk7Cvu7o6mtFc/+jR0/v5tsXXG7rluZTUYF4waMvu/E7Sl1oimKH2yz5lfFillXXn
MUAd+21upkdLIoroVLGAkK6JskuohXPWn6J4SGucLc7erRe2nFQ3CUNF0yRF6GhczE0IMpkCDzYV
3UdGdZ1CuNJQHaNYrP99e/WvnYTkDWFOj7YEM8lPgx/PnQQdCcJknIQx5/KaPz/zxpzQx3Xd4z9b
okRKZYhWzlOB/eVKyR1g2Ch4JavIc6qwWt1p8b2cnv7RHq0lueCOXt9SyTkCMLvB3XAMu43tMi3P
5r7jOTEKxrx1E4mtLA/1PKICB33aKS4X9b2ZnOYEp475+PZiX18WrFNKdwm+HZ2C2G6xgw2Tdod1
kGPZrd7YAsK3yvjnK7lZcWn00+0BYroLBLghLijtiQhx0rybbDE/jO6sXf8PS3EhUgCwTQKxx9V0
YP00UGls5LQ2d4DSo4UmtBgvYcHO3HyK29BmG44HdHDfTqJ/apVTxZA/VIpW6ClGHdGzja/B+803
rttr/xySAgrbWCX4QB7Z0S5q62JjqdX2iTQtkwdksosPFnWvQxnP5t3bW3juLIK8FP9XsASX/vI0
lBA9km8tvPnO1F2LTJkBxYQyNJapuG66Vtwo+u33Vps135mDay5chTM+hjCOLaXqBCB+jw22CvTo
W0HwHc2xZviKiuKd6cJM7aMf0D4YhmaNaBCn6gFK5KW9sPjXcQERFiOsW9vYNe09YqqG8piWMgK7
+lqL73wMCNorg8sYDElcdEAd8/wTXHfW/+BwMAy+gI+M29nX/vs07VQ8kgQsukLamt/wenTX5Jvu
DPmF2HV33bl5Hoge3SEBwIcT2b38wBGT/qVnwjcl0NIMdbfoTno9Zhc86L6o9//NuPgzIbn0+1yt
4oESqZSosdKj6L1iCMd41Q61yLRAQWv5gX5idZNL7S6ao/mo6HbeR0P/j8f51a+xc25mIyYUsI00
TNu2hLvOgflHiulUO6UMIX081LbsfW4zhTfAjIe3L9PuxXqyDsAPxIpOJZUKzsu9buu0TjNnSEM3
jocbS9nLAUnp8VijyXnh4pz7rM9Nbff6+eO4SmexyjENB89LDz1abKExd/WFz7pzfE8L8rbCsEs0
R+Kz/fyZFW1McitJswS+jNaZbgQo2CjoFrj6ruWSeeKz0/TRP0Zzm1GQ9NxGZswF4ex2a58ZlYup
Wqv24nCCaPK9Bbwp3CpXF4LVM0uDVZjHA/gM/+1D5YFhkUijwBSiAOOWt4MO6+emX+YYV4zrd8wA
OQ0e/+0DsnM4T0ujdbkhtbBNMvJyaXXkREm6mGlYQoQW0QBuhnSFcreb9BYiOmf2gt5NxglSTkW3
/W3jr44M/XzOPmgFwPb42t2T3I69Y2pRBRWuQqVItNESIAAVXbCy8+imTRVdGIRRtGklveCdlQHu
vrGsDT2I0yUeg0UW9cdMzR4677N26BZe67JqKlho1viCO391/TDt0nwGD2fQTtn4nZ4fHC+rRYQI
lAx0USf6nWE1SBunfW9AHQvGpesvdKPO2eNe8OYTywFX393BZDVhsdMaI1hyOKGLaXVDaB+KwBrW
9sJ1P2OK2j3MVAYAJ+7hbmkNE11tDqQG4fkxOUSqgiGcdxmXpi4pMO0igu0DgoKgxc4fNCr3g45Z
bit9HiZW1Yn6Nomq5qRFaxkYmhN/6kd6/NE0ZAGUv/LdJK3pwkd8dS8387RGCOpA7nBSX35EQ/M8
YuAEtkkqLidt7Q3ftFsK00KTxAe1uJDVvb4VkgiLbeXwEC/ueeybeM4jeF0jaLVy8yovKrQLU3io
3r57r1f1wsqeuz9HoVBTuYwCOvpOELt2HRQzyDs98e7HUV6SXTpnjursBs5mkIL1vdxECJbLJnXt
GF6gRlTZsTHbJU2CxCpkMaBlaC5GdVj6IjWPb6/z3G4iREUZgNCfwvf+SlBqBMNvaIF0a/t7ktPG
rLt/hAPxkWA7ARRNRYcOEDf+5eqKeikSG6a2YGE53z1Ro8UxV82FCtzrpTAAIWwqcGQyxOK7Pcyg
FUBI0ctCw6DrY7kIxWlpql//64ZhZasR0RKlMLUvTXW1nJIGQYOwMQ0iM0Zej6noLp2H1+7DxiWS
4jKiScfV3n7+7EmlVB8tUrlZqCHv5yeJ4Hmb9OxqjmjWv72gV0/chmgippIkLwwL7Z+4tt6mbNM0
DxWjYr/XfCgfLCtWR5VZc9i5tXYTU0S98K6eWx9ICEn/FlgAo68v19eubHCs2MUsTRQtY6DsnVE5
/gw17oWbfM4UN4r3hXyFusjuWFhFMkJNxrGYVtl/bFDODOrR1b+bAAz/+TJt03tgkKiob2W93TkX
q0qXZnDzsJnW+uR1xX+Qk16CHrz+XpwH2hHg/rdnc+9vO4lyuslkKwfQWb4M9QqDvmYm75h77d6L
pCneV6vWXuqNvb5cL63u/ERkLzUjW1EaSn1cr0YURk91NxpXb5/F17EITU0qaDybjKDT33x5LKx5
SXOlkZRo7pDelQiI+SgdVEFpNsatnmQRcplTJK/MpI9+vm363AJ5xMhsDWIggNYvTc8rStAaXPNh
ZttoBg5G/i7vxaVK0lkrFLXp7lPtZYzspRUrG4DbRhZqIMY4HmVT52DI9Et13ddHnpwGRyg35ix6
cbukqoZDudJ7pGbEsEbDqZ6azjiuWZuXV6o0+kvCXNuxflbNZRmYY7YbAi2yKLLJl4sa48pUChWK
MFqVCcm1Wu8rK4XVv91qVd4weheOyZkrQNUPCM5WNyc83n2rpDdNbXSmLHQdoo2+R22BamftXpGo
9Ed47t13o9N15eHtI3JmW/HHgG6wavNm7j5er23BlxqzMObxOVpVtqLOPFDSrUnmLw3Nn9lUgn+b
lhwXj6xqt6kekguOF6ss7Po+RnULnIMMQB+4dpDaXoccplmn5T+7ZQqN8HZtDxw0Ye4uljMdBMi6
YSjDimZoQG0perCnXl6tsh5/v72ZZ24CjSuuOYVi2rl7BFU/OHQBEih9wdE7waiPVlCs3p//xQiV
aOocjILt02GhNzF4vr4MAUBPhwQ9mLCavPXCC/rqXFA+4Rmj70fNZgO6vjz/M8kbzcWsDpktV/cF
ZfcQCYXpBC+r/fXtBb1ykJx3a2uIESUyzrNHt1Ut2h+Aq1WY1ZZ8iEBmRdfpujDkGtZRK7yQl3ty
k8CcGpX/yKbBkxeOCC3UV5+O/AmoJAHyhgRhmP7leknncoY+c3VYLJEzB66tEs2lu7FYuzgP7NLs
ytW303ItPJ/5SajVfeGWws4DndZdpA5eKvRS/7yWckl+pjlYDPN6KtxGe0TJmwrF12jJsyq7crSx
0/5UZaZFbqClItIyeG/HKs8OYopFJINkqUYlwn6k3Zudei9roXqdGw8adTtJoJ/302RV8rtykrL/
D3m4Zvq6GqstP7Sl05Z/VG72Q2AMS6ofMqhzVeZnep+VN0OTpTfCyeyM5lg2Lt9miFdpkFfovmXO
0TDTaggQNBonz6fD5rbvBTzoORpzSeE+Ut4xzFs7HjvxB11R0/uSkxAiF1QzFqVXATtTOuFYaNlQ
8cvXiAA2bVb2AZ3bavqsQ0fLuGTdZ1EUljTJ8yBbeq/9MpuyzT62taXJq8LzIgqErKW2vqtiQaMu
lGqaHQvFuDVe5aEfs1lDx0IUnukgBNlp06kvgVqhNjPTrT7oS+oyTFt6yiv9ZWki1NGSSC6f6mHV
qz9FU9mo/PQwBX5VHensGBZt3WgfwMvW0Yc+9VbAzoPepSQqY8evaoMs+aYPsWCoVa5VtX5ubOQ9
Qi+GOuIwd0L1weBYRXbfbTw0ZYhi+uB9taLF6X40QwtzaECRqRo+d3VG0dVHvKJoE1LZyNOvEmn0
8yc7nfucLCKGLJd+ZSY0M/MLox3Wr/bsFPGX1HJHpR1hEJhGRNWGcUjuHbShxtFnbMY176fJqQt4
dot4WrJg68oSY6eLPddfoWw3BXlX1Xj947rIKZr9dLRW7d7tZFz8NnmxjTgoNc2Nu3Cd2sxw6fgL
a/hc24mw/hrrakIfXBmdSkSQxKMDaW/qjq3eBcug6rYPYzhqY8xzkb2HLFpKMOtDY7vraUFpp/ru
WrmAsxe8RLLwthSDM/3AV46G8FFRytc7NbjAIE9a5y2dRLWmaq0Yed5eDq2fuqsR/e3ayrA4ypHd
MbagLYsuvrnmsnbMrJvz2o5BnGlq+d4kyOrcTEZjrl/Mqh3iz9KL+uqB6VbkbqFWhWKasYjV8V3R
R1U41uki3pdQOjHwTzF+fSw00CN9WA82xttJOe+WJbPNxz5zh/XoRjUeCKkpJGtEyCiRHmtXaino
vPqVMpfle2WWXNRjKRZoGnwnF9DqUmbTqlbcwm5bNl6wtcA9ESa9lnTjQcAJrLnoaef0Am4HjUlO
dB/Hclj/WIlGFyuMkg4UEAKhi6jNIxAhWKX9TtfWRfczsVbTdxCWWobqzso63hlGjCyKD88PsGR/
qd04/2mpFpW0wInFKj7ZCfKALlM7S+RBFtwDkRlQt2qs4XeZLdAL+5oRe+0QbHiIrrtx9EKZ/Ye8
Rny7vW77Av2cUzszGtwFKKwXjh020o6sd5XM7HKAuyhNquS6x1tnYKR1r298CYeNFRimpsFGnA6T
2xjXqyxxX1+iwlqG4VOVS5V7h67ynEn/0kY1uQ/RnWvJbOtJas77uV/n+dYFNNQhTBWv5uRPyMLq
h65boAUKPW3K2rsyU4u6UvB5pBmIwr7OM9+zjMn745YGPY9jny32f32TTs6tLvJO/HBSo6sfSoeJ
fFB/gJUAHjJIWv8xJD7ZN0aihQD1qHG8FTbMhQ8LCfLwKPq6LU4FJMHGbefCRxXgvsQvpy8hOEqH
pblGPKY4TRZE376aVKz7djzF7+3ISD56TB4cjcLLP9JXa+j3lI7XWQ9uapX5gXJTOxs+Te86+Wij
ccjwbiOVqX0zJLXv36wpld96O+soCwya5p34tWg5wJo+LAE4hEKegFuL4rZbqsgK7YkwHZZnz1Df
5GC4mvC1slTNO83KveKTkaeFeqfzAkd3ykzn5R3+rvm2mvqSPMaVp6Lfzpq65X2Wa65z3yuxet/A
Aqn62KFq6oSJ3ozLiVh16X20hgGNHpRWRn9rr9PbO2CraXmc43T2fnFka85cpAN3uW9to6r+eOiR
2AwWtuwDkldjK/+m5rjJdGh1a3CqOSNivrdkSXtKq5be/lwtq1pvEi0zGe0356jIH6PY7UV1ZU6d
3TlHYUG3rV/NJArRHKAZl7X/je4yib9jbkJw7ye9bg5a0PWaafwy2nkeJBP01WyjnbqKsSsCmJDi
ePY9L0ktZjXqZEOltolUcxfYC6zif52hFKLwa1d1TMsmkMF7P5WZiebRSc0SjVa75qAnPsiw1UZu
vF4k8rKDPpR9hSN15/bkumPBDDp9D/U+1axJ+gBloAxykTNB8tVwu+F7CS609ZmhgjrayPRcD3Jw
IGAsEQymkTTXKbAikaem+zjHNE4fo407Pka3zqVaWUApDwu5/qhrVMwCyVmUAXzlbfm72xjpAXjx
YnulSOZ7e6OwRyp8it7lSKtUAd5HfXOf+O47OebfO0A9n4qNDt9Orb68ajaS/Gaa7HsGT+P+6Vn4
Hrt6OzPn2Nk3CEclw2ciBbQ4rcTyypNaIbc4QWgS9QfxxNAva6+Frb/bZLWA+5aPte7wsTZi/7Zd
hB5SG00Ekl0b9z9APOgILFUUaO2hFfKO7AZhsKYs1p+pxvt93TwpCjRJNwHB3nQGWqWjjvqkPmCK
Kj6RfMAaggpeIwC1RQpVnLJCq2DcJAw2Cm7UDHjevssnjQMV8cYEVo5GMA9qATMQ4o2bJkI7Dfl1
98S7bT5xcMMW58UwCM3TGKZPPN0xtBeLn2303XnZ9jOUNRurt3hi+NY3UwHKADB/V08s4K1e21oo
Z2PWAdnFySfcnfG1k3U1+sbidV/MzIm/WPEc/ZfQ2bnXW+hP2BFNEzDb1/SRhNMK7kOdeZOPHgLB
KsQxjf2uidCdu68RW+tOhtllzfVcM6OzicIZ85ecSXMVmsrRUj+zuok2UM3RtDuvNA/R4oo6yPg7
H7fvQCV8Qb4a7ZnIMAJilNoJzZVYBFziUvKIZE45+nY1GD/RfS9vY1mvSGk6bJTPVE4vT6m2KqbK
1zT7UfNp0iCdEIWVTH6jZguRwZHyYVMB+ytzIyDZKY+ZWfC/lGGJwWN4/xNfZnr82OZZFl2ZcTQZ
yMYkAD7tTeYq8PSi+ZgXtpscHSOD08brBrs/yroTtPSRtvH8eu1QWEtGkL2+ZumJydUvhXVYh7L5
NDldaX1GnSbTg8nWst4vZ6fpfEju5/m9hfoho9ax9OKgiidHD2u+Z/NBrcK4quOstK5rWcwRf0kz
iS4dNPF8yWTQ6PdOjzPr1tQsjlU5ah8NoFX1L72G2F1DuNH0lT0PcYj6Av+szB0vP4zeSMRnO6kV
gxSvnFuvyBzzRIzraoNfeFX+N18l2oA2xCvfyqLhPcmSNJVh1Xlee+zXWLAWvasCoiUTRu4JuMdN
NLfWo2EtnXtTRcwBBIkc40+rE1fCb0De385jRHA5ThNB3rg2nhHatRnPAcRTHrSLyZzeLcowfnSm
l7xLixqBg17IuMcZelmKQihibv606uaX1hDLD63OI8/XoPPSPxlDD2WBBcSh/Ja3aqQ2lnf9UH3g
Wi4rZIszL58dpUK7S4hrH9ZBg9pF1EZ6W+sW6t01zN8E/Hmdx2EcJ6684lNZ43EdkgmNWeKHTyPj
JtkhmtN+UxMqx+QqnTRlH3OgOtD9M8bkHKM+ohy8alGZ+Ek969/MSdsAUUxzZkeKkN3BkyNo0GhO
otNqIKcJ8iyOy5NGPN18TTI5+Y3r5GnQxYgUMJFcOHnpT4xIllct86531N6MIqR/NOrXyul1JsQ0
chbul51q4wmC8zm7qky3bW6JVcjacj5LBr0fSh2+yAarC7vZZByeAZbkK2398q+hr/GfpKmnP9C/
JD+nOC/eVRbYPKQYtOZuzYb8oYq0Yg4FB+rbIBHePIlcVg9trgl8Zqmv8ujMdkFQICJPCy0CCnmy
9VnPr2VRdg/02a14Dcj3yd7WvpKfWmbslgMTSE2YIKk9+R2CoSWKKRb8WFFhuinBYEWCOhbSvqMr
DznFyjCTdwSjL1rEcltn/pJVnptf92ZOONyjZHlYi5F3yO/SSvZoiZRx6tualnzPYibnfUBronxA
3nXqwrFUkTzhiuv3gCgiRnzlajN2M3iIsq4ZXAEAKbz/EFCY/xOIl//XmRaZ7ZhFagkGMVg0Ld2O
9wyAXZGSh5TGIbJIz8G9bISRaHyqn9M0MekSJ7JEpdFb5W+aJeRAvafnhMha+8WNnPpXWS2avJFM
p590YbtpQDm7VXBxUAU+MrmSN0GGPuwQJonSH8c6Grku9Rr/sKtm+mCvZvTTQ2r+fpDGcO8hUZyf
GiIe4JO9xVSxU9J0OqQZeiuTWXbpwdNnFEMQl13eT6qYxREhkPmXAyVp7lva0v/OJDwJML1U0g6j
GUGtQrSjoHATrz87YY6MyjduNV+NeSd/TZM5OMz0LPXPBuexHpzBzd4bmSH+M4Zy+jBq1MGPUnX2
zxENuYfEgiWDkcaiuxmQaJRc2wH/voDxGa8KQLhLqKa0/G9WQvtVdXNm4N+W5XNa99CydPVaJB+z
VJm0Tcux+osALXoY04LmxmHREFcDuVkMt1o5I+Mpq0X9F9tm9GORTXw/8ITf2SiVfE96y0X1g137
7ai+vZ1LpRPrV3xzHw6WWQ+KXCMOLIpkG9s1UbMkxVsKtAiSZPjgtaThfjbnPVnVkmxpgmuld7pR
ztUR5RCLirwOo9Fx7JZx8DOVWs6JzqX+3e5zC43BtNM+mq3FdTcYu3QoVJHDhzNj7a1vOjM6cxlI
Apduk7Z4h0nOjHDk81zfrPR8zeNkkNgfDNXT9uzNvj85GXuNKmvZ20E9GEPsD53DIYtG0/wYKTd5
BHlRPEzGQB2IxG/YFEU9JdD3qfEhyMTMn/Iitv6OtVe8n7q0i2/mRJPmwXMJYo7tXLp9kA9bR0VE
enytK6foj/PseQ+86XUaItJe3WZMePfXbV3YP+pRau/nTFuto44G4NeYgHW4ceLW+5R40YIuc5cz
Y0CNxYqCJVEKBaLZya+UblZZEJuN+Qe5uhkQUBUVt+baro/mNDR90FqdXUF5tKBRuvBlTiWtyOk4
jsn6LYrnZX6Ht7DKo2fkxqE03X4KFJAJwtkmJrmLWDy7s3jLN5Ju+WDlMv6ctwz6+mmvLMOPNWKA
TcVR/FekWXnLuN/mwqleIQU/po0TMEXT3zn9MkLeC7cDG7Ci37IylvURXjc5B0mz2pU/upqtDogl
l1agFaa4tsaJZSJw5MIFWU6O43Ofzd90+KIvojG7ryZw+h+0CZbbuBiyOeiTwvvqTmP9h0pgcdcO
Tfkrs1Z5jR7W3AZ0yUl/Z7pEsGWA+QcHN3nRtay6wsXusHCitKifDpGQo+HrZoRQLjE8Cqu5YXWf
Csg9SPYNUBF4T0fdjWSpE1q+babfNotm/RiXznrv2Fn7s0j/H2dn1lynki3hX1QRFBTTK7C35tGy
LPmFkGSbGYpi5tffb/dTW8dxHH2jH7vdaEMNa2XmyqzUN8eHQosGVY/v1YDzVLTW4J/x0HRew7FX
1nZkpiF4g2GmSJ7yMLve3X410cZLvCHMg/RtK1unawK5KFIsOclkS/26Y6yrF1600Xe8CqRZr0Hh
Kf5uWzMSgnCjO1O6TCtSjsxKC8RYKc3/XnT9WdqI5SY9xeJRqrkkRfW5TWLTkHfBdKBq2tpYDXv5
gkw/vbcnb5kjwvvqPW6yU9XWq7k7bz08CaNZe34XZw4D+5eB2cybPW/qydtDxdkt9vaha8fgm0ug
9nYRVln1pMey+xiRWN9gH9Ftx8IrwjXqcMF4sVaA1MjmBmb4v+jlYz23XAFpjnUmR6znP6yt5X+b
HJKwI1TE6jmfZ66OpduY+vFMtdaXo1U6V/VAk0zt63RT4rRSvBRBhzUdPUNKQxoozJwGqpbrZm/H
IdKq7ueILe69C7HU2SHvF8yPSjpiYocqkrIc+glwIDjls7pPy2uzY5RwlopQXgRD5f/MGtVeol+n
iqlnSgw5BusTyLLfJ8iQ0yVeyaTPk8A9BWrXAGLYZTI3f0N6uPpYahJuj+PYEZDuzVT07VjuxDwa
M7xa/RLee4j70Nq3WJJEldvUJg7xf7yCyuzcCOKt+JI1p5B1PbZ2jSnrTO0VYBzlRKOTNV+mUPhL
3Cza2eNRyfVaBdkWchWOxWOAE68fNXosSGwOJnnkG+udyo1R58YexCviIsbdGXq3h8St3eG6Zjpu
Oa9giZ58sZj8EudILsecsjqPOIvEeZhb63xmZdr3E+MGTKm7pKu/KMCyy1TW+90w1n142Ne8utra
zbiRNC4hxqHYhruCDO85av0MGrOeTHte+BBFhx3l4Yub6v2tD1erT/iG1fW0jrZMwmVgcddV2nwb
RaXfw6ZWWexRoXxAMmw3pb+MeULP3N6O6ybqewsrhjF7DDUgcLJ2zkgyTzoV5lU6W0PZUUxqulWp
nXlJ0Ab99k4etDVEbTWyC0Qw8hUsSnU6w8GpnLOTAIAR58KEH55bmPbQm2FfXpd0kl8CiMPzbbZy
Ns4+Ty9ds4QfzUQI65Fs+fYZ83T1bepOQbaLI5pXq+DWjSw67q9kUIcYL3lhd5TGY5USALrUBzFM
YXBYp1QX5wase4jsVsn9OqtDapadtviLpwbgRbnaOAM4ANh1UuiKvGHsSrv1EARld0qgc5ovFcHY
Bvv0vRXRavL1dVQlZajty9Y/NDV/TNLNPY9eg94fEmvf1huK555edqu3Pm5A9IoD0/mE1vVwQm9i
m70g+6j3E6SwWX3/EJQiCA42dj0UG0u/LfFeuC3IlD+NViy2de+4VLTRcQen/cvefAvrX75DYZ+7
4aK/9+mE02nqT70TgzHT1my+M4H0CK/Tl4OyRY1Np+OADmGuB0psdN7E7b6791O5kDJsiaVN1nGh
FSK4y6O/Wg1G8rkZNbmjNjUGCpgMGXCjG1NB0KztY2km2+J/Pne30iGjO9rK3WqOO6ivir228B6a
GtVAtG6TBnGrGv8WWzrHj0btTT8YiF+nCDDE0onHZ9ZJY0QOYKXD7H7eMMaJAEoq62xGtbsk7opD
Jzh0GBiWjq1u6jQdHiFVGnr7rWvl6fiu34pVTRzTeLjxzwuq6Uikcn6ydxXe6WYd1zPk+uX90GbS
Tlw8Ih7GEANHPL1HXN9bbyHEtZD5RCVgDbYUxykEMnpu8jJD41Fms4y7ri32m0pVtGou12ATBePk
rge9C8w7Rb0v9VVhAnlutB7nSMP/P+WsqhFlDYHFYBWqyziMSVqLCrQyWbQi96IR9dzsbMqcYE8w
J9ZQmWk5ZlGA8Xgae1O6vqm2Hq2znC71AkzVuev8xfuVO6GaOLeykQh2FpAfuXW9W8dqz6o9Mak9
Py2uaEQkZbENeGOo2oeEKfwm1o1G8L3hjbUGiC6cfQHmRQ9b3S54qLkxPO3SU+0vwQ0kkfmaIpGz
IPyBQvCzXXZQPzlCBBRLv4t4Swf0o7Lgbqqlqt9FXuyAkiqsnlIYen1ofBFusaA/uA/XksqJ6SKT
R5Y17ODMW11dpI7NXO+4QstERH0yNupTuZp4guNr+JJ7RwOwKtfEbqnVl9BI+moyJ6tHKB8JhNHL
iUJomojirAI4qc0f9f1UUPImeHJXF02VU2PMmZj7ZF7y+d1ON6um3lv0dVk1tbywx1Q8mV05D2h/
94YAwjQEYbVaYw4NbN/N3rkAYHnmjl//QzJE4Rzqn/Zk1jtBPuGzSLu+PoSmL3+6TsV1qud1f19I
6Ltztpakwg4LD5oDJ73TG9mNsUw7+3muFZ69M+jTuW939kc6ceTxU1lj8KL7lExra777rQCY3/cZ
x60pyGtGkrFywa+tdA/cc+oOBm14pFXddexk7vaCSFp8b2EmuMjCfB2iepKivMGxFD4pG/v5i96C
fEPvvxN9oG3f/DQWni1U695PgZGjFdOMBre2vZQgvWYdvoq1obLOx8m6qcvTSbPmefpA9CE05zLK
+QpyhOlbhMy+iNJikN7N6u7Kg5pp6odVbtS7PLK9s1fhYW04c98F/sxhZXzPeuyDtuyvhtS3Vwim
ZnaTzK+BKbHRDuzzqVdYZbk4rLjJKNvtF2/odFhRalaxBk59lksOWFpNdFuRq4A9MqxJ3HMuQQmu
3aQQ4fbedA/VyWngGLb2ds2x57S0H5T3EUH33a9UNErF7Zr3tMKz0z2WazgsMXx5MRxD1WL6Yq+F
fDCUIFbsofK5Hyj/DcdBkEM+MT4yMRm/WkRe59mKA3za6DmqOOsYT5oLf7tQTAT+DNyyVKdERdXE
LJLtZZ5K8ZTJ0hRQwca8tVVKSuJMmFwVkaCo7z3sST8MN88dSLO8x7O3s+97tPApkF1TEb9xYojX
spXmWwryZ52VzjbdN5YcmqvUG/c96tle3pFhRPi/UpxMj09+w4dmGKjlnaAIC9Q8gyhiJLb5e1uB
zTJEaWhohakqaCJd5fc207DTwYyzOWTpAMW/IuXj/W42RYWpLe+hklXV86ozaoUONei7VUFMH9qB
ozjeSnIvD0Fn+b9Gx9oe1TbNw5UOPK6cjZkbGfuzu76Bg/sqHhAhn3lY3+YXhUIef7rm8MTUunMo
/7oM3A4bGjuNgXX3l3Kd5etW1YEkJLMSVwy9dz89fwF4xugZw9USCvjbVPuzH9VWA4fvZn5/0QyC
/+fGzD0lrfJrN+6rwP0F7+HCdqAiOJHFDTNXrRposzCOtz7ATgi+bDnU5riCPrSvN9NYX2uhevsg
yCwsCByugxOOnELG+zn4b4KXXPdIdOj2vqLkeuUHkdJCs1G3B5/pEC9W/TyMxBPX3iWAj7VEHUvo
C9VSWyeZkwor7oJdOGebHJ1Xy22LZ1Sq+fcJbPYVO0+Zn8FTN899Wbg/zd7lpBnXobVFCm7uXXe9
ulnDoF/MwZ1D+YFwXO+RnZaYAJBGoaoLq6qXby3xXe6lnbepSUbUICxkBjt/sR/XHvSwhycu5nqj
xEN50x+8SuSaUORCXQ24TUA3ra36mToNSIDsgjTJzeItR7/YURMWk2sJOoZODNlN5pYNvxlmQMQr
63U7dtPk1HHDt7tsZUfgecpA5s9KL+ODbneKWpEOqRtvwNXOwW3dtYy1VTvW1Z7WJo0wJnJfhb3C
CLVZYI/Hkgb20a+E1HHoCrFdFCa3n5DD4gxgyZzawO/wcOlGCTqTneqAKEtTfVe3jq453Jf2izDQ
Y9zSJH5Eu9T+gzV4c3ZcxNh89zXVUVy0gNVRLTKX+8yu9dPYr+4PZi7AZ9pq6vzIjC3DFy8KJ0N5
42ybvV9XhrCIyKlS0KY5c/07tLq6SgLu4R2qPeg5lIQ7MV434w5xzAhwqc/SuvfLK2J5F5DnvB/l
gazK4qmssg24x11EcejQJSngPBtYWY/eHtvbhHpYVnv1zFyX10QNfhYZ/9zsidfaOwnIxQrHMXHT
/Bww0VUJjI+89JYmrfCwDL1LrwrECqC/rF9yXuWz3neGjNcyLLqYqFxl4jm3cyyH267XRyCh7H7I
T/4c9eLJZ2Hl0zfmPdh+7ZQiQNkavQ5JroJBxZnQSDFUGtgXQ8n+e0MnwAGp/Baiy3Y4bCvKLDZn
axsSeQsgBsxNEEfimzjQxBZeP5IN1EjnrB7xfeM28NODWmkiIlVt4bGdR1Feu9uSelGwWmtBFDbO
RHHdAqieB5vn/tRun39rOVJyXoI/XXSSkoh4cIZUHveqnq43ZXXFNdWZd71oy2/P3Lmdi9h1G0Q1
VA6gNVLO0iTNbAsAmD1j8eSu273O28QP6Z0ie2hour6t9ASM+IgOg4M90OnXKsj0xjTl7vsxwD80
AFSvudKaMuXYgKlXca03MzE+65hbOS3dh6iFW1yttueeM309fXhz7R4sO5/6W6B7OK+RociNQ6n3
foVzU/zY4FZ/1qCvz0p7SCdSjaNP7JBeHURjT2meFLNWdyNyDxRicLD4KM3bCuUwqyrebGzIMd1c
zJtfdhyCUw5azk0y+iYuq2LgUyw+S38MdKuiNh/Uc4j06C2v5fps9X4wRY3drm8tJtEyKfNZPFBP
7ChUev54P2i+KjWZ52rtrDDirJYlM1DoTlCOKUPRsmW6wPLIa3d6t30YowIDGKAGHOSBubRvgkhO
q3pz5ai+OpY/PShBgxoNwTx82FbWUo/QBOkkhda8aPiBlHTp5FwVlKReXBfz0KFZwbcas08HY9pZ
I7Jg6zf6jLswf/fV4o7YS2+7g89TX3iJEq5fJCkvUMbIcn32aso6iAvbKZAt4xkGf64RbEWnM5mh
FT6wigyxUtdtANwJI1fpZwym6h/VOpsOFf5e37U1ledhmzMNrQW9S+hzORNbvRLQ/tKvXtPHm18p
flnKlOhhT7lg4MaD9buurOqNhoA57qIR+5MtN4upFdEvTyrbykd7myWgkVxg4bg+Oh2j14CZroOx
u5vHtL9tlO18NS2d/gOwk6PiHuXVd4LXl9es25ovg1dRYqMAL9GEFanznLtbxwT+Vji3Apo7P+/a
rH/L5+6kQKQHqaIFG7fxbLLaSkTzFHJfiG0qoZMgE588D1FLmWNzGS19O/6cGbj47tGCZtQbDvvT
oUigmoDjCg+dtxSn7O89+ypHiZhIw+icUjVy6Aq3W3jPRYP9dDRNtnxYnWV9aAgn00CXqnxDUUcT
so3zjxVlcRPlw2kVD4MquvNdV+1LByHMgg7rtYgFwIAVwR3kYQToBBRFknV+k4+69WOjbMM9vPCP
jn2uppx4jxxwvLbEVp+rJkU4NGTr+JANKRKL8iS0j5Ra8g092iRe6M3rO8cF6ubNl+JOmzG7Z5wG
89xUturCliMYsDlJlNhwrotBZNVNQeIDqj0DKupXK1ts9+BbNbjsbAp5i2ay9WLmSgCu6Nc8WOlS
+qR49yPiDUqv9mGbiIhJRO/wwfMRKjlhCzDlkaHYexG5o9fEyTfrfBHQ75zh2foWaDd9cqlieE+e
mN6ls8Py4+BZEDMj3Y1GXSz5s0wLN73EknW5a3scY45sBQ42pHnclZ1LFjIM7NxnVO6OAW9qtMdV
sXXmWijOlsgfs7FKxlr1eyS8Lb1j3mJ+nO1gfJ/VqMy5xDPkqq2h4qncuhRaUrlv4HgLx59vsvPO
YcIeLLbozqylR9mzKqGv+KkD0gbfzvN4Y+TqZ8H64Ql4uB8Hq/F+aZXX3kGYuX07HQ90aXAeeHlT
SVz46dpgawhf+toHi2TeIXeylhtKBMAzYBS3tWG4AHmMl97ufk2i3w4QhxYh37s5CdMu05REqrjc
3RYEW6fo1AEwUH8ce7FVt1XYcXk2fbPYLB/jXFYunBOeN1ZX00N51aM1ruXH0u3+9xw9OILM3LG+
DXtPU+TWuO6oNUdtk9kWM4bZZKWU5d7sfGMVltdI8T/WdKj72Gk11Z5fUJ/7e2DjCNnW1nlpa/RM
6w7JyYFd9vmhDCjZo1nQiUYldB1io3CxLxDl5MEBpzuymbxWOG8tYjhOK4druGxn6zwferYEwH94
P9jaudcg0G2SLs7y2tvcmiw+tbzbLXFDUVmV3tU8oP2K2rArnpcNugxManFvmMFeWOGIK/PDhLDP
4A2lFd28X8FieEZal3w4g1ajWsVTFa4ZQraTALFzSRw6m/u54MBN21fDEOnL4gzdbWsVq3Ne1to6
tmId1RmHa1/F/tiNuUI1ASRIHBB4Qj1fVi38pzwxiWjqgshnonQ+X0O3gW9oCm/gBLIBewlKYdAB
r3zo7dmp2E98hNSgYxpdD+JjDm6qpSDRbHCAx28YKgM9aNfK88mWMehzgSVAK7g38vEwa792jiQF
AWmXk2NeutJefi4tdxCOXDDOSTlu/Rc/lKK+RuhbXJWcFk3sL6euCo6ZPwK5TJFFPrXXCz6k4oqp
RWhsf1/KN5Wr5SccH0811VCFCbhVHdwZ1QAIk3C40w/gfwvr2gau+cYcnHavcrcrviI6GEcKrllP
SGYKgWZkZZSlio1GgXWeAakN14zTDjczQvMpDoC79nMSEnWR38G1rvYTCov9ncJrRg+/+iodnses
YhTkYLDg8i8EVP4bLt/Ly5o563QGJx90SUhXjMZiErhD0l8Dbmf+Ll5DLNGw7Qq88DafqjBHDZYH
FNdd92WAxkdYZRXWu0Ae0SZ7UbnpAXFIiDSK1rRJ1IBGCKb7tAHUtGFWaLfB3McBd4pHhe2jNIPp
C5/Grg8e9slZLMjKnZ/JhHJ/htJ2udnnYQd+2zkZEoiR6TFDND3BD8mqB9MMqucCewQnmbrO4PqD
CpAis2o2sOLB5cgxsqLpDxCGSCRj4ziiSxF5BcUgWDbwt9g4Vnr30/MebLnApIgCN+4sG8oQCq71
jtiOabyZsFILjiD3FXeTY0PNKWTkeMaZnXa5NbMNaeWI7AvF4zIfchxULzGTkSAsVisEzfHA8l1W
C1eFvmy2NKo2jnd4RACfC1zBaaYRnPhou/ZSvrmVXTE/3GKjidvqXK1J48zqR763nIGiII0mEk4D
RhuWaICjicP60dR9/RVhoqMPdPXr85zlTX4hKLzhNgrtPPiZjcPWKjUrcvTaUcIaSnmzUNy89eUc
fMEuOER8RFpReqjDnZHO3bHHWxMU9ve8s303KcvVutjdrNN3JuzMw7K1roV2I0DB3p1K+yZ1KhMr
a0IVRkUumLxuveFbm9f0uSW2oBzyiDjTBGRcPXAcwCExY4Yk12lrIRC/iemeY2qfY6es0DjqEkej
pf/PPaDGcI46qxtvOBrhidERpS9MYtTnG86qa4LgAXoQmU//ujEfNyQ9grf+ktwU61e2toFzZgkw
vhiYQHKVWB4JkhwuIjjIxaH9xP18/NFk9rBQUFfZMx6788OWm5kbRnvZWz9u26/MR2Z3rExYvYdc
0ubgsbFgIvoy6LGgKX10oRslZ8yKh+xWuWDfMMVA4UfrXX2A0bdvnfaLJZJYwz/D4oLRLMO43XTd
Er7h/YKaB8bY7WEB9hLJsiOCH3XZ7O8FvRW/StZo2qbGn1VcFqU7nug8d46twq+/F3i7Etwjd8bt
FUgdrGdxmukY5hCxaNvtDeITy+LjZ9B2l8Oy2WNk+fbisg+UyFEZlZk5BDpEds3dQqRSkKk9iyFk
+1uSx6wt8S3PunazlrCBQi51d0b9WH3rO05lijikR5OtOfoRPDYfyE3Le+ZaR3SGhd2IA4rw9H7k
fMpjynxJm1Z00xcbrfhXDXfz5HrwCIrb8brpauexrB3VPvTlMmG1Exbzdm4H8/plyIcBG9TdONgA
6XpMz7bOKR8n7QwgT8vG0Mpm7aCN1C6Ypu52UAUHuiThHQrV0S6uQ++ZxB7ZNYdsLFbOx3Ax7UWr
VntiHHdRQQi26nI+uM7If50zzvOhi12LGK+1DkeDUm7le9AhnDjDImNOb2Z6HARdJNU/rujmfipa
Az61PJm5tBlYe6py5GQbChjkDaNVvy9mTZ9SKv0fmEKdYNZtXRQHATXggVEc55V5EJQeDeNBr32x
cpGbUYZnfb1UsKxMCDXnK/rOR3oVTbBxaQ/I512Ggxa59zIeaiYRo8q26xqFCSBJkqaMyVBH+v49
2DTVpstUwFVpkN8lBRGTAeTBxPWEuMZ5tre+eF8DlL1xXftUuUz/mT7urSC9b0uFzojKnyIX2jWv
jp3TeF9EYyPkmTANuR+EHPe4D9JpiRh/Q82kfat7qvxi+x5MnvziQWhZB5nulkjyMIScIBsqK+LK
NJSmtXDaBxmMwSPpjd2rJQYXwVLXZXbMeQh8SDpce81ImmiZazbOG37yCD6R4zYXhsGr+SDxfR9j
/h7rKWXm+XLflw6NCADqj6EqslcbNA1Fbb82BUwsSyyynUZsKAXnk+4SgRviACTw39J2y1WCImmH
hvcDfYbCnn/poK3ruPdg3yiOkeRHk4NP2iEzo387lq5YOapr6YL9leWL0VXxFKZVeA9tCOKypOku
TgDX2kWBJxhtWQtFub9xsr1RNNBq2Kgso7Fj2CFisCp993KgiuMQ9qVKNrQQITqvcbtUu9fgdWGd
bpjS6uvioOYcWLZG0eEcZBP4d6e+0+VQmfaLoRsyE6fTDLaHf5N9Pcy7+ppVnGIRBpcFCUS0JcfA
aMoZzJvNr4WBv+uib0Y7mY0FX14ETBXwplmQsTv2WR3N+yZeGEDkG68bluhBscsnZ/WxaunRXdpA
Y5Ro0VJ1NoM3VRs+jFW6uxHNek7RkErJhrBs8XUpnP1rWsyTRBB+wpkxg5veVDk4fbwv4DDxTgJF
evIV3CDcwIzum01nAvksbXW0Ob68YVzM3AZhhuDYlw2Vfab8kbCoUC8rJz30vD1sUL37Wi3pEaGo
ys5rOYQPos1x0QhDGPsrZ15gM6DDhyTl2B8YseCuv7BLFYpoGMlSHlsj6EVHaPcDzWpbMoZYdt2D
vUlkAWjGBoZoUgu+ixm56dCv+aYTY61SxcHOCHS8WtP0NjuLWA7LZGR5DPOwYk/loUelhQB1Rz6X
ZWUigQSLH2sGMHOYdiHnuOkYgKcw2yokF2FvF5f4j4XNzTIXwb1bVHWfOPNeM6bVobG7Y+QHUnti
ToGX0TvND1m1cjhu+Z6uybYCWR2znMI4kbxFk+wc4tQWJSwVL7bWQoIK2elj0fvUEj3RFwKh50wR
srFXf9btSqB6wdzHYzduOLz0xADcEIgwvqCZVZCQ3eDd9C68c+zsm0ZaHOgSL0aVSpS3nFyRgEi5
lalE8rKCpKLEW5BlJzXzQz+6VG9fu1qWdwpVunUSDIIdg8b6NKKd/hWkM80fuC5YIeghFVfpQtiM
fm19p+JbxpgWpaUEnU1wJ7XTy7NUBfv3TCzWDSOms3XFMJnzY3GlcwJnauSZZAllFwDD+Q4/arV3
DBc4Eg2/M+XQ7AQcxIiA2FH+WloPOaEHVdwpiw82W5b7NA0GWrmfPOjdyhrCi01k43K28L2/7Nzg
67kCzbgoQU8eRmcGQ8LjbLpGEMEt2aE+uaU64LqoraGbo30AxDgLit4AYNlME3wBk6wpQbrZRi/V
VsGD13SIYblusru+RkkczbzlbyjU57tTo4cUx6qZBxOiG+6Zk0w/Kg2CHM/OSoeh1qBGJkKkymuY
b2zmTOebjz6rBq5oSox1D7jhqY8asA1nWFvnT7lqRzpfK+xf8RnyakC2tv7IZG9QQaQVkBLT3LVG
k97qJ9mhAOCQRX+hXDyPo2IglDxhF2/fw83bZ+p4By3IAlTrosKhbEQnrepHVTDLEMNCee9uYPwH
7qDBOXZpBs/N0jUHa8wMJb7Rjo5Pp/N2tEvAnUO5jsDYbrAjjMyD5u6kQd2SfO3XGyqXdvDOMxjt
7ZArGfRYy/XiZpi5Nc+rrnMuAjAROwowmKeF71Yt7waGAX+Y1NrvPKZFx2hBWDGdjzv42z2zZyne
psLveDe5crsDKV6jf72PXq2f6QvEswgBRqGBtIU+3yupcsdFy9e63ZVFDUh79BFm5Swi2i80iqlk
aOpM96jGv/mkhoZQLmHrckg4QGPobDNAeARAxfYVdelM3kbI6NLR0czyRN20kUX77xPXJy+B/zY3
IDwA60/sGixMzkAhPw1313Jzwx7hD4Swsr+LqUujqeqnM79a1nshasxeRZrx6cYpqatJnv374z8P
fJ8eT1Yr4/gBNrawYL/PWjPDakZkK03E6BXtUI2UeTq3UAk6THfqOziKMNpdlV2ZtUYW/O8P/5wq
RsAcT7ctC9bR8U7+Kb8/nZwwz4W6a6Mq5co9GJmykRpiAQ8VXUWBrAkULWMyG/68oKNiRvRQtahN
KGIAvHtvfPnLX/R59vzzX/TJYgXBc9qbhs+RdYpzGAozKbPQjimVnntKYQ4euHDDNNqhHhcXf69g
O2tbEAB7yZCGb0AO6EnCv7ypzxYA//mzCDE8ud5K5x/OYv3KCT0pWuK2yYBbmZ3LEHbUoJHV0Hld
8u9v4bM3xOlpJ4cP/+Ruiibmk02KXlRLzDtKEOTAwbsqfAd5HONSlIWru74T9Gv/xUTnT8sQyz3p
uac1KN1P1hcIJIeuGuDhGQe07z1kJpS5Ei3uaK0XqOfCM90yu9053v8W/3CKOPRQGnunFcjz5acV
GHRMIKJ/ge7DCI+RK+DfQn9tFHfBBUgQ1Pa/v9p//tDfn/dpfW2eYDBFawYPW2uho122m43nXqHH
cNCK92PSB33/GLp1dvz3J/9zZfNkzGdcTI198qhOf9l/WT4Nm9vJQrGySUiyLjO0rVy8urv496f8
c+nwFEICWTZMZADi/P4UHl04Yc+OdhY5Xron6VvQyEtI+eWLj976L+vmn/sC922OD9hjCEG+5u+P
C1SYho1gpZqR22wEGo5BHL8xXCPP//cfRudGGjl0D/6+p9f7X6+PUS5j1oK7Ie3t/oIKhlksxoeL
GIEnU8kGOPcvset/epWBgxETE/CMJnx2L5R02H0zsed1LpaPdAPoCsfyhCSavLrHrTH4i8/In1YI
0QkBgxAB9k+f3cUXEiEUzC2nsZnoV8JdDzrR/jC3/4+lSAQRnvBSKb7ap3dZICanouBd7r3fo3Ue
QzRHa/+Xp/zp/WFXLhFPkYKCJv73L7b46HSrnKeMKAQ8RgvD/bzMbXNYwVhh8MHC/n2J/GkxhlaI
eoCyjNPs0w7zOuNmW3BaInIOH5YWY5B4zTJfHKaaouYvJ8lnk6LTyRU6vsVbVLhGfI4p6cKppgZm
8tjIrHkrIPTQh1ZIV3Z9HQztKZJYjPPzv//EPxxfXAyYkEnOSpKe7d/f6Z4Gu+MiEo3wFGCiU/rp
2bCBtzpNeezrNACFcNSZchA8/uXn/uFrYgIL24wnE4eL+lSozHbR5UHPTh/SKXi1GbwuuYvlfE5Y
2XTMmI8+/PtP/cNuOBVkRLM4kivp89EyLOGIxq6Gy0Iemrg4Wx4n4fwtlfwPX9G3cXTzJC5FWD9/
+lnY1WRle9pzqV3JFdV7NZRnzjBI6yhbCzVyUVrbnUT/m//lQPvjk7kIGGEjLBC/9N8/ZYrufx1J
A4vKYKKPZhgmTdKBvQFIMsh3znbErgujnOlfHvyHbcLzLKoLzK7Rt53+sP86SQ0j7z4TprzYSq+X
Q2vNB5xgxUMIgvKXE+0PvxH7P4cAE7bKKS7890f1tWXvi9swnc/sXyIM0rLVNQzeFhBIDxqZ8ksl
w7/5Ff/hB4Ynb3jyg1wQFOvTN2VgGg/mmU1SSAx0LIMcidGW9CyzmFL4nxdpiOYjJGWD2BtMMH//
gSVD5+BJ/MAUQ6AkHNExLb37N7+3f26FU+KCRciqi+Ob99kS0JoDUjx6cmAEBgJ31VKh58vL+S+l
2B+ecvLG4z+cnljofzo+J+ZVmtYNIaN9NKJati5qndz7n7c1VTRbzsZD0bZwP/v9ja1WPq+U74gs
EI00dwZznS7pjBj/tr/+8HM4mCVu9haXHCvh9wfBKKmsBT+N9gVn0qKxTYxg8S+Ow/88Ff8TKYpf
FhHxlD+ffo1NwbKsLSAnP7e65PAstkMxoP/QK1P/Byas9fb6vy45zHgJa0Si7p6iVT6dGwWybvAD
KmbH0bRseaCPelv/j7Pz2q1cu7btrxh+pw8zJw+O/UByReVQqvBCSFUq5pz59bdR2+feEiVoXRne
MFCQtOaa5Ixj9NH66H3cyjsdswTroi6zuZnc814/vQF+a1AnFVdxuyJlmIbWOWYyzVZYXeiWY3DK
nOf99rgCYGTK+W5Nxe9VubMs4jpIEKSG/B92omRX/YBKm1iOi5turLWfH3fxnQFCF7ExY5eB+f/m
6g0fn6oVHuQU5hGVuwXZhaKdPz/eYfIQGDO0ZdW1V/htuzGpcafowOlS2b8WIwVPTZxMJ9wr354L
CEUZbCUWeyUXgNXc9c0Q3NSCz9SwtkOpDZWFqpnhDsm+vbMHQQ1uEoyk8Jo22338GN95cxy34AUa
eBUqxFJej5Q+kqOqwrDEKUw9+EYJkPGN0jy92aYF2A7HTJAUbT9u8u22gjEFj3LJ5LB7rjftcFBz
e8BF2/G1fN4ZqLJ+pBIZyXNJ5Xp+7VPBqzhFFRLP/bjhd4aMAOspmICC+bdmzeJ7yQEW3qDTQ6u6
jA09c5qyHD59jqV7NtxLlYIrkN+r/asoR2r5BcIvOxX5jrpGH8iblFtMhTTNjBMD9L2hw9ZMNHB5
oojmXr+/TsMSC50q91IxRjvYXmjr0kiCSu9b8QU8wunCIGi30zhc33/+cVo8RtxGBMPHWIbWHycR
KyJ2HZgG6n/ETNcKzKdNAVPxxB31vQFqqdyJOUMaXFVXZ2aYT6UGcR5lsplYToNg4Yc2QvVEf1vt
qRNp9v9Br7hKA7rl2sNS/bpXMziVghJBRqdelJFHlXtpIvMCknViNL7bMW75y+GD/xeruz5kKmSh
EBoguPjUEOAMTMKkKewx3SeZITe3M5U/pyJh7zS6mKRw7+FhsoWvNoZZRaZcztTZTDi2kaOihGtC
B1/AtQmyzPv4Ub49yTE4uKEa3FPZFbTV2pINCVW2YHUoiWopLnKjeazSb9R+WdVIhfg0qKdudS++
KK/jwYtlCjcrwXPl9LB6e2Nmh4FJasKxmXbZJupb+WIYIYjZUZvvfUHqSImqZheijMQDUCI95QST
RUIwg5F3Yui+s97YgE9Y0jWTtX19vAwHlJm4QxVoa+pgg5EuEr4AUvzHT/n9Pv/RzPIa/piHsdmm
vezjfuPP82g6dbfAtbCK1A030+z2yshC6SAP5NdECrG2TElFAy4XuPLE8gmfqvfGF2/8L2MFVobV
bC2AyfmWTpcDtOOujlr1WaurBEmYHBz7hjvax51/7xET/GYvYedcTN1e9103Z7wpwDI6lqFVcNeo
ILKmbDjRq/cGsoWRuAIcX+NdLr3+4wmjDNbTseOeAEKv+u7HAXnESg0eMd4+dRR4t0PcuRZCOdpe
efUAoSMjEFA4cNSYiHt+jSKQRE144sDxbisUlbDwEPtg/X7dIeqa/FLFNhWb4CASWzBFeudx06IC
+uP3896Tw76HrZXAO8GH1TG+5nAvKGqlIamVtxLKdM8qeuumpGL47j9pCvCzvRys8QB/3aesGZvW
lnhJ5diWV8JvQzKcAhkvaqIh/vIfNIbbFSE4jtjK+hYOziaEDs2BtycBs+26FuNLFOJe36bZ9uOm
3ntXHNHYAMExs8Ov+oWGSTebjNCNphnZDSgLcWmKXpxYq5ZPWS+cQJKtJTzEDrFmMedpb07RzLjL
G3STTodW9MDiODyERKi2ZUe1z8fdem9kEOxDoohaiRzWavvTWorGM5PUGTyt3I1nyuPqGJMwzvXh
iZf1tm9ES3QGBRsfkYx13wZdsdMGTfVSTV3vQr+6KUR9RCpn7uU66k907J3WBNxl7BPwfFnkZq/H
4dBpEm7jpNeNQTKPQWZL91g7UbqjdPM1iD7/xHnz7fiAYK1gnMM5QqXSdTWXI9lEsC8VFLWTY/9e
KvNEzE0dbj9+Xe+2gssh05hQBjnP172SpN4cZ+hMKNogsOp9UF8i4TzlqfTOs1vOQiRauBwQdF5+
/sdCS7ie6iiBrj7vp/5aUfxFMkHV71HPBvOrWvnp7093iyFIkEmFVk/uZdUtzUzrKAi5EkAY47Ce
qb+i3PqkRzWBBe4DOssSCzqbx/pIqUrAJvK553pXaFB0G9gxRJf13EWKQYGazDs7MZvfvi3WdQP7
Te6UHDHXCcGqL6nA6W30fGnVnVtz7F/I3aANn17dKamQLZzLLVZ3VaxWd5Gh90EAkkDGaItNlmTP
8yI1q834lA3Wmw6ZmsIN3JK5Iqu4l68mFaTfWupkChGVaoq+Z4VUbpI2/HR8nla4mnKcWMwS6NDr
4YcQFLW3BW64pgy3cpJcgMIZpiHRLvquRLYXNzYiOurkmfyQLquTebL3+rksG9zIWUHIOL7+Bik3
naXgF/VSnaKViWotPNcjI/vs/s92snhssTGzM7M0vm5GBg/f6UsYj7Iw4dna8JwjMt5/PLeWs/ar
LYWI52IXsuTC7eW/143UUd7UbWP+6KgRLgvpxoz2mWxtC0V1cLzhgEPRF34NJ8bkm+jC0irFRoR1
9QUYtHqHaAmh9Y7mj7E72qE4z/qNWvhuasbePH/7uIPrpogdy2QfMMkh4koF9GrxiOBKzEhDqQo2
x+AS2onvdkPWn0nw1jeySZ0akb1w83Gj6xHy0ig5fnKaKkeMdWgvhjpkDMUYOvA7khvqA9LNLCbh
fdzKenf+qxXBmVfTFmO91XwjCR2AA6ZrIWVOA6ISaQnFQlFyqSs/JZh4p7HFLIQ6NDLeWGSsVv26
KLApMxY1YujT1lCKWzY0dsyx9T858OnXq6ZWA98wfd+aK5qiNnGgiCHzd8BVPntkW1oh8oM3BnE1
VpLVuth1SojyHjoji4yxG8gak2ybre3H7+jtSCA7SxUE6xTRJuIjr+cXFQdzbJgUJ/pRWXKLbUII
i+lnV14yP69aWc1iLiQwAUYujwBBfQdu1nc5Ub5/3JO3A4BwBGhWzDmWbJO1eitjKrVqMINSw7TI
/KWM8BxSCnQXroR1yirpZej+uSxxwKAxQgRkS8gvrR3qBhgJ+tSTxSKLDkWGM6NEsbbVnNdSVl0i
vi22rdl1e+CvqjtGsXqAkpueWBvfvDvuyHieKKi3xFLDuepxVkFYz0Lrmx1RAVCBWXRHMzl1mnq3
ERQePFMyNqa8bgTsCxjh4HsyVZm90SrNOOZ41dm7T729RRGjcxEihUJD+J+s1oouTUc7NMfBwQwv
RLlcii9wUygh1ePwxB1v1aO/muKUi1UrOWzsDF8Pec23oiTncOuYGcXfDR30ulRSPrdIvLRC6uel
M1hgrpUIc1GAkcpDKm1CFQIbFdHnmjyfStit5Xt/NUN2YTHf47pqrJ4b3Jye/JmEjL436n08VtM5
FLnu0ugCYxdyYaayazQoxKR+a0gwUaFQugsOBtwWl1d6aqKvJuHL1zFJBSxTkAPxm3ikyFUQeqAi
imlMnUZP0rMRnME2orbthCH3iy7sjzn40hYyOZWBQ/Kes/Hr96jrGejnifcYxvV9R3EP6CxtN/vJ
HmTx3ijqH100/OgU7HN0/y43um8jGeiJU1/VJge49KfiFMtaufpCbOSCDd1evHLXaiFKLKjKFSDy
ZaW2tecM/mtyzBuynNewM/Nkm0Rzpt7ChIt+zhE06hNqpXce/mJjKyNVQjABfO/1A/HrWe3Af/YO
0jAYvmZReOiHS68K49T7eLq+M4deNbV8lT/uWJUyqeG0DLuwNaVDwoA45zDafX6m0orNHEXJtuyF
r1upKWv185Q51M1BuFXtUdqWKqyp/6AvXKsUUoAkIczVOLJxWUhBrzGOijj+QVV0cyn1knn7cSvv
DQ6kHkwJ4iPkblerDoKLoOwzqqqTSIl3WLaGFhUhSrAJ9KA9l0uoDmpXlketj/svn2+aPQpVGVqP
txOF0upcGTJKCzWCcxejYgyP+CJIB0q9jesMqhzoNNO8Zu0/pQ18O0wQznPfQq7EYZol4fULlAZS
O1Idw+8QenURJ3mxD+3mVLbl7aMVZAB5dbKQueCt4/WhXPWmXGaTQ1nerWwaj70u7v3ZPPYQXGC2
tntLrz8na2HxISKpQgsgzKoi0V1ti9QfDVy784nKU2AF3+wSMPi+VLTIdEHMliHMxiYgCQOiM374
+HUuI+X1MiMU9i30DKRfkNSsmkY8QzFZQtPCRJCtjX68Kcqw2uB1RLFDW5+KPCyf97Y9nVQImmTE
q6uROymzrwcqPJxmAHegjln8NQ0Cf4vOOqa40Sr3sIhP+f+9XcuWdCASJWSljJx1tDzEa5DCaPiK
AI0kN5ELyUv0xt6W8LVOrGXvNsWdnSJQWIbs2K8HKaC2Gb9GIDOQAweVDURO5I1vR3m2VeJZMT93
asNlRrBXI6hgyC65+tWOLY3UTguDCgxjhN0h1fCtygTjtE8OkkWpThOsnqgUuVm+7pTtIzibYVAB
ystEs5mGMM691AyNX9SGCVhoZXzKZ/jNc1w1uX6OKQWAAkcDl1LP0lP05Dm2lNbLqrQ/0bk3y8qL
DB+JA6cr8tbmal8I5ymUQSLBEp2q7gCrJHOpDcpPjIu3rRDXIAtPopMtFXb760cIVbSPrYoqZTtp
jE0V9jPEJnPeffyi1rOLswuzinnFKFcFJNLXrVCZpeD5hNKl8335drR7TJOC7jBpVu9gQDTe9sWp
9NCbJnliXFwW2fai2l7f+VLF0katoZAiamrFG+GXG65dtNK1Alnpyhbtwqub2s3HHV1e/5/LCEEx
lWPaIjukUcSWrzuajkPXywlGUO02cjp32BQ77UL1ToU21plMFo3X7az2HE6LnVmltFN6Px5yD+8N
59fx+vHjzrzcRz7qjfa6N6PZhFT+0Yq6Q1Dg4OWxUS7BvHj4n7jGhtSbc1Y7R/D5zvT147bXl883
PVwG7h+HL67PqV4vllrSXncHFxG889O6sI6f3VfXT3KZ8H+0M6Y5PIicdvQbf1dRVv+AoPnonxgX
69173cpqe6EcP06lpTfzFm8QF3Cgm7vlibn85p60bmWZE3/0RYtqRY+X93VRbZ4S9/7Z2D0+3J1y
znwx9/1oWKyWXYTM6aRENFNtkJ268AecB2CbV7NrfYHfeTgxEpax/FFzqyXXxrGS5YPmBvcJ6Kvz
M3eOv927EwcO5Z0F48+pu76cZ03eWKBAl15BwHIJFrl4BrnCM73H3ffG+wIr6NQLO7FcrAugWqGV
dri02Xtc7Jhg0ebr7Pz8chk61433yJ3AAbZ5YmM59f7W4noNSIeaLu9vcp/mrbzDEWvTbMPL6OA7
6a5zTry/Za//4P2pq1Uk0amhpLxw6WToZvxPdyB+usDZTjzO9d68Gv5ryY4uYUUUkrl0FkW70/uU
QhR1d+wT61SfTo2V1aIhrLgR+TLRhPGt8/cRrORSxewsT0CRnEo4v8TZPnqAq8UjFpJqABz76wGm
V/g0eNYWDzj3S+RF3m+K7lmIZef3qV6+nD8/ani1ngxBhpdARcPanXpsHorL6qg9+deEG8Ful4/T
fX6MrrRr4/7EiDn1eFcLTNCOkVksI0ZjzEBeYHz2e055ru9YbrnJN4EnXOGekmy/CbasB9BqpZnU
PEmbZWKQgNxGe8W7z9zZefadksdbbFXn5D7+3gJAQhAR/1Ith4779YrdJCLL5WXIYkK8UZgfmmdz
ctBd+yxzsfC7aa4hWu/qnX5uH0485ffW1T/bXj1leDJTSoKEs4o3bMyHdBtuh+3kJdvmoO5Pxcze
e6XkE0haIKojKb66EMSAquOpLhunhv4uK1TfgqfSp+cur714vvm4a+uFgGM/cU+CHZqGyB/Rwuun
araR6oepPruS1mpb+EhQlZU6wmNtmk+sOfpqcaMplJ0k+qlBEhZcrNdNpUI1R7XHOcunSv2ssPMc
PbCWnlhD109vaUUng8VtYKmWXcdVdFyq8YMEd9RSlXsFdNI61n3auPKkZldxmWVfKGVSrj/9FIng
cK3i0E4S1FzGzx+niQJQQt2U+uhiOFlu4LKypuptdgOuPj01Fpcl7M+Vhg5yhyNwgxDfoPxqNQ9w
46ln25Im18r73HZhXzRfgL/BUKqNQkvuU6VvAb5mVjk4RLYbyYGNmF2n8eQ/GG3eFgAE+r4/VJmp
3qAmqfAYqqNSOKWMb9LHz+XN4ZucK7kxUyHUhC6M3NXrB6NjopG3ljXCjul7PEekNJhYDWHWht7Y
4PMKBtrox3iLw2n/WJN5/Bk0diA8hezgvI1LzTxV4b4+Xy5fSWN8kN4C9YqP0euvJAFpinCJH10s
FhJAw5rqYEaRfSfwD4xgKHtxnEqVbTfqxxNH27eTTeOlIU8jHkyEXlvtTpBcpWGiOsStW/GjQrzx
pQU+dAVx85RK9J2WlkoakzQ8UQW0PK87GTSL5Z2tzuD0YhMpBbVOXjHF0ELJUz1//JLfzmtCmMS8
wAZQqyGvU/KBJY9ZAcrKtUDhbNp6xOCpCk6kT95ccnhtVFVqSDJJILMFLD3+Y4oFJCe0eO5615dC
3xlxFHXiLNAcBlR2jLq52Fipn25UOdYvyOanz0Y2KSdWsLdTj++A7mapVkJmto60TXM/BEXF7BKw
nM1NUPjSnZ7IaALtFhbOAXwxKJdPP91lHaPAB6mPQqT+db8zI8y0IvUptG8KCDiTnmyzzNL2n28F
cfOSLEBzQKXs61aCoSc3NcU9mBf8PCEhQRnGTPvTz0+XNTqiEFkjV/nyjv94h8mkJVaLMMSNhjK/
SPVG8SIJ+swAPdTLutHffrZXi2YDRSUZEEaOvhoz6iQ3KV608OHnKDjGhTQffDxZTlwS3i4oQjWo
2aRTpNzeiA6p+iWlN4nGxR8292QZ/k0KpH0vC0PaiMwYIMOOTX/wpebfkqz/+jn+d/BcXP+17Df/
+h/+/bMA9rTIxlb//NdF9LPm3f9u/2f5s//7a6//6F9X/XPddvXz3y4ey+Zv2y7/9dhGRb7+m1cf
QUv//ibeY/v46h+bvI3a6aZ7rqfb56ZL25fm+M7Lb/7//vBvzy+fcj+Vz//8+8+iy9vl0wK+1t//
/aPDr3/+fdGm/tefH//vn10+ZvyZU0DLjojW/PVZ//sHz49N+8+/w8T+B7ljUGoK248tI2/5+9+G
55cfmfY/qGFjZr1UKsGbYGLlRd2G/Bk/AnmBTuWl0oAydb4Cs+vlZ6r6D0EZDosAwXaVnUT9+/9+
uVfv6/+9v7/lXXZdRHiW0RmOWUytP/ZzXV0kHUsEDFkMStn11BNDX6sDWYxN31EUtiGiWGBREKt1
11/kQaQO99Li33e00kHSHEygceCuC0Wfnoyp1Z+CoPStH62Cde4GIRmuKJppgktOKb3SOrecMOmC
qSblt22BU/dWLssEqFMb2xhyjNjFh9SKTLkCSElgAEmmfQDDVWtGdS7LhY6PW6ZZ4XCfK6UBOhN0
9t7vl5PGpk+MedQBY1VVs2n7akoeUpiJyUGvijrb6rU1/B4wMfsBX1G1tliOUeQ7WeYGkknsEVC/
HGVtvK/RwLvw6ixcPYsrCRPETZJ1A78aPSCZgD5PtZjXLMxyK5iekCprZ/MoHQOQOG5o9ThftxjY
z3lCuC1CPV1iGLObY+mMuHp5liQGMzNI2q1ilj7gEvvMaAyg2EmOlVho4fWt6TfNNOOyW5cVztRD
sOnTtr+cEw6nCI1ND1z3jY9Y1MElnUz6GB7acKrvOlz2NqIPxAERkuqCDcJF2Wif80wZIV5bV2S7
6kPVS8dSFL9xGbjRjGRmYQW0D7jiS9r1WGlzIt5ixVHcKKn6ZOPQAo471T3dL6svZRbVcHeynIrH
5EkKxA8KSzWHcVnsTHn+qZmhdCVrXblRo7hy9Bov6UQgf1OLqL9L7O7bxCS4LUu6Wr8YIucBDgDq
lPyIGAH7qDRLzMtM3BlrgeNMkKUUdFhDN95HComJX8NcJQ9qL0dU9g9WZ95VeTQdTBvs6bHhRKf9
8vtUoGcoClgYjcZqp17GESbI2xID9HYXS6AzS0xYxMaGrxUew05YdzCSc4WA8wRVHdybXkXKAMBN
EVN3IVo9NK+tqbVFsRENNcfid0nSbprOA6trbPU61EGZUcE9tLISHZua6m4PM5a+2lFnrYUbPZjh
5splMZ3h+YJJQiDVyt1QGuqjNVvCldp53LNoV+AWdfsGY756H1GW7Cq42+N/0/qha0at+Y1hq7mz
1IF+RlaJJQv19/swqauL2o/L31qgtU4eYEHh4tppHoc8mCCGvsCHi9KnavWBhDUgOitOfDfpc9UN
giG6VEbtOrAKwLhYdrutwKLHsTMT5OLC9OcFYA3an2WsF+KoKulUWrumksZ530xW6eIyLZ0NCmRt
YbcjmHADDzaMRjZ2iKYjfCEmNy/05KasYwxS89GnXAoTbfvJDisfB5oe2vIQ+pCXdRJ3+84HzDtV
zZewLowf0oArhcAZgoplUH1b8h7htV6YuDZJkrKxJcXewhOXt3pVQyOwg9IVvoB1nCF/Covo21wa
ODG1eXVQBkPy6nhBcoZ4pdh5lNxE8Twfm7/I0IGuxeKqiXCurlEzH8oAp+fEwCZTyPWwhcMKqRq2
8VnRDpo3FK24EAtvOgioMklg6264pfIwtMAGtbb8ygzmBg/fdCeSQexgNoTgmABVnVGzIXZyUYud
UKWGDdqU3bjD2raJSvs8mW1xWeS65hV2LO9lPYrPhnCQzgQl3l8iQ25xoYEf3jR1upk46TXA1e5k
5gke3gsra6Fn65MvHNl++Vb2Q1CzYjlDb2PewOug3aitv728waIp5X0xzpoH65FPkMzhuR5xVaSo
6jEpFvTQoEvHGtOVQxDm473ACcth7fWv2lZrXAVEnRvWZXTAaqTdNjoQy4XmswXoblP7mswI6m0N
55kIOus4qVeV1Q8bAeXIjUpjKdY2v2M2Ej++tF+AX/w6WGa6Sxp+Q64C+/LlGRZBMd5zuG8Pghzz
eBGkRvgV577gF/cLcZFrofYLYzX5BveA+LGx0txr6jl+TBbCeJ7789OYgcXOrKCDL4d9omtw5/ue
KNJ4aAM42FYz9ndQTaWHiIQ1bpE2UHvkdeAIc3E+KGRBM1UMv0FDBhdJI3B3V2ZMiuvcLsVXzTDw
0DyUPozmZHnGyPOY6i+QdW00S5DrCQUOuGkTL1BDSljLrj2S126wHrOM5IB5THLfRIZ2HK1p3LWD
eYXNxV1bJbeTme/HXJu9Qgyb0Bh2atoccgtQbjftO017KoUoXDkOdE8ETX6kTOLFR/oKiTcDXSjX
OBJ8xYSywPWkQqpscm6fM6XZzVIreXrfMZgmAH5R3YL1CZpkq3dGufELoSHwnQVWGhFakMgGES5C
fI60otnJYd65Zh9p2B1aMCoDI9jXQFLJxJsZuMamfbQqBYFhV2NbNUwPaJkjnj8QWtX/0dX+T6Oy
C0/JpTulHqpL9hIbdfGU79E2ZJt4sbKkbnHwujm0N/0s0r3dJuaXscBCVQ3n5tuELcXG6i3pjBoX
adcUYbjJa2Xckf86KHY1sXDr4vcoN9t5svYyaMNsSgExa9F82+B5fSbV467xNa8fTM0rJyW5wnrJ
uiiNMfTE0OJ2a0XibEpzQu0JShQMkR3KoTADDGIu6v6ExLI5Vm38tWrnXWliUWBSZ7QjQYDZmJL8
jPRocixTwSWWOtHfLbooB48NXK0bpFA4WGDEpUz7uZOqTWdY2Ua2RySbpo0TxyC28JYOSDlV4MJm
ioFnaXA/yUavyAfMCdKQZdCwpGMvg8SX6+7AfI130jiZm04pD629rNVFSPRpyh/jKRrZFFvtZtBN
bccty6eEGvuCDIrsrdKYg6tB7YSKn4q7orbUXQCGmEpdH3yElEajF2Bx7jWyYs1eaun5vjcV+8YP
MI1IBxF70eKbQPZvsVAow+hybrL0yiYFtGWtxvlVmST5phZ+/bWedLMiohh1B4ELpMeBVMQQ9dhG
zEltj5bt/4p6MV36eLZcyPhywBXXAduWZXYTyVXhzlWFUzab9MbP0CGz5YHD9vVO29VWwniFwXvp
y3m1rWX0d1mJ/xpLG5oz0q/zj9zOpZ3VGbUH7aVx5zkYDn2fmccJKMEWOyjpLMpEcjDyRjnTzNja
D6xXv8auKBmSOJfERd0zTIPkXLHrGXxrrhx6U0dNjkp0dAFy2ZlHcGPGj8nWJkjXk4r7SITswSHu
MXlBJHE5V83QPqdYOPCsklxHSeTioogKIqtJkm4LIlOYKMj1XT5EGBFpnBhNMQVumVjTD9iWBB1S
NQpwMrGCW24Hg2cZ/bzJxyF8jo3C2Ax5F5Mbxe2D+hWDQTEp2F5kpYHuCBWEPw/TdTmo9k3pN8sR
etzicyNdAmr2f/LBybWNFdumrVj/e7mdv/TjtDN9vXVMsJmHebCP2jDpnplM03OgZuYvAWR6J2FK
WFFDhW2spu+j2MekBoPj3ajEAA8GE+ugsPC52EfsSSL2f9tZFm3M1AKoESXf2mRoLoj6Fjc6qGJ3
yIsHLPiSTYln8DGvk/De5sjoEd2NDiZ4ZheOdbFrp87cxJjCbihv+c2OfjuroDNwXWBFk8Vlb3e3
voz/JSanMDoH/Nr3dc1u4tthdqOD5XI41bCqVaP1NbXb+5ij/TEwml8WHlMybtywjyXNyxcpZzrg
9IkDyWy2LJd5ve3V+MkcYtvrgvjRwhZiO+Cz6ChddVUzx6jS1HWH2gJ2WsxX0A2zcQZIBaBP4MAp
Azfd9K11AW1JPecuku1y2PMu3rvhAwE8BdoNqIWzgCieW5RIxqJSdaFgLmZUxbDFpKzwau52OKzn
5TaS1UcRp/QvlvPHdhkRHOKJI4ahI4WFvff1qMQmG8fnDhfPM4rc8FCOwTvVqd0fOyhEbiRPd1Mu
zL1eYWUfUbjk9M2Qen6qX+aG+SiI88a5rm5lK5k3Ex6wLqRYadtUvhk4cpow6efyVrI4U4pALC/1
WYsEgMjK7K6DAhZ0m1TPQyNx0AWoSa1MDu8bB+Y7NbS6mx4zHqA1kakeZ0wCXKMSMYOt8x+aqpRK
jwOWuR04LWGAPleHJKr1Hez72h1T+2ffYeSVmHiK6jrvqalV/9Cz1e1TDQsVILMg/aujrw/yvkUT
d9VjdSDhkLyTwiw4Kra+gFZyXEPRsmFohE1JKdWqm3bNvFuIvg7btpZvuKQHh8DQGc6cwD2CbvKt
H2rS16EFeNz7482Ud4/KXKZf8qF29FYvbxtJi+8D6vV2vV5r37lXNdtRyL8qKhKPBKNYC63qSh6l
K8q+LzO81gbBSSvHJ84tyzhHzZpNB6XQaoeB+5SM0bnMc/3qI/nFZqbiPVLMgjmKfUxM3KFqH4OM
FjIGztyghHs1TXbIu1QZdkepnw96m98Oumjx5omx1/IpTMT8Qt729tzu4RzjJZcH9lnvBxzPJDxY
w+7CsnsskzKpf8Y5sX7QIiWD4RjZW10ajD3rV8BmWfoPRN3yyzSCvz/j/nMxLHYugS9kb4B57AEf
P0g+D9NErHg9WBomJlNjXIFxS0oXeXCDsWA7XBhtgnGeohkXmOJmLuDn9jJmcXZDCUdnWNfVZaRO
2a4uRxkYPrd4N5TnXzlGLF48hv0NcWBpNy73UA4rpjPprcHFu+qeMIoZOb6pk5cq5oRMJgtzF1H6
U9hj7Ae8kuomVIc7BNvdecHEHhLAwcY8ZK4hYuUYGZXO+J8467T6twlXeBc3YSoSWbO/Ys5W74bK
t+4xmpdvgr7Vz2Mb+rY/DhIHcxsAdDAFZ1Ge3PQ4CIMTMLUt5uxfIeeZe6GXhkf033LTtuoPQy/I
WYcVru2BGVVbcxr9a3oXbSoMf/QZUpqDg4txN8f69xpECgLrJMQKoNTt6zzP5w3x9+apMDOsXWN8
mDmh+YkDg0P2ui5HMzGYEBUGRKEGSPWznPpGT3RLCUk22je6lvZ3jVADAMBxrHq4j063YREoG+7C
CdZn2N9ZQdydc0VtN4UVWLBRlcbr6iG5L+ysuMXRgG1AZ529qLR03mdpW59puAlfdr7of01jwjqe
Verewn33LiNx56SYLG5GKLvfWs0csdnpiK/XeXkFz7P6Lld6SaQd600nSOJxq1DW6LS6ET40YXwT
ysWFzuU/COUfqVE2XwThLDfBV2Zbkjnd5bZf7ebR+BJVmAcmxpR9q9S0Ok+ozXU0ZYi+VpgUnXcx
hwDM6x6hvZbAbfxp19XGfK4b+bNs98pZMITzuT8g81f0btxrydhymugsisqYcnYcNHs9R0ZtLHiX
0g9+Fmjb8K7wn/qq6XZpnV3UXL8akCxXtTXmN9biC+ebIl3k0N15y4nvRqr9aGeRVcCzE3O8H3lu
pOc8usizUqHvqDKwCfSGzY3FYfy647K1F4Uvn5UEHVzinPDFjaozMX1hsizPiGw8hHCFLzTn6Lyx
8/Lk0DS8OaT0FKZvFd8OIZx0CJzWbiCa52IINezsnDoivJ0lBMW+TpncjJC48rM7TL9HN0BXyYMJ
q2PJcWhLApKzMsZOLfceQ2UQalR64BvUhxuccvsdhiE4XrV47yVx51+O6BixHZsyL8c+9Ucx8aWa
PojJcgOB3qtlld3OHKs3eahIX8yW60lYj63XqVayy5cogYwX2FaK2W2nRD7Yldzu+V7hwUY46xJr
SC/0Pq13gd5Gv9M5Sh9zq1S2lJ2ke0xQm11fZdP3pmTxkQO7Th0WPv2nqcLoLItZPAqjSDaQ1rv9
bLRib0LQ3E6Ebb6lcocLZqTDkoq6Vvlld3L+0IqySQGxdPatUgr5qppj+Wdutz7OswJD2dbSnzvC
SR6ppMArYjE6uKnnW7sjQqPiIk0AZSwfCEH5T10eF5fYobeQUK3iPCjbCrJsPvwE5/5VC3Qcy4Oo
2ndtw8HGwGTxB0WZ+q06yjiLjvH4XURlyxKii6c+wlCulOR+n7BxZ+6IV8ttY0jxXd/4LML4l7oD
rgX3cj5Jx2JUZq+pwsjVSzahIuTW7AQIH3D1KxQsv7CcOcMWKnrSkiGtl20nMJ1ezeLrtp4tjHEW
O0mziQSHh9q61Ewpmc6G2Y7KXWhq+LZl2NCpeODppdVo2CtGbDoxNtqdZFcHXFEV7mpBZV+ROLRu
ibYlF/gnBY+pWuGJiTAPyyjcR7BfFf3XTAlkz5/Y/2tibhg/mv6ZbXaSl06SSn1GMByLKCrh/+Lf
U0mS9NyVVPurcnTdVEF/rWbWeCx8XCYB2kQ7X6lYG5P5wlbsYNcTbzyPrcS/kXhtHEon+xqxuUKA
0xTu1KXlRenL/pG1NbsME0XbZEY1XjE9WseagvaXzUGoLIInzL+eJEO+0wmunkt5/rVV/DtsNzgP
9XLvyQakPIthIkL1V5aRikUW/n/IO68luZEsTT8R2qAduNyIAEKkYCrKGxjJZAFwaOFQTz9f1HbX
kujipBVu16xtLrqmvZAeftyP+MUXV8kgz/FdaLGduqG5mL/0hm2SBZkHPRPv3REFfw/1P4AFcWhg
jrwbGUVhXRE1gTWbB4dEdqchSbJPmAbtYmbcpYzno9MMXPH1SII51xfMK/vnVvM4Nh2CNvhKc93h
dTDIctwnoHYvjYXDdt7PH+JSfaoaH5MkFP+7cggrqtEd8uzDHQ4CKT4ExYkAx/DY0KK7use9ZKHJ
fSP0UpwmI8epxxxJ1ywvPsR+Ivam7OUZvk1/mqduPs7tnB90P7tUbdTfUSbhCQNr8tsgsJFGWWUi
1sxHq2rGU+NroT3g4GWmVnys28X+AeGifXZBGwRLZtOaRV6LTCGXe6sFMT8mk7fTeolRZ+KYAbWV
T+teZXdj6dN7LXp4MI1TUkViHKN0/GFFYusPUvbaXdpo6Moy+rUDnhT/HdREOKnp8FLgNXMwOhHh
8jkWV3tYY984Vh42bpQ8Dj3dA30U2qGzursFDwGChfatUm18RoKvuivpJYWiHamjLIrstmLvIZbs
W9fQLtaffxnH4WUq5yewKlcZ3wwj+jYi62uaFscs3C79ZAga1Az2qTNdImVOhw6q//0oq7NZyY81
ltNDrb2CHNcOWmrC4J5Feq/H3aM+Y8A1iH7GViISpwWI+0GPPbI/9N09t2upVspPtHia/QCCmiLK
S0CBxx7+jte8vTDDilnmblFFoMG/exxqiwMwohAL7X7fUU4ggKI1yMQN2i7zLayOptF7lxDce9us
02DAP/bsFeIW//WwM6tP46wjgZbDpp8bb4+h5MdOplVA+RDtgFB7IT62XehkbsN0Y9EPDCfubFm9
TI7kfYOaz7/ZvS2R5d6BKAEbnCRj0FhiCpZiSrF9rEM3t+nuJYCbqmgyd2abWS9C6z4rnzadyewY
e2Yx8WLqNxFGU3s5e+MBW8juxvbG993spzS3Kj0sav2T9KyYqyUbTq7yXyrceiHyWdOdmaR4GFOL
Hn2rti61o56EWzMdmfLhPqczbtEFgPXnV1MaOuUc+ubwZUj8ZwcB3p2s5JGbXh2y3oy4e2vvrKZM
fyF9lMfU/75AvqR/hzpUpvsv5JEf43R6R6GBPBUuWc8po9eZec59Bo8gVJAd72zNeBWRoNFUH3Q8
+nAfr49+s5SnEX+Vi+VNR15MbGMUR0IY6Xicr2WAnwOQsuvXoS/OuNG9j5rIPlSZ/gT/prrIuJC3
bUFl6xvyYPrlV9dL6G8V1D1GOjDaiuzunFkO6UXE86GVXnm7SHmhSoovo9Dro6kZ33Ojfomz9CuW
MsYFTrJxykaZnwqsaQ/472Y3cQ9x1CJVu9XdDI+WzBtPCMoNAU4m/rvZMl+tYsifM92czpXWzHiH
1vWj5TXDzisTGIcJ/F2K9/YxXsyrL4P6nE48I7djPB7S5IUrfTzn8POvTN/5iFojYeFW8ZcaJxJs
DkuOuN7JPXnXGbNe4PORJg+dMxytsjjn4/K5UMZtF6twgfG8a5BowJPjXaU4gHjFZqGRy88z3nvs
93mybDzcr8cz45mbGz2g63rEHOt56qLDJBn9QaKOHtKE/6dBFTdt02GZ19VPTNqerKkNlZmca8c7
FKaJdU0TBQYe9Yim1/2NHfWHUiUPyseBPCbU6+mcZVbCP1WvWT6hvKUZ37pCPztEw8DROI5K3gG7
OoOEfQacke8Hu7hMXXxxrCwQtrVb/Mx8mGRl7JivqZ1Ph/KAROsFQK1PPdm4H5K2/OSA2UjQ6v3c
TNqDk6GRZnTPdpNgGLUY55FJJK4wGLUvc/0JCfv7JJp2WtEfeKIOeIi8x48QCkaNdblr3VtG3QUG
jvFn5UfzfRxVp6pPoz2uiHaQFvD105lZl6mlhzGevmEgLS6wlrLLoOEc2/fRJ3jv1s7RyKDcXB1c
hQlZreIuyOfpcwFRLpiW6M6kbHEGXQ/aJuJuII5yXzDBrfx3GH1iVtqIS+wl/k3TGSkVnlWKjzTE
nB1lYYoMbD++Q67vplnI45CukkEBlhGPIKv+ZLdz/zAJW140maZ3AMlqOglC0k0FTZZb7pE+S3pO
Os0Ne/MqicJgsf5g44j2zW5I2LuJvguHvMy/pq5DtU5ejTUgYwNr1gK9a+tgIpXT6uzVdTElLMBt
MJDR1WHyl3gg/2KmW+gd8zxaT8lgiwDnoQcEP2RQ+havN6kJZlAH0UFvUHSSY7oZ6SCeU0/PToOY
hsDu1Hc7y+g8MKSiZ7HDw/nML7gnG6xoqqvygD5ty6XhOBdzLJ6Mwh0YaWhhouYPdlReGpH1O6Xr
D65assDENXBfRM2HPFEPwH3eMwrNdm7N/F9zbXlojLg9l0uLcoDjfW9j3PQmTVfHQbrVi6oGcfFs
+YS81dmLfCtUjRXtrcmAZGkvjxjW1kHRDhVYy+Xg5nPOPN74PPSgYsamlhjpMWmz9ezR4RcVInN3
ReqQuMbiODMY3Xk0aPEU6/ZFjijY5EX3WRE/iZKmRQfxKekTbF7s5TQkOAdHkA0r5XzpPOOLGqZ8
3zJTDIYa9mMr+w9xpb77Oq4dkc8oxXWCwY5TzrH1kKixDqu8YxSU69/dLC1OmuvhcCKYz4ksEaQO
ZjB4S4MCQH6DqeshVqN7roT8rFUMI7LcJFXs7/Gito520hjh0jVPXmRQcjtPvSvad/EkpkMbTe5t
W6F/F/W0t4eCV5nr07p4GBgLQGQHZtDJpR9SO1yMpjr5GWk743Oa6bC9bgWY7n0bex8MX3b3ZZ05
+IGnN/AuVCDK+GRE0ztpcwz160MTUWC0MguAgQdMLrFLz6yWDhAT3MyU70Ydg4qq0zHLE3O5H9M0
CxUDe+ygSBQyz0yIujk95x5Na91FnUCjLEC+fLh1cvt5WAY3mJzxEakH+oxC/9B1Use3qrb5P1Vy
Tgfzq4XAqFMVd0gOFwHg8PxOj+2cBNTH6wtpajJyi+qm0ERJF5fCLqUtLOl7Wh8Gq55yADQxbNkf
i1lHDS5CTO93mOBWw9mqlMhupmlxwdE3XW7dMZM12r3hDFl77jzNMG6buk1wXsXIjElUG2uaDJ0O
d8sDffT2q6yTnD593y0fE1p102NHKwkvd5qR45F/iCV0T/1ZBbnnzskD73vUvmu1av5jwZ+xDRi1
1/TrC8TzT0XhtFkIC32Izd3EqKTaF3FT6QfptJpxC/qDhNCdRfK5qcfYuu/hYtZPJkMxsmnOfZbe
Tg7+n09DG/kkrrGJeKYCo1ReyjjxVegz7qZ57/jK3ddWM+hIyeBB+axnS5VpN6Bnl/l+nPCIwtqy
oqUFHrnrD9g1Uy3grjgY6YTzyjjZn8pmXPSLD1/36tc42UYfkPe43rsU8ATneCw0d2dgMn4YDZnC
Liw8/wE0hXePOOG3qXEevBazS3sYXKSOyvTYZ934BJ8dLIism1MXRZHkOKn4SyHH+kHLtCHbtWW/
mJgz8pbu9dLwzgA9UJ0VzksRZ5/iVoSuTGiAG9HeLNQQxpn14I3FqxWpgwYCBxu+ubUfGZxXFwzY
am/PbaiWD3aqPO+PoW3N679/cG/8sns/1r3LBZOEWhx9T2ysuIpcHH3ZIkFLDtzmt7OTGgecS3uc
3aqUUUiyMIRJ6ToKM2R4kZ+7gX9Yyn45w5zKD23jA/sR/fShWZxT3U7VTdSbFG+kvTdjMeOR4E/m
DbjM5CCum1Riuk7ruz1iZVCdu8mfj6NVfys17x7HSnwq0+aC+hAj0gw1yX2xNBNh6SSBFnOPovfY
7vWECBl7YbyPOsF9PJku6Egd94C6nIEyyOisDa39cUZZkxno8rHus9eKpOPQT+3xSow+ibqR+7j3
MQleHPmxrP1XMInyrCp1X4k2O1bD+ILh83Qz0Pl6bBovD5xRtKFM9S9lXyb7NOl4ZSyNfnS71HEo
KdDKXTLI6qvwKGh9VMTtiTn5lHQgXZMpKMGuUVTBFkVA7cLQzjphi6AO/mzWgW2M8zGPc5csQXxC
FZZKGQGMx9iIXDDfON67po9EuBFh2IMvzZ0n2ie79OoXcRV/k2pxH8H0+aexicWB4UrzPRqxMBlT
Pw78xpmYzXTGqRvAeCEMQS0hmdQmrRnj5cqQgncWg7m2Kc9EO31Xz7tJAdO8NgwOaO4v+C+P4/LO
AyS6LzPf2UWOBvw7yj5Dvi4OXcrTVpnyOZPDtC+8yQsYwz4v2PrdYVrJWNdvyAaF6v2DU8jpQ2Vb
BckMGKkLA281g7Rg70FeVzO2iZ6/fAUeZn7L/dypHnuf4hCxwsEIIexNoAXmSnYhxtD6xZFF/W3B
vRi8ycAfemujrVvttdz+iFREyoSxqt+DbHNuAD0qeBsMONXSXpbrlbXruyi7s726ZBxW3ubABbGv
peeCvXGHDwXJjdFpy4mcQ36QWZ2AeUrGi9lF04ULjMTai/Kr+zrnICijdkz2rTLIurpyrPUL0kNE
n9WryXul6Cu7/aAcP/Bw6rrFIPpQ2c14mfBpe8JtvLt4qjAPU6K5D34xzSEzCXnfI63/lNTld7ON
zTuCuNxnRa49VlnxiJhTfW5bzX5mLHKkdfwDSQEPkxB56w4OV+Fi24+1MtSAD3OkHRY3lhEYoGTp
bzw3/mLl1Xsmj+qA6migGl07y4gS2UzTpyljkGfP9KZ4h08e9n4/ygaMQeWLfTdXR2mW1X5qlvHM
DRE6DqAeTL+8oICLg4J2ntkHw4kMXmY3uwPy/jz4zPb03Dgy+ap3pj3e1HZvnk2EOvcRgjD7IR3D
xcvY+3Hs0ge411hb+iXzyB6pj2Yu4oMDQOC9WeOeG7uQVigMu35fyVbfI0bXn40kQ2QhMdv3i8w+
WJ7J462aVwqg/gkIHiiHanxOuHYXcFfT9ANY9wsNojRUzFuY1D/FhZ7so9YX5N/jCymoRAmVe6JR
2Rhmqv64+IVPezYfL1Gn89MYPTPx0YXj6+/GdkQheTdPOFzdxo7j7Bigi/cW4i53+ejkIUCG9Dj5
ZoDg+OvsF0twbeXz76a/5cmFPrhyEXBErae/FUlT2qFpaN+U7rkBfSLvbE6pfu+p2SbqOGGRAU5l
bD2gaSgiY0TsuCcLdAC6TJis7o0lM+6Xqv+SOc14p/DCO+aym4NcxfYNw8ju3poaezfo5WvJeTzU
Ks1umhbY6q4o4x9ukoIUaoKxn0I6+rezSaT5zfM4VMDZGFqcima4FZo4GP6QnAoLQIfVLwbJeJli
cqenHHUT9RDhA81wq7Bh0NCB/GH0fvGVcVKM5My5zw9Fp/ZDCyKik8azH/f3oqhvC9QZ6YxVQ1gX
MQBbu3WyQ24LFcSLX99K2WrAd2SCPbWZHNqyYZoaj8bBTaIK718vOnWtfRXW0EL+XoBfqT9/KIy+
2ucioZ3PLmVdGgPrlcVOTfJJ6/DhxHWc+ZZf73xninb9CKVrNJyHqhiym7x0mGkxMU+jorvRsrEM
AYNi1ArUJzFIyauKRqWV6QPgB+9znug4yk7ad8uYn7F3Mvc97fcga4fbcZRaqA3O1ct5oTx0PPvH
tfl8Hhfxw5C97e0Nd+iDjFRhh0/3ci7ZrLuoVFgr/V+2xL9h6L8ArP9Cuv//Boi/kqx+D4j/P218
hcKXv0Dir/+T/0DirSvuHSkuBOJs2DpXAf1/Q+KF9S/8YwA081/C5PmTxvYfSLxp/ItHytZ1A7VU
mIlXKyCm7X9C4h3nX39SMqEAYbxBheD8E0j8lWry//DwmoleNBJBmA39SkGxG3xWK7iIQZwrLqb5
W6Q+/LQR/z4bP4Ptf7PyWtApd2K9txUrQwfYSfLjpfX+EUvnr49e2zClC3PoZqJZM/viQbe0h9wg
7dj22WuinxJmGWVRRhfbWu4qx5z2zFrcNzg5v9sUKA4/86lwIAdFmnoIzw6hXjn7GKT5tu9esW4q
qctp9owsWKZyuCwlGWEO+Ph52+rXv+cnDpGJqtlYiioP6rGl7W5L+g2a/XHb4iv+vZgTQbNnygJV
ZJgml/3XUc+8jfsC4eTnL1+8LrUbxGkCq2P6Hy+3afuWOu7vfswrx+SnTXHQ2vd6HeBYjrVP9zVP
N0bOKib52eoadUY0D+LOvO+cUn23KBjeYlD95rPXSkvAEIQnU5WDkrPOkINeMuZpm37JtWKvaMZm
dGHpMXVQ000llXEXedobAnu/++5VZDqMklU7sy2J+R3Y3d6NnW0x76yj0nWjSUiTH5LSyK0BJWAP
+xZF+nefvQrMdOiyzq5EFqR18y6Cin1yQPCEmzbcXh0VV9DJYJgsgw4Gz85RNhX9sHFXrn/QT8cb
zmJVd0adB+0859+XtojPnTTfYvn/bltWQW/ndjahzkY9DHVhb72lAvm7ZVfhHiFVOaeSZccOUlKL
rvfeXoxtd4mzCvgSnapGlJxA5sp0vEZzxxhi65evfsohM/oa/CfYNRF3Oxwoov3oqeYNIvtv9mUt
04lCTQT4l4fH83MuKy/dU7e8RfL+3eJXruZPJ2UpChBVHfLVIk4LhvUupkQ0bDd++iruXVMpSnFW
r+Vtp16q+g2S8+++ehX1aHKXjGohTzMhviuiHLV7QFfb4nIV9K6FaY+Pel5A2/RMkV18TSrH+rJt
8esf9NN2N67XMSuxZHC1JPrSYpKU7fyu/WfmxH9lV/YqMrHvSJur3HAQdWm4jJV9muGOHLd9+yo+
82pWwFfYGDPPq0OEIA3o+n7j+2OvAlRi8QIktQDg26KIYoMwGl43fffa6Y72qtTyxAN1XTOCn+ov
CSDvbRft2lzLQCWwWaxGBlfdUIwCulNB9XrY9uGr6OmvYIeWKSKFYHwpLAeOqswet629iqDBS8rC
dPhwybK6Vb7viuJh29KrACoxavK9kqVb0Ytzz7RTb6d/Jrv+1wm/8pN/DqAMNXy77Vi8SCRdfyDl
G796FTpTZ3dtwZsT0IzcJyYXrCuksfGYrEKng4sx627CMWkwBexwBQtcf36/bb9XkZNHGrh0VcjA
lTlEvsjwZ+czna6q3pa9WavnTYiqr5M+xwpg6fee9jFprW050FrhZhYaGgYWK1fafOkZaO2KbnnZ
tC1rGxFoe1INYkkCWYzfwALcRk7dbEuW18LxlS4UPHBgVQO8uSepT+9tJzbf8Du7HuW/qevXVlNR
2aSp5as0iI3kDv9z6h597La9nHQefokf3wQ6DeEgoRr8Aa7LK0/bdnsVl52V5PhQsm406nvd1w6T
yrYdP3MVmYCDKSmNLKGRHwC1gSy4MflZi9WZsW1AtMmTAI48dIGy/ExBm2yL+bX+XlRnfHbP2Crt
8Zr2NDrEVdFuS1LMVUiWGn2q1GDxOv3sJ+CME31byrbWt9L0WsrYshNOHxDEtjZ82gVGte1sr5VT
dak7NU4cHBNaygTQo9lX5rYN/1OE8afcqm/HWMPdPgmm+CuPcraLFLSMTcd7raace/DtVXE9KbkJ
yT7uP8C58bbFzp/ScT99+DhgrG3GLC56oJLO0aw21oFrmxrlmOT3M8dklP0e8Q5EH93sLc3H39xT
f0pB/vTZBo1Jhvfsd+HBv5JFBVvf18aN53D1ZEp5FXXTzCQwZzQB4d9IWNjpsC2XvbZ7f04jnGEA
BwOQI6j08T6H+AW95S2Pk9/tyyo2ZdRGeEVyFQJTtkGg2UG2dG9p3v1m8bVUux0zQm4SNwncxpQH
FN0Z9BRNsi081/b1TBhVrM98ugeXa6kf3PrTpvhZm6C0hbf0cSySwIKVCRLYH1CR8LyNq6+SWfRO
apklFbcK4P8kjwDMbEuT9dVzCQkQ7RXoyeDt5GFuT/mybLtR9NWD2c6RP8ItJ3o0iCGJ9W3Cd2/j
2qsXE9wNfLLru5aN6FMns1Pu1VS8YR/yuxO4CkyUGZgaVx2ho/xpB9jpMCD/s/HLV3GZdLmLT27D
4v1tOh+LYVvao69iUphMZoZFJQHeKrd1nt8tQ7DlZGNZ9+tNorfeMqErwhfDpUFYYNMDj4DSr8uW
9qg6TO/JHrzp7Br9jRUlh21fvCorfVwXvCSB42Th8FCMd9acvuHt8PdHAznJXz86ny0dHBXPDYYp
8imxuveMLLNNdxN2aL8uPhUtQjETP2EFxq717uom2nR9MLRbrQwgt29tHjJ7fokV7K1Nhw59rF/X
NXJbA2hDGKIS+h1U2W5ZrG2pq+evorD33bjvC47dVEfqGCH2t4eZG28KQ89fhWER51mnT9dDXWlt
sODdB9NS21Q8YTv767ZYhbDmqilZPC5roFK1cZs4CyC+TcfbWwVk7rvtIH2WV0CdMbNDpyTWrG3f
vrZshteuI1pM/uogavRxiSrlhpZQgKu2ffwqNmNdzzQZ1+QOuXzMMOqW3nzatvQqOAEkJ/nQET9F
YZySHGBreqXkblt8FZxV4w6iHa/BWRyFPb+bp3rTc4Pzx6+nZZYQMmDrcFuV3ikrl+aIBprc1H9A
KPPXxbMik51rccvOvVnPoYihd++EVNPWw7gK01ZHU9NJ+BeA0Vpusly9ysa0n7Zt+ipKFRhyXNh0
7i3jBQoB5LNts25vbbGiotwc7euNaCbwzqwIQUi/0LedFbEKUNFUqTZNLJ6PuBmld4uWbsrq/8sy
DsHknlYm11bmdQ85SOfQTWax7dlc2yOKeTFMIDgiGPx+uIUmUN42zHu2pRFrFWbYgHFWQBYIU9nG
h3awy/M8Ns7G1VfhmZWG5Cnq3RCrruLot2B3IwR3Nm77KkSFqPvJ6FNuwmgcECWI5yBx5VtawNdV
/rsd5ol1jGreMo9+64aZ36EXEi9GOFHmb7vQxSpAdVygfdBjbuipurhH4hHdIGR/N+77KkJL/IPm
KIrdMMmQXXTwjEG/w3jruF9v7r/bmdVDWvLQlfCi3RCktvwulml5kB28ETQlZWjUqbvtCl7DgVBp
mPpaF04oota44fWGUZLG0ba4WiOCqjkxp3Gu+Ct8t3xs7MZCoAnT7E13pLt6UJF+EM201PCW1KQe
Ha2ZTnkipodtq6/e1JScD6+6EpkX5SFBCn3nU2ErtXHfV1HbFksyZSp3w3JGHVfLEuthgLT7uO3b
11FbFH5v9pyeKjOrXQmH+A7dUG1bIuOuohZaldVA5byeTeUhjOg2y53eO9rGj1+HbRfZ2qyxPLZ9
QEs1zzgUaPhsPDSrsBXG7GENx6GBKfGI5FJxWw/euK2yW5uo5xadQwnMHzPLIr1YnTOdIt3dmHCs
EUKOjg58GXOfOfbUvDhVaf6BxKTYtjFrkFA6IOIwxWzM1KviEOmiOimyvm1nZi3U7+udJarrbVl4
cx9OY+XuWndxt71Sa6QQAOWsSMbICWOlkiP0YRvimp5tald6zipWbfB6srV5YeHsm2E3QNa8anZu
3PdVrKYjDXmVaHw7ig2HXh+LG+U620Br0LV+zYLdDD1iKQrOjDOYJ9IxDzL4nG3LsZ1VqE5L43ae
0q9SWJ16lzhxDMvNqLa9sGtcT2FbHmAkhLbasXxqNMe+qNL+Z46D/xk2e87qgVVZVtbmOLih3lev
WVf7Z6uX1bZ6bA3rwf8GiDjk+FDlKBnEVqaOCYof206MveofWapJl8yd3HAu9eRLY+fWUYo63TSS
A/v864nJbNlaeWG5oYEY77GIbBjNs4VK9qanyV49qyXShLgrdjxNDbygyLPmXS6mYluorkXuI9gR
uVH6TmjKQt8X5ezuvUVG266ZtYfxECGBhpaHE9pZoT1HAE0PqOv4xcatWcWqJ5Q9DRZHsmW0fSNL
9DL1Yvpn/pB/HXh7FasmooLFlBFNTWpCbS2yNNQQU33jxF/vwr/JV9cQH0+aaVU4phuqpOt2U9d0
aBdPA4qgjbctmVyDKieRFEtUc5XZhjl/qg29fYSxg2LU/34wf/MXrKFEqW0LJvP8Ba1flfeIepZ7
mlgc/kbU0xv/juud/je7tIYUJbXrcWhcJ4Tm6579RIs/8YyP3//3v+B3q68it0Qvy+A/UFk8lZ5q
I0V+tTc2tpbXfi2FkKmpDbYTLosnj1NrF6E/uP/MpeKv02mt3lgTEWuDZ89B5zoVFIGROIILyLf1
l9fIotzJFAUmRyexNRc1ATMNAHOb+237vopbJ9G1prcXJ5xdNF7KEgktdI79jauv4tbRvcTtFipw
rYsL5A3RDl+c+i3rq9+dmVU6jDwstlEpMjezw10JotA7Cc/bNgjD/P3Xt8ToozGNJVmfjurr61R3
7s2Iqu/Lpn1fI4x6J4sGoybr6y3TDExt9E9tn4ptGesaYzToDSGtkW3LfkAMSpOi/VHHlbkNAeit
cUaTcNvRmVm/Q17E3nmLEMdosLWNd80aajQhyFGWHvEKHKP/6OldenvVEHjjvr/eKX9zk62xRiBd
EbO8nsoOzaEYlchh2fs+eiUFYlGHKOvg4TKqjLcFwdqicWBCIVHaE6HFOPjQofZwX0HU31bqr1FI
FG1oPeKJHsY5Tq6mRKcEOrG9LY1dI5FQZHYnvSZJngEkvOdVbzGxW+znbUGwCmCHAzPbE/lUp4/D
DVPFPlyQVNqWDK6xSEyP2myKHTd0QcgY+xLznWbPHWRF2+Zoa0iSwdA9j7l6wqYwlw/Ki+w/Wt/b
2MNZQ5Ky0hqHwRHUJ8M0PQ+lbbyzr87zm7Z+DUoqzMrMhOax9abRPwwaSqyiyKtttdUaloT4mpZo
eMuGfj9W0Rkxwuq556Bq247lGpmkwe6qdbPwQ6dV/i6CABdqM/nOtr25vjc/AYhkYys0ZKETo49i
3Rd5od/6XSY+bVt99eLamYOcVuL5oddBqNOU8N/HbT1u681dzZB+/vZOhxJpKAs9PFSQzvWMpVlc
T8O2y2YNTyqjalGe5vphdLUpxEKx+I6gYPVj286sXtwZXoAPN5t9d7X5A4CwHg0RwJtPm5ZfQ5Rc
kWBLIWY/1DKz6Q/OkmNL4Uf+vK2BtgYpOVdVjAT12HBmJHNXZb2/0/XW2nbk10glx1Jjb+LFEeYO
2jiNPuIDiFzYYdverCrbKnX8yoY3HFpZj9pGoWunus/9jTvv/HooUxwZc9jK0bUdnd+MfWJdAKf0
28J1jVgqcmhlcdZGYVKTG+O2iVpPqdCu3LY1q3hNk8jHuGOIQtSB9ECzNPm1KIv+27bVzV+3prW6
GVMVxL7SETihO0gzdAbmj9tWXz2wYvKriIYFUmJ+Ybx38R881MiRvG5bfRWvS51ZOsmxFkbFPAXK
MyIUjzVj08+KqvKvO1OUqIV0fh6FcZfne62dswdhZdb3Ld8O8ePX1eepyqbrkC3Mrdy8Qxe5eaFE
z/fbVl9VswtOkr2rZi0cmmH6ZE5xdomEvmxqFIk1nMkWsjYR/YjCclnMcKzlPdIP1aY+kVjDmXBH
M9BFH6NQOEhrGoilYy6HOcy2jVk9rdHglrWWDVfVWVSowfyj0Wlisrtt9VWompGlYmdxtBCHung5
N2iEPluRW2+7g8Ua3BQXPZPS2NJCQ2QWgI9xrI29qVJ9U0CJNbxJCsszGpvvL/TePdBCjj5adppu
DKhVuGaOKqcu4apRc9vcJPMsz1iQvVVUXX/B/y6qeCp+DSjeacTRPIdbGEXnswl5+EPmooD/xk97
fYj+bvlVvOJ1iOR/NWqhlygnxnl60o+w3FSYNUmG93Dlin97cuKt+feWjr/7S1bBC4TNywsUUsK5
EyMqlZYJwQhLhU1n1Fu9tCkqcEh9L1zJ1mRddDu2MfOZ803pH3Jzv/4KKVgqX0N59diNzmhfdMtx
31c0RtpNib1Yo54Sv5p7PDeaY6+MKHQsZzzJutt4O6xhT71m2hUmV92xyuL8oOYhK3dLlS5/bNv6
1VtrKydJDQjoR+FPSAomiKbi3yK3XW3e6q2Vyay5qVloR1uRXSZVPh4blMw2HptV8EaJr0Wa5URH
Zy7xgzKxY/xhD228qWEk1tgnHdJB0mV9fMpMTS8PdclYHJVgZO42bb1Yhe+AlVYVechkiNrWkbkf
8GdAjX7bqVxDoBCnFKmtm+2pU72tHeo8rhETSYpt9GWxBkFlCpnXTHnNacTTcF97/KoleiXbDo5Y
xSwqra4eZTEahRLVD/AD9WNm9eOm9rFYu9KivT1yLiftlDb1x3nEfSMXY/d528+6enBb5HrHIi3q
82DZ+RfHkPVr3ZdvgTfdP+d2f3Prr1FQmdLN2TZVfU7m3opvHLpF6MmJ3rKcEuWvBK8DCD6omN5g
zCrsu2wcNe+IZ/sc/RhNPLIZ0JWyRaNU76payV2i4WWEYZEoh3KPo4IlQuFqifzWlONc7ISpTzMS
23OBeVJSqawu9tYS+TrqioOFcetk1fDCFtsdjc/i+j+ZSCDTZnlyp7nNL+XVgOpOJEKWFyf26vgz
2mkNmsx11U3ts940uB3ss7nvr+p7hHP8TTNHI47QIEdm/lUbtX5c9pOvpvh9NCcj4tu2rSH2j7Br
i42EYcvptugRUW33nYF3Op6rRRY91QNCEncVc9tFO0gwo/JJIA6Ha984xfokDnM9O+2HvG3z5Ajn
oKzPvqc8XK/6oRiqw6DnecHfnygcoZbW9iEN6BoOHWadW+W9VxnI0e3H1nb7WzTDzabYj+Pkea+F
Xf8Pe+e1IzeypetX2Zh7NmiCESQwcy6YPivLV6XMDSFL7z2f/nys7j1blVKrzh7g3A3QQndLymKS
DLNirX/9n1HdqNCu9Pe4//emvu6NDKKHh5EdTpCr3AwDgH9W6yRTd+j5mVUFGMMRxuc51WGe4DFX
xbAlJmv0dTzP7NFUheeahIqAmpQPPSbwB7+4iae8te9rvK75CY6taUC7UqDR9rTBiNayb+MmT+Ib
15x7cIecTbAgVTisT9u2MTh3zo4TpffxmIFtW7PBF/MutCe7uW46K4X6GGnoDB7x7zdh5sH/kwFI
kHEOyn2oG7b2IbPaqck9gCCU87x+zBaIGNAJG2gfzJKh6dboGa16wNwvmyzraorTnrSabkwtzs9A
w+x4h6tUGjSram40WDJz7vigkgzLFeWn3mqG4bmL4AM8Vz54iRpnAPxuQIgAR8TQQINTGx6w4bbl
x6gx0xgmotLmeIuQfDZz3NY1PgaZoY/HfTxyV8Zuyvwm1Tzc5HxD94xccV2sq5HJMSeGonO+6wBR
8ZUFO+zTm1g5Xa691+a2s+NVHc7W/AWO06R9FbpKszVdFBBUwrh0s41VDtWYX+VTskwwVbVhtaGf
vHDxncuL3h2vRFTg8LuNdSXbfKO5YYtPsd1ZoQ+n0Ymy4ZtJvqF7cLJgipp1W7S+XCVd8EGONRjp
uGmdCjajzjCvKxW1XwwQEMPXKm7MMuDhZcZ0zPUc8gFN7I35gNGjolebc2N6n0kZHQcj0e9cEwzz
1wKDwGSFxdf8xZybeG2JSWH7Yyy4k8RYUKhSWmIXKIga0AKsEcLu9ZgWbXIasN8TWKKPwneTAAtU
BhXenKA1zeiI48wYpashcevwXcPqIIpNHY8qCtemL4fimAIL6as1UsggrtYineTwTmp6M38btbov
nyWwbxV7bUgSWYdEJdr5HlNdtuM1Psb6gr8cVBLPHquHNlZeoVNmLLc9dfwa5pPe43C1o9VRNr6X
4TpUfac5rJwGL8A1Bcjn1GKe4kBimByz91QXx9UH6GCoF7YjwVzqrnAQSvBOb3K3g787a6LSeewT
FlfvbZZS96E280F+wDK9xSzZ7bNa8N2GfhDfQVFZxT2Os071fiyywsCDexRlB0AyNsdPQ9DHKVZt
k15Gu9S3sVPcAKHDKcrTuzCLYAgFEltglsTaSsxT0ht6b3ipyCurB3TtW+gIUji/xvsRvKmOlT6u
ld87jUMYhr8FZs/pViUk+reGbjb1TdXHHa7qSTT2mH9SCFGPIc4M+mdeazf4njM6Nlg7tobBvYPv
BMV90xdoUviMAv74ObaKGhqRAkUL71EL8tHsdglUAAAcAr1mcCvB1FVQKe1ZP+iRaNkvlOwd/Hyr
wf86JWkf3idQPUEX+BUINJ4NMCSoB9lCP3FsJ3hmo+9ivMsdvNHxRG+yfDg4uKJXI3p2ZwAeQX2I
GjjWjH1ugp3uMMd8hjVVtHu9NpvhfZMOItegpERhMmzSdqzaYVUOo97fdxXrzDUWlOlinqNHBqa8
6MnWQQobGaJfURj3QFnazsvTKTJjrxTDmL7T/A5g/T2xfZxO69p2ZVxeTaqc1WYwmnK8otIHfMcz
TbzLd8i1AdeDqnGz1MGLtJiyz3Y6isjGrzccSE6GFT6XMZBFXHsS3BmC8DZWEMC81PdH8QnzsTSH
89nHLdA9em/qUnq5yc94Bx7YbW6zJImLfIdbZZg4u9zoa0ffGIEBVNkscr2ZbgenT3BSdZvJDOZr
a555V4Bj27RGQNBOkCHXhallMVgsycvNV1W5HK69dra08r7E0p5pR2cmeNHNPJDky722toPcuU2r
IfjgawAyM2+sW3P8ZnDvM2wUy4z7r1BaXURpIwyqAZLSmLd7Ad3YAnmi+0MFLqcdnAe9M5CuBm4T
9a5npxNH+u+RP/dTtS2pHLnPrIC6ice7iDADBTzfdXJXy7JPAK7koTl9nqq5rK98M5n0Y1ypeXjK
07npr4U+Fa2+Am8M8pjYYmYRSLyS+TiHz+PQMEBWZoMLNYwg22oB8k2jmY1nVvVY+9ipSeGtHJsZ
OoUgdi2ApxBK6iccW60i2InCCh0APKms3JOtV04gV11XJD1QQaMsoj2Mvkh313ge52XvVXjJJg+D
pnqWZCEqkd9ZcpAdcNCxlfezjvFogGdJZEPlNFt85ZtVzTMBI2QEFioPQtJuWCVhUNBWpAzTSh9d
fGtB4xR2aLcftXHog29lDAWlRA6cYcns9VTj4w9uAtN3YQmnsfXO6N0YREdVFxxgPN/pZq3wxhCf
J2PTzDjvM98mAkLb61MxxVe27Gv5QHHWch9x2q6A2PfgpSuSsLKKctJfjuTnyTlISogJvh2f07mz
8y/KjEpz8gRQNgPUtQsW6UuEfz70EJibafQONKFfB/T6asQ+3lgCMT1kkPVgUAkLVfkZp+1IXzBE
eqjxAGXbMrT8KVLBzo6IY00Qojpm117a27g39y4eMB0RVM2xGO5XCss2DLuGJ5hMo3Ei5hDO2QIr
nGzL2VisvvIZi7j3U2ElyXaszKFOwFJllv8hm92iueer2CxyfpfiGAtrvDHvoBs6mueizANHneUd
PtVu0hrpKsZ7z38ofDHWB2NMU3M7C94PATeGu8+tCsealscmmD74M/bknTcBl4SSYGCYLa61mTkB
IilGfIbrv4tzrgfozE4jlti0dbn9CQ6Iza7R51lOSCIikWwstwnUtybBwaz0St12+ftZTIEVsjq7
1Lt58pU6jrFT2O/xIR/Fl7nggd0ndWv3t2GRWf3NiLAlPCKFUrTbcXwenGObN3X73SjnHKgLzqV2
5/WdERZ7H9pa9x5EZTw9WogSw4d+0Kyu8AoaladzAoeoAsnUh4PhObpUxbnWqZl+nTPHyI2NVfej
HDyTIuHwlLiVSUDfB0MJLBMUSaT2WRCnNJ5GodZlGKWXnf3N6JLYZn9Nguw8sIjwfMjIRfj0QzD1
eQvM56q6GucsnT/piPfuYWNF9kl1gLe9vu30u7HoaDqxoMO7z1EUxT1wzUnU9rWWuEnywcRdKr5N
SEKYW3C2if4paCrmJFBB34UnOBoQTGbcEr71fqG59xMOASOHp0HT7X2uY9RzoAjttE9Farbh58mt
HW6fpT6ZbtWQpxmzLZ3a/DrQprjzzCAc8vd4N/u86VIq/RCXQVmdaj0crV2Pi3PyZNtlmCVgLSYz
2wNRLSpWgcY6d6ixytvO7/tk18AK06rF/9nRnkIoT+a3JG2HbsfOh+N+joDO8NgWFaPSiM1mrbd9
rJ9q0fnuOS/zVLBmO3a5hiDolM8QEclH8pRnJkEzq5amgk4Skt1rzdCSeu4SP483vV1pybp3+lY9
aEEzmse6D4TaxwAawUkno5veAN9M5sDLZlafJ/AAo70q8ror2G0CCJ2zjJvuSteHUD7gtYc388rP
VdoGG8eAB/pAGs5utvHYJ6yEg8BtbStmhRt62WQOUKkSZmOzpkVZDMBmwzA/EXyq/qicwJAb3KgD
vPzBedIcPecSGqKYYw67KjKqk98n+mJG2hWYZUeZGFK0IAaAxoMOYNhZm5x305se8VVz6MKZGqsM
0yILPKybU7kHRRLJmxFvfeuU6ZRE1rbU4pIvS/uXgiPozHC8auB+XzA4d5r3nTIq49ZIiaI5wNGi
JG+DsknqDcbnOEnLwZQlEELo7isTl3f9EInaGOEvhjhQeBIvafcjpMBy3DrR3OdPCbMYW4d4Nqpd
bXGouZV9I0pCKydW0LB6EwLDdZrk5nzTSx50nq46bdTN+GBPgdDmNXK+CINvX5uUi+umKTXrjdTz
3+SD1UViz84qQytiERxGdkTcW7ICgFBG3fjj/yyJcpHaq0yfedXX4SEd9eqK8rp+k+TF/6wBQF02
SZlZ2ynipPlgF3AIhsaonian9O//R9/9sklK2TNgBqsYDpUEO2aGKcQKIuY3Cl0viqxf5H8uu6Qw
Tq+DaYJ2nBZpWMYbAUom9gxR+wcbLRKtaxguButWmhrDfsrQMUK8j75FYHiWI1dg30QMpJaEKaHX
PALjdOvJ0wBLWWxEDu2Ha9FlDn8B6Grg78yqwGUdnoKpQAuhcb3WXJU3x6CPjJBh3VAT0+cpfcvJ
dcn6/+oGl9//QWqCWHpqg3gcDq7i+LDta7cd4bEYw/dCb40EcltWvVUL/ptxLC/yjGOVWFrfTM2h
x/dOO6ZR4Wo2LGlDL9ZuMZOGgTU/C3tNNkHDvT8ULvkzJHKGZpMSm/XJY8cYYIrZrVZvx9Rv6r2b
WaYN1MHXklWZ0zHXbUSbaG5HQqBO8wbAdCoJyNq27JwWt+SmKetbBINDd4NFQMjhoQmd6rjoywpt
rfyEU/UmirUusTfpWMRqbdbhNLBisu6Yu0QG5rjrg9oYnsAkUdvwUtln4QjmyMeQi9Ms5/dpB+PI
IBFTzUETAomfqmJtDrgObbIAVH1/FM7o9jcZsAn8wJKhGfJo/TIl/tfB/h+LLX07Hb7+139YoNUp
j/29if0jmYR/XH/6VLffcpzrLz/4l5W9tP4ggyZsZdiWZerWolr6y8qePzIsVi3XMJXhKlMyQ/6y
sjecP+Bl0v1Cat95+dh/O9kvf0RUCMTE4AdL1pP/85+v6n5/ogZ+XQd8UZP9a3LipC9t5AeugNOH
pNi4LNm1RRHGky+s9YABBQbAsofDUJ0BMoqiPJN8Y1Mo8qcO8fS6jAOxSlIyQmWXAXWR8bs24nwj
6Pj+c4C9+p4/uuBbSyHy4ns5ON07Fi77Jv91sXiwx4Ntt3trXZL3BhjT53u71q+6dPocViV8u9T/
qLWtgfXQfFeW9V2SQwURaXFeJvNBpTuV2tq6Lp1nw2AxHcoBQEpw7QZzelIBgDarA5KaZ87dPPsN
oCmFt3LSV6u6JniBvyzSlevMpacSUaxQP+3MZvIkaQ2AufO0EdA/yzlM/3dmfQui4tUEMZd+tL+f
V8+P/zjjKh/l/zg00La/Nj9OrpfP/nNqiT9sKWyGiHAsy3WWvp9/Ti1oDw7YMldZ0mL8LLvuv6aW
IOlsYAIG+ti0l4aSvyARhvoDG2dTd20mhPnClvg35hZXfz2El+KWa9m2kCjsncvWSs0xTUT1pr92
k35r4qw0Ac794cHc/Tkffpwmy7b2apZcXOKi9MjisOxaXGIMxbVZjruIqSH7tzAGr3dwFomXy7BQ
6TwT17y0VWxBpmHCovtrPx22hchORTGtE9s9a8Vb4dCLfPbylgzpGkIauhLuZYueaxd1RRSC+U3f
X4WYMBXkrhJDh5TIzpcnq8jqr4qJXE6YHKNsAgiE43Jg7Zen6w7TTtfk4++f8vIUf/pKinQ02l6b
73ZRCTRiYaTFDK6nCLWH0kr3IQjWxOiuguXF1s5zkI5v6LrfuuQytn6InYQZTJLTlr/O9OAdzPWH
sgUqnHervItXuNVQvHH/rSLqny/Z+OEuL0IoaljSrqsFSgQQO9bDYyiSN8KzFw3t5ZMky2syMVja
5eVAAu3YFxg58nL94m7W8480Quw1rmWb1jVpmutedlcNByu3Le508VYT3ItC+PL6SrcNG7CMRCBy
IX+phQ0ICznlWvYfS1Hfzm22npoUjxv35PjRcQqiY2y7D4Ob7qvMeQ6b9g0B7UvPwk9fQbC3s9ua
uros+0KrdQKrx3MbttZWzvEHs6bVXYEx153nnNp+EQGw7IYNBbEjHXWN51CJcdhoUKVs8qpbBVSv
YiYeQ+GUut1V4lIeW4isbHF2V9z9fvAv2qafvy/vzJaOzbS8OCFWdZlLES5mVJO8bhfGsRZsqFsv
1lePWtNcgd64Jmf9+feX/dXK5uiGJSlyWkJeduyTv2XCDTmjMR8+u3V2Vxb9poZv/PvLvHSYXd6e
AyLMUqYw2BYuRgSnf8Ov29hfQ88ukvIuF05DFsTalG2x1WP7GPfiWJGdwCTqtCwxMfaB7qSdzMk9
kSi6L/N5N0MG06J5PargXlKzyPAUbTVac62J9QgaoRMHW62gcltWtyV2J3KGZ8nYAy161I1+w8Vx
DN39/t7MF5uWn25OkU8V2A+a+uV0m0PHSbRWudRu3adQZXfm2F8FtntNPW2d+nKt4MxRMOq3c9SS
AiDL3SafugZ2YRYfSb16WhF9GEcqAcLflHa7GsbbiuE34qhdTv2W1PGKXCHp1njYqDrb56rfprXF
Cin38xw/TDXjsi68OdE2ClR6Y0DPVul+hDJPuXIdNMEuz2xwXP1meZJ6FFOyY2VtmBDN8Fk1gJgr
m/4xyvn8fugON3YFGCT7WKnxBru7A0Vv5BIo/8bwYRoWrIcLPbPIOi/pYwBl2clVPeb89sqt4g+j
E2yWC4qsuGOWnzpaoVQjboIx5aidfqim9ipTztcBJSTNVLsqovsujI8zWTPNJ/k+z2vdMvf51G1t
vf5kiugYxfldHwWwlsP6FjbatYPNTy/DnY1nQIH/jAp8au/VJ620rFVZjzfmwLQlsZ0Z0QMA5Nuo
Su11OSdP/QSivc7Tu9gVe1cE8DcxVQvaW8fRDl0SfXXy1GMz2hVBtEnLfhMp810U80alc8ZEGHt2
7E8nd0NJXXbxxt7Z1nUCSapn8VgWkkJ+D3m2y7q7POtyKrdWvhHVR0fKchXl/JZlfx0Dsc8rP/PY
9vZw6R+MODvRervOZvWoDcNVGmnbOtdOy88q+nkXzM2tm4RHFfqbpk1PY497/tAWnrKnXaeJJ+DT
mz4Ij00FBM6PVpk2P/uWfS1tBp42H6yoh8vLoUKkp9IddxDhTnEu9xXJ22XV0SJ9FxhwddF4mBIC
emzvA0oGILMehpwKr1WCFa2H8fOE8Dl2+uWXV2qkzcamO6A+erTRCy7OgGO7JJl1BshgZKe4IknZ
2V6mmLdGc2gqyZlarNI4PCJYAakaH6UdbAbVX1lFvzJgrZd+e6B+4dXDvG5aHqyShyjoHnwRr5yK
FAAvrhDAoulPDCpqdAOfAbbuq6FdIY390uRkiskKeJFZH7pGHJdXDQDYiySBlQMVr28PpFHxrk/2
etCv0grZY4G0OIAMGCq4fQBG8747tEMA7dY6JmDz3Nl/GQMt6oBJBN+nZN6Rgduk4GQpiz1KpM4i
ZXdhY5XmE700K7LMR5IJ4MzCXb28miBZGXX0oVEwdbPByxgngKH3tuE/ZyQnfr9C/WqRd6Xp2JLD
LnLsi8WX/JpMndZ015ZT3yqnXVGS3mGg/EbY8dINd7kOujB/OWXrksPkRWhDeQ21NDai68FNviPQ
8GpJDSst7lJ7WjeGOJJe23e5jLyp6DaVlnOaDN4ve6pu++9CMufQ1rMH6bTv1JiefN1eQQ/78+T3
t0feF+/mn7+ldAmNqLOQLXgd87VWDB/Cd9y1ZlDJo48+9SZ3/jLYYh+b1nHk35prHA3ZfZ4t81rY
4w4tVuIFxVvu0r+Mk1wyEi+BkiF/8iSw04FEuXTX0xA+RK3zJPL5c5dMuzbL1lLBaLbaq3yoPkWq
XVWKxUK81f72y7Hxw1e4eBpjn2lZQ/JkbVvjjaqQWYVF+Slu1NPvx+CvBgcyJWG5tlQGY+RiEPYU
LDWztdw11ZAPpS6updI2HOv27ey+zJG89zdKTeuOZaiywvdTfSuoalusQq5fHzS939aueyrq6Jh1
TNuwe0O4+quwmf0bnImSjGAkfq9HBhWdOlU1rvBdgRRj6jdhzcKjaZs4ATya9luj9jfoBZ/RjoQ0
sb4F+vrF+U+RubIVuweNb5cNlbRYWyH5GHedGR+R2W8c3/wSEQel+VvHv1+cewA3WoZhG4Kw7CUt
9MO5RyuFKpK0ctcUP7LOAq9hrmPfWVOV3lmlYEV+ozBhvvhHXEw7Lum6Dpkm7vDS6y6V9Zi1EZcs
BYEYG0dn2yvkvNsl0K0Nytyq0jbLHy6nzmgOtp3llJ4/JPtlREwcykRlHydr2Eyi32azubendC9l
ekJvd2xmAPBt8H6Oxm1Z6Lsu6zfV0AMjQnHGZzAS2SiioDoIrh2ZnbJIO5e4mIzAF+KquTWmeNU7
7ilK2PxC+0gJahUF9hGS6rHJtI2o43vI5p7q7X0l448Tp6ppVGc9pTzJl14+3479dooxYi6tfctu
Q2nZs5xuMwj2uDF8v0Rj+PZvUL9c2RhBl2l76PPgeozjldG1t2LyNz1R4DSLo6HPO4dj9jJLOpc/
b+pbnRUTHdp+CZYGxGQdSjIKV2ut4MTSxscgTL73TrK3OCuLbnygVo5AadQ9uNVbWRIiRs3BIA5e
Ii3FZtv2PbtbuvdDbYOLw4OTIB8wgh273VFM4xdhtldzMN4s6zcg9qNvfowq/2GGvkbEe9VAeS59
3EGWUMTvnZMVB1SgrmWYfzS6YOdr0aoq/LPeEIJL50QaYjX14CV5Dz68laZkFLjRfUD0WRH1qiIg
qnFPkxJeWofHwYLJwjPs2+pWz4IHyqUrw3R3y+eimcCQHVUf7X0/WtRY+DVoj0MVfR95flD+rjLn
ib4ITnr2SrgdRO1oFbHhI4ZZz35yn9DK5kr3YVbupm6Jn9J0PejTbglkROyekVuZnvSt60Yb126g
UNNqJ99tb1U+3fRRfyUSNvyYd8pYC9Ah4DN3suV4Y2e3s4ofcLvc5c1HadirasjulpyR4xNW2cPO
KK3jkPVLc+1x0ZNgn7EOo+R+nqIVxuxXOYfTwk7ucw6sMUVzsNc8Nj6MLpMguQwfl1zIMkYQDe8C
lql+YHliDC5bbOY2h0klp6mZd0LPGK/DxhXtQbK6tj7jE+9+s553dWivlndTa91GZnKlQu0RIM7B
1Dh2RuneHpO9gcHrODwxpZ9/vyH8vPlJ3ZbkEy0afUxqABc1S9fQ4457RwUUaI/LecAU3dVMVLkM
gzwW+ygJHpWad5GYdo1PGGi5bxxLf1pw+QokLSVZQ8tkIbxI/xR6hTLUGt01KetNn7foBAXs93Q/
Ze3q97fLSffyhL8kYyTyLh2HPYdl8PXugi2Tluda4ECii48aUFsPRXrtRU34QF/f2poJ4xuR3GuL
yTjrcFwZ5yocP1ZV+FBOVeeRgT36pXZCQrLlIOOhavosRbRyRuRVouDIydqAkif0pp5IXZPaKU6i
Yz+nHeLiJcxZHi6HtLIMdl1k7xEVH8aoIPMx7JBbrZZk1yyJwsZ53Mly2g2D8L0iS/a+3125hL+F
suhKto60El81CpJ6Hzw0TJ2sHm5cyYiaEEiG7eDNDjqLfhLXRRrk6yiUXpPRXdWFwbvYmdFEyfkm
N6aboV1OoFStPcuEzo4O7lbM2UnU8poe3/e5Fd1rSXHX1gh7IHlvaptDBRiXVZcp1ljGas7B0fQf
asN/1BP0f4O2YR1+ufsWBWuaa4+IUayVmYUPnYn4dNLTvRDtZ60Ov02jtDxo8Ht6Cu8cFGc90xeX
n2MTaA9JnMi11vuPhbTRV/MGgko7ZUnwrrU4EXJyRBFRbvyq37ASHIEM7oYoPvpOftfaHOpstquQ
wxo0+bsB2ndAI+eqCYKHqqUZoKdPmr2udU6a6T4mXJOU2b3ht1ud0kmlW0fT1a8dztOp5m6WedFY
Gk7RYj8a05phdpw47FsA7LHq2Hd2v4VkdSxjYO518LAss6pUz8aQe6pdIOTIVEQJ8X754W68j8YU
NVsXrVTLabZK963JpjjXewnf3usadM5O+2iW9rIFxyvS+19RYAdrBP+w6BskkGFloVm0HQ+hwSpw
vnepKimB83KFHx5TLdknzXhjOdPabu1Vo+efksR5jOoOEUx6D1h3r9ritBy8YxblmYNUqbefwxox
qJZptQfKfjqWU3rftupsm+FDYzoPFYvzxqUstpFOdhc0/vNyxA7jNFmhl6bFt9sarGi0y1I3Szal
H2xkyk4J1LgbBsTwnK0LbZOX6oCmMPTc7qOMOMYTb6eGSxMga6anz/5VYVhHUv7HVMmnpiE6qebx
BpN+2yuUyldxZQFEdxAQ0kq1tRCIdpRIrpadvs6DN2LnX6wcjq6ImV1iQv2nXH1LeiubGl2tHXcg
OuJhsvHKZQqK/JSQnfj9UvXz5UyqAsT8lkXiEwL464VKjyRqqzbngJR2V0t8EnJqdvL80zLSy3F4
43K/2AgE2UfHMVxHCn5dpD4nCBFSikGtUcjsUw7YdaR6L5n1HTkbBKPJR30KH6GEnqIw2+O0SHNL
/Kf45P9Dpf2pyPjnP5ef/N/U+Zfq1b/+7zr6ghFM8b29/FuvPkT9+K+vt/7Ufnr1P0RrVMfvu2/1
9PCt6dL2n+Wx5W/+v/7hX6Xyp6n89l//8aXocqDJDz8XCS0e998XCZ+KPPj0qjC4/P2/CoMGkHhF
WRAdK1u5FDr761+FQUO5f9Bx4oJAILlMwZsTyF+FQc2wqSdKwa5vuFLa9mL99FdlkO7MPwyJopjh
QAvXwqT/t8ruywb+w6GD5lKFSEMs2zslTP3ynKOSKKZhc7SfR6dwT6ItmoMbZ9o6j2XwgFC835uJ
nj+JCOdar0jcYi8QoBymWqtXld7X666dIZ+ERv1Wp95F6EEkYNFOgFSBap9r2JdOIrA69SCItPbZ
18N67bd9h4q3Mu6gDSRbHPXT7Q+v7e7Pe/6xhPnTk1iux+vgVEtTGGr915M67MXQz1PQPwdN3mFP
j+w6i5u3IJDG8mNePXAuQwiOrxYX053LU34IGs7w87B/LlWSbHLNLSyvDjHSpPt0eEBR7dD547Sn
zJTWulVNv9Kqurv7/b1e1FLI67B6OS9hHWsYw/P1vUYJfhW+6xRnzdamfWOa2vupIkfoZE73bqr1
dlM4WXeHUEu/r4VvrX9/+Z8fAnUOKuKkI4nzhHtJVtKE3cwGUvRz3rrDihx5turM0bmz0GPdFLbq
13RGmVdWxf4Yj+J9l9Sx9/vv8NPrppCkc7ynpcqh4/ClHvPDAT9HPzUT1Lbn2jT9lZuhcW1r9RYG
bHmQr972chXmL0UdAg6K/K8f9DjGQ2XgoH6uIE0czIg0iR529q6Otbf8Ui/TdrxUBDyWazKLYWKg
NXh9rRkts0GydzpPRoO+DKQUbZe2QdDnuMfetIEbFmVovHdb7b0carkj8mv3EZnpd37gmxkF7VS+
YYNwsVO+fCcsFNiUdSkRP1wkjITKqjjr6uEsLZoi6Prb1H5O25x9P9IwF0blW1b+Pz9wEiguhVWB
VECIywyR6cyil2U6nYsRI/+O0+s6MAfl0Qf1Fgvip0u5OgOI4Wsi33DMS3JQW9lTY2OYd067rPRo
x1Tr2YWsNIrmLePIi2wU5z+dl2os+SiUIujBXr/avKziMvSH7txpebYdlasd6SSqV35t2w8FFfqN
oWpFkSx7y4XjVzdpoRohOU6ZWF32lMdtF5aCHvVzhoZ9b7SdtpYN/WDCnt4yJPhpwecmbXT96MAo
tSp7mbE/zMgxCPPInc3x7Av/pGitMHqUYAStFt1b1htl3Z8GJhdj/1w0OWy1PNTXF1NoT9O+97tz
MpZEtfYSsiaxavbllJWnOdIw2c6d4o2F7xdXJaFoseuzetsoe15ftZ7nBAe1UD/j7OV/Tob8y9JY
sLMiU9trXWOt1aRZ3//NhY4Aw+YFKsfgZomRX1+TbyH63q30cx9Qv3EHPwHuRwn4376KabLIoWUi
c63ci90z7wfXsVt/PssmdDe4PrSeQ6/x9vdXuRTlLBOB54alKdEKuZFLx2+fbpu+tHt5jkvnOqPX
vAwgzrblXRp1J3p5DetDq2yP41uYnkc92MT6tB9b9HIB4cN4/v3X+cXkWCIFm0lJKEcM9/rRkoMv
NQT+8uzUltdECT4a49qc33JE+OVdU4phqyRpYqC2fH2diY4XWtpaeQ7pd40OAwerq+jaeRzExrrn
IZiH6ss8ecFXBBj+W7ayv7rJHy9+MVMKQ6VuVjfynLvXojspdRO85fn/8yVMUxpsE5bt2mxeF5fo
ge/qqRa376xRT3fpXGfbjKYML8aX998epwxSJj5xpaGW/3r9KLUhE+i1OvdcDeT8ElONnqyK8o1c
1hLyv973XZOiFboRRgYRvLjY9wyFH8KS5z87dHAlaEOL9lswpLm/8mMVF8gCaKTFUGeujrS+ZLuy
bcPvVZ7qrRcYY6xWRSXEB73LFo8AX4bJutBE/jWz8zLy8taYM88XYRWsRieJWlrsU0Wje5WAL3es
droSZdXf1Z3MJ8+R7ToiN12sh04r9D0UB8ZKI1qflFIfut+dIsreWuh+iq6W++csLk1BOo+q1uvH
TMdVFczWoM55kxab/8veeS3XjVzh+lXmBaBCNxrpFtiBOUgUSfEGxSTknPH05wM1miE5Gql0qnzh
c1wuu2xzSOzQYa31pyoPDL+pGGL/fP/9o4zlKZzda91OIwMp6O1TCgM7Eum07vUccHamgSgGL+jQ
9jEZisfDqFZzd9KPOtE4QZrWW9Fm+S/4ceuJ/abAc+EEmXRP1DZgd++7FDj8djvFWnhtjtI9nKa+
3Ug9TQ+0sSy2aZT+dpfCHHjFjmFswdqC0fn2LZfol3PRdOm1TiLixl6U7luoeH9xT/3zg+Up/HmL
/hJTc/3dhpQTcj9UX+l1xE0NQm1U5o6w7OAgHQfzogiH5jjEJvHQqFEDz2FY/QJo/OHz17YU4I0W
+OVAfFUKNLOpssUu0ms4XfFZ1Q1ftLqQx3FJkWMR2rQZp9Uewii12zoSv/IQfg9zcsvw9k14gWCN
GFFZ797+lI2OFpFidZ1Fyht1bc/12hzboV7DFZqrqyQK10FYkJz0BnUD8Taw9GahfrG2/rmJLOiB
hkUBzdXq/gP8DiplVhrfAtryZT/FXevJHuOmn2+iHz7FWLmIcLPEPzJMxyV069pmRZV1l2/bbJqO
KnwFfo/UuX6koAeMzLi1waxfOsJX32g25nZhOml6bXWa8MYxqjZJbv/K+Uj+6M2YHLxwUhn+sk/e
bg/EjR36Rj25nrWUpPi0bE81sxFeGzIm7uP8YokwJoGYpNybkoCf0yx3889WPuqPOiJyv0Q3zwg5
+GpjmPDV1ntEktNoI1fSlmL+KlJN7hV8sdQzGSZtszg179ogFT5G4/WvLHl+sAtWXjjQD+9mbdff
vhlGtHBJgj65zpc62/c2ex1nHmJmNSG8Hk9wXwvKh7yQl9Uw9784At4PHV++MRP1EY6kgm/tfetW
5m0WV/Td10XWmFs+O+wztEocNrrodquKd4+ZjH0w1r2+q83RPCuHYP6IvUy8C9Mg+r/YC1C+XYvr
VJrq/WeBXFy4Y14k126m24etHpe7MVLFL/bCP09zrhNqg5fnMGJ7VysPro0TwbDE14szIixNp2gX
u2F+GOPHfbiUEF1+vvd+8CHb673BtMnQFXv8XdkMGNawXJv22h2HL5VtNl4ZSRM+mDUfLpNh3Ypu
uB2wpN4M5Zgcil7XvUkf2mMDnfovbtN/TGWYw1BdM1hUDkNLtU4dXzdgUZzb2er/cx2uGn1PD7r2
iEYpB7ptCU0ylvaGD67YWaFC1FpF4XUU178KhnwpDV7fqOur4C43GWDQK/1DCATPbsxTQnnXkYHj
91mNN72jh4dI6CEK6H3t5UWIARyAF5kEafbQAZJeBZp8Ltz8Auu8j7PZuL8YmL1nsHIXrLMMxUZg
wEK98b6gK0cHiU4w3Nrc9idhXyW3VtuC4wWmYUqvsZ0cblaDW4U3j7N5GjpZfWvVs0KknywWiCM8
prO66IO7SHQ65FBkQTB8II56INOtwlYmsypvCQdxhW/S3MGvicrzDjEm5MXM1W9liGOVt3RjcUV2
uNA9rOqyi3ZsxSXjthxk24jVlWwrY/IMrKI0vynD+i6Ms+gRTERdZXmJAB5XpCIhgCUCX9WrJek8
iXnCqsWHBZ834hq4ARAHAne0eikEEdQKK4nupd4hqXbwdz4uJ6s4bfBweRxyo+BWMmX5YCxzeVWK
yHjqbM0w0Hfm8sEYnLjxpTWpB+GG9aVadBDdqjBDHf06hjXYfOXhSdwZ0WPl2rhjFSPFuWH2C64F
rttcaW05T0xiK3fxzWjRIr9EpPoFQ6LgW2vwH0A4zqvn4lPXPD93p/fVfwOEsc4dfwJhNIi2n+6f
/kDj9MdV+XAflm8AjfW3vyud9A/KXTEoNDHwD5D9/QVoWOKDyyFm24Iu9UUF9RegIcQHg1mctVZy
nOGgGn/hGUL/wG5HXSiooTC5Yg77Hcq5+HYq/ExF+O76R4zIRBmuOOM/F+3Ue7oCKodwquGV+7jj
4J8ztMaWSvFX/t0vFpmvjijKQlobagxqfuztuJzfHpTNGAsNeDbg/k2Cq5jsq2mbtQOntzM20ZeU
EBnNm2OyQTa4ckxiuwxxijFYN03ns1nE824JzFj3rIqjfIsjkNXu5rhPqGgt5DVtpMvppDJUf54P
jOW3mKpNDyoPuiMMM7R0H0IUu15aFdk7SRNkboZazpXfZqL9gvtAc9HAug2PW2sJbA6o2bhkPCJr
D4ejBsKQ5c6NZwqNqXur4wtyGGSdAzXZpmdMMN9FfjlU09ng1K61devU1faTNdcAPgFwKqdvWntJ
UeAvVS4BxAVX8fZ8zJ6Wr6M90pTKJCzPUy2Kr2NaQ9wJWqu/rmWmRr9RRQzOrhXzCXB4YhzObaMO
ZQI9YMbEY6G8l8OyrTCLgfRbZ3ju4ODjYAKRRpADzLSclT/wbiCSq+Iqf/HiK+mToOD3+EPUoxld
VkobU/BRfK0ZLdQhvnAqcHzVZQTXxHWaD77Cnx4eQyof0tAxUj+3Jufp1Sb6c3H+BFDCA92mekM7
ioiMXup9YlGaTzhfAZRhbti6B+20UHcaUb/7+VPe39rfHgOMAmsUpg4z2reLcS4Cp3P7VvPxzRsP
09j+2A5CbspOtceOUWEoFATBsUCo47Ntk5MpSOJfvIZ3ZdPLSwB4QJPmvBT376ruMKmCyc0rzbfN
qD3NJnQXcRuvFo5RReVoyV/Uppw/r5vul+dxyPD5shU5VN49r1PGlCo90fwKlBDHMLPbZB2EjKKw
xS8qtPcdxfosCmueA5DDZ/w+Q6hm7h63ThL4mLDEGjT2uL2F+WrR90bofj3DKMwFgmFipp5lthcl
Me7PY5nH6c7AMulkWtLIQTFXDuf1wOuG1+cSWqCMAeexsYPUFxhhHWMZT3SHP1uJA5tswfqH9vsy
Klz7NLHK5ls1/Z+46obnpuubZ/TlVfvHri+e7vGyKv4bLr11Wfz7pffpPkY1f9I/xvdvLrv1t/6+
7ByYxitEz6hQh3n8+rJbL0DgI+BpA2I6o6fvsl4AerHeCuALOmfpWuB+l/XCBoDhi5k8aJjEfdP5
ncvuJQzu1TXEbWfwN5i4S8YEMLLfX0MzA/cK50nGe8bOwtfI3bakOu30Mjpy68l8zC2z/jRGbneS
CbKkvJnDfZ/O5XFs2ljUxqaitOzs+bJY8Ar1zFwt950TRifdOBYQ3fQk2ywESlMiBlF/LqfmxMhd
dUEX7N4XQRxfhHOwfNRi/O9wB43q03bGeQZeFAqG1mC86Yt81ne5NszFtjPrgcaquOQu7LkvsiBn
NB9+Oxv+t7RfGTusXJF/X9n7Zyrvt6t6/YVvi1pZH2ygSiR6GD4oOCaszm+MFEUlxrr9m1fCT/5c
0sr4gPSaegqlrMlQbo06+3NJK/EBDwgwScbdapWY27+zpHkpb452mz+PABIN8DritBh6rD9/NScC
Lnbtwegbah6s9/bEsaNqGO3Kuo5NZta7qA90nF3DgfxRSzXTZzlkzj2veCIAqUwoC2i2Ii+NeqV5
0lpkf6TruKAdt6nh3ppBH2fYpOQubon415h7ipmRYmgZhnMscdvaC0NZFV4ets5dl1lGj8BJn8k0
dHEqLRwXXKuBd7l4kV1qpQ9MgX9Sqo/TSdcJA+9L0Us/tMWQno9DAItw0N0T9HzzWQib4h5mK9ah
SEk3EAD0+2WZGa8CFaRfSrfIcGKas5WPSDjsWRyn05euHuzPbpGP8T6iEyu9ISFlxLPQB8fQDpWN
21BGVpg3hXl7T5iveEK7I9BLLnF+IzuQEExGQ4M+tVtgiE5iqFHQ4oYZUY426a0ZWQtk6tSyDsle
rPexyM6lapwaNqDbYDaE8/E+bwvtrMnMEcvgMkmeoiTVgNSUmo/wUnR1T8fRy9pGIxJmn09VCB9/
3zHzVaMNA8IZRmteF8BVpfIDSd8mmWEE26DoK6YJhVGdllWMSWel9fJOtRj8eqWVNZecySEMzlYv
b5NuYQiiY4ZherXsnPMmNSzNz0InWvw6x/jZm1Suy62G79CNUZruA+Qliu7aSOk1WxI37gfmZo0f
RvTxmzQau6MhahyLAO55BAqpkpxUN1l0vZcRRO/g0NcvF1aLNommdB6rAydRSeuFdlqonTYWElp9
icuxpY+Zg4BtcT7jMRqjvgTjCX1XQY/1nE7M8aaw19qhnzAg2mA1bddHdVvNPMjUyVWoixKr56ok
gdIHkq7kQVdn9W5SbjmRbmQgSY2w9U1ZKI0TAm428pMz4qFWTF10WPBgxm6kIiHiK4zZtwzWGNSp
uUVQ2g6fp7RZBt+2E+SxAmaodbRERdIjrbfVfRbOkP4D27KPcSUOmu1sOWXuS4d7xWMqaOdbM6+M
2Kf1dk5tWpXUh4nozJ6sAiEwBNIsB1vXdlkOknoOEELGkBIOSgdpG5oUA1dc3Ogi8jSVmO6KbnK/
VJpcjV47Bx6t06rWArQkhsBzsnHe6XPjPjRLx1+qe3LHorlqTheD1FKIjol+0OVDlm7HBNNAuqVp
HeZakY0Umpi7r+kk4i92v9Q4Hw5dxxAiacz5MLJcFA6uzgnhLXrdfBWMZwy06xoeu8JMxTpek7yb
zEAczZw4MG/svMTjwVBIT7zOVTUfplLNdVvE2deMYcld3na14Y1NFTx3WPGVHjsQTfAgl2STVcxT
/b4tc+EzQsXvEudiSOYBBlc3TupiNzsatYVv9RTpoQ/41/d+GuOT7LlZkoWbdlEJvGaBJRyZm0W5
eOm6ePzCRHh2VKiulp7qInII4UhP2Wovyz41XW25cCYaKUxrIxi7mDrnOiLDqm8wedNQsRdRi2mg
1Tpjsu/ihrq2wjXX3pVLKcfdjBfvuMEhzjIOZjddNRZzx3FohKrJts3SFMqPVZVXUAhG7KmiJUFn
HdQYHO+wR1W3Jc4Nyqddja+drnSfykDvb+FyosEZ9bgd9ugNQrnDHL27cqcZW27su1ProK86WWyN
uW/FLkDmhdx1FmHFyaMbySMvZ+oPYytHuqRbrbqbXNWPHm+8/xjZKQRpmo9hPGjwajT2ePCK7qNq
IlaIps2mddFPfdwf8jFq9wUNabob8aKqsEPJ6ic9RgrL44NdkqOEwjf5UtXZxCFc94nwo9JGIevk
3QFOGFjMrpLLZqHeSQEf+fpMN/LwQQio/fN9PJXqZCmL02SUyqtzDNT46p24OHbKGYtsY+uGs1fH
YvRE3p+lobGx2MZ5NZyrWn9sebaO9Y9nJOIobfo9g4V4EwSjF1m8gCEdN4ZTHFtMzeBoYvfuLuct
etJtDADXNuat0tUTXSCSLYNNin21kPcivEAddJqnM+br84HRRqjACK0L3e1MGBbeF74Is/Mpnrd5
Hd02g6NtqNTqA7sZcVsKROwl8XRgrCTxovg45BpHW706DDunRWRIFMHmVq85YPpHJ48LH2UF8lae
lunhPmno4sfAOXKN5IZBRLTrMh1gn8JSBvlOWyxvTA21WdJs0xrzUUze1ZGCx38E//AK7yNEAqrd
VPhkkgtxIMucnTo3WE3OkE4L56AJ813mDB9bsUoT3CNXVJw9Seir6WEZ9M4vRns+5PdvsIu9aRNk
+UGhPmWr7MOOjp3UwA97RpnkLGuSHHJ59IWepvNnq1BdRtn0aGpJsc2HqHX90RSD7ZnM6wv8o4uc
jdp0W03JHfRRtuhynFT6UVaI41FognhxHEZNdd5HI6uGE0dPi0NcLJnzOnh5N1q5yZP0ubTcbY3m
ok/kgT4711W7shIWAgnm3EmvF135Os6dayixiJmsLk5+yllkeNaUx9toSkqyc8ArokJco07CB06s
hUzWoY2UHxv8Q/yezej3i76xtYyMtfpqkMktx6nPvDs6xEP3chj1hsqo5AyIV9OtGg7FjtLnU22X
x3Wd3cssupmCzoHZLcSVLTW/xX0DzY3jenkkek9zptOWAf0mcSO/N8vpcoj4mxUbaFv29RizG6U6
hg746Cgt8Ut7EKejELPXTbeqygpWtfXM4zaJk55FcVPYm25A/pSbASVaLk4TAeElCuq9Q7mxkZX2
tGCuV1TjdsmW4EhWTfWpVTaliVz8Afs9Lb1QyRh5hfEx0dFe4FISe6W0ZjIFBvWlb4blZEnDTVrD
m8jQr6TFfCnVuMuTaCMK2eBPwHeYFOoiL6p905w14RAegtieFQtefFp3iP8e48Yiflji6HTBkxfh
nG9M4ZlmmYfdbF3YuMhQYCD/r/RNkRufpFnM64ByIxHuRsrut1G14OJdaaE3pw6RAXUnN6oMpNel
+QEmtB7Oi6czOTRpal1IkX8sYHu0dro1OVFD3b2Q3DOmC94pROv3QXrg1iw2t96H8yZyUs/I7qJU
7rSm/UyRcRsXVBHRY1GhOMwu4/lM6/FSLspP/WwcWYwmPXO4pwjU/Nht+eX4wAiX8aIPr7MMPQxp
A1iV7Hr3SSu7E0YW274LglNgwmO9S3YaIRe+MwdeL59HYfgZqapbAqRqr42myuOOqfbtIhcPW9cD
EbbbpBgItFgf1cbFXeCWFwpal9gHBkawjI3xQCMNcxjTc3P1rccWPGsDTma5PKY1esAqZQIjEMd5
c0Mxoi/dU9FGuxIK9yZZekpkNEGulZ+NZntcTE2xSTOOkza+zUeo5by11YM4db3UrO8prYcDt7yf
pFYR86DPq+aly6M7u+MLOgwX3X4ysu5cjEEd0RZ0nbONNB17nKl19AIX276ZDxpIGXcuTomOn2At
kOwaEhu2cdvpEalF1jj6XdATQZYm3AVt1cdnahjbnMlmrAp47rl6bMwkvyd4BJU1CHFQbS07sAjr
qPJ88gPTxD9BFQxTN0OfiQPTGnTLdyeLG7GzpY2UKWjxj84FOrepJQvSrftnPtt0OJRWYMcbK15l
S1PlWJdJmOdfibx0SdDQm+oj5P6FytPBod2bprBAw4s/7Ik2UV6dYwHbXdgQXSPIAoP6VMlQODCL
XZVtoilXkiSCqXpia+kLJsFZQ/8/2AsM76KfU29yeGObyu6CjOHAGFyOo2xbX3TdfJ5p1dBhftG4
5mbq8oncq3jSnc08hcB+I5LTBfCPAulIr9DDeJEj18LSxYj2qExj7YbBmXZGYTLXx+mMuilvZ/tJ
gKFZoE09SaeTliwPL831f2Lg8N8GG635p/8+Z/g2QTuOu659QY7OnlFHv5mlrb//fZYmP0DJBuF2
uQ/WscNfcwfNkh+gagugIQtKnBCrE9X3WZr9gSHZ6hjEb4AQra6Q32dp9gdk8vyQbvL3dTAv/IHX
szQEVCi6dCnBtKCtvQ+iT6p4FrET6vTlXXJqlSr9aACtzJvcDuVFMqXZnthZ/MFKqvStYZZD6yUt
4wSP+gIIdNS6CU7eKB5LiradPon0Op5nYjLQZ89nshNN4Y0S9paXm7l2nE3VnRMO0wPuc1ZFWV6n
vq2r5pmB3+9SOWDC4yaoVhYwJFU2/zq/fzVUcS0yPIpxwuXItOJ7pjni6yRW8Su0I2pJzRCG5xbi
UONi+0R+hStAKpb4dqmHw9W78E+p729tmZ9iqG+kY+f/tSNoYf4Udz0ti659bpr77vWuefmlv3cN
8130I4zW6CdQOH6f1q27Rr6QNcBUXYViiUnZ911jfYAwZqhVnkCEyEqC+r5pLHwl8Q9c/09o9uir
fmda9yKmeLNpsI7DvRLBiQPJ4R/UscEZW2uS6bTpLaP9nAzV8iVKMc5RGV0F/ugCvHI0LvPaKp9R
TFsXsbZMR4WRaEdVOPZfrDCVx2mc9sdgg+EhQSnZR4xHcJ/+jx3R/8VrDe7Qvx/Wp/dNB8rPHf92
rfFL39ea/mFF9fkXxppw2t9C+1i/MydFKPViSMoB8n2tqQ8OUDjHOhQ1hsos0O9rTa36Rn4E7w8C
I/YBv7PW1on1a8wPcq/JAQ0JhysEidOqpHx9hmVtr5dY3hXEXtUTsmTbDg4gK010IESBX9GfqUOj
T+3dNGLnFoX9eGMBkT/nVhTcV5p90Kt5KGgaEuanapL1DSlh+6KpyoshnbRPqmudkyVp3Ks4MWrf
HhMod3J0N1NaFXd132LLN8b9c1uZl2Fo1xZoij5spmKoj5NBRuctbcpRhDeBD15nG56ccXNzmpJA
m9ylKZsGRzxZeW/eGpbdXMyDgVX8MrWfQqA+dC5dbkbeEhvdp4R+bPLMKvs6V61be1BLcZ2LC6Vf
C1kbTwvMSTLnXDO5xDIG0b1BjLgnJ4U/sGSyOuCMQQhRRvNU7oyhdXB2F/MWnHG5tSjfqOyy8rRE
vnkX5LXtubiVmZ5OJteun20mFGnHlKB0U/mEvCncwwDYJURhVFxvn62irZ6MeOmumZXhQWyAdx7Y
kiZoWqpGMvrCsWuYkprsuwR341rDa8QZCEoiIIehTUSS7OOrlfxroJ2lgQp2XbUIo5AVvhdiFekC
FYAbjjyF1t2AbZEZNWvO5vcPkf8vLq0VAv/3g+ToPr+PH99gprRWf50itvUBSZyUbHv3RZ3Mj/5U
PNvOB1Y2exeGH2glV8ffp4jzYa0NOUhWG3IYkZSA348R6jzOEUpDHDhNzprf0zu/mJe9vrOI19CF
hY5G4WAl3Bfu96taSHZk4bmwV3eLYGrlWaOM751YQcMbuenWEMmiyryWRUfyiZ72uD8W9cCACgyT
kdZcd77S8dPx85zALk/XhJoI4FpAh7LIPukgguSbnGCvBa44TnK9lWkHdpz1lH/9MH8uXNzx6OJq
cKK5HdKbqrPDYktRegTCk3+cIQ1Ufs2AgzEGY2o8+ZFhQw9cFEbgWTDNhSfJ6Qu3C8LWgKAf07jO
G7C7TWEo4yQLZHlLKLdLWxlYvEBpBOfsd6QRRTooc69ZuCXta7MVcAf13D2IDGKrLAclkw9UvHDe
gM/mfl6PQGgxHRTxmJpzVoaCm36QYnoOhUsjH9f59Fkkjo7fRprlvr6I9JD/mfewkmZxA01IPth4
cneeqdvxfS8tpoG1JIbEN0OTaVaH6DfZiqXXr+deUzdYSeXxwbik7oMdk8ujxtG0cZYstMrXK1AZ
D2+6LNkgktauBGAeAwoAiVtiJNV4WCSzQAQDGcvwW5wnbityGBdoGogIvEXq7RpcFgQzkLcoQx/k
Xrtzp4SRQsDAX+3CZXC2jdHY96Um8XrOtbi7lTnMxCBgfQJJVcG5HEsmosEsG2MT0f3fiRpWjbcA
97N2qMKXEwYVya3Gxei31uAMG/wZQFuisjOnTTxo8V2jtCrFwgNA049N13ge6n6KffLyyLocGMrv
2taMbwei1rOtFWoSM8rZsLwpkGOxI/kB16UGmmwAWhQ10S7oB3VptcaU76MuGjGmUiOeJVq+wI55
tdd/cNS+Y94AzKJc59+0FIaCZLfe0q92T1K2ls7fjXfYjRTbmC/RY2PLXcdl9ItHvUWCzRVuphyB
TbjabMBtekeNxnklCxuEVLvKrC80e0VV7FHzHbPRtit5ddPV8XBCLrZ7wSBz/Jbt/Vstyr+6VPw/
0p6seql/P+j3zXNx//TmoF9/4Xu1CKWTYgxR8KohX8/1v855iKC07CsthVYTMveqGf5eLTIFoJkh
LnYF+Fel6N/nPPTR9YxnMyqW1kq2+Q0i6Pt16qKvhW7KS5TUBZAX3q7T2RUODjY1CaQJk+ZW1dZW
E0OLYVf3Kxn4Sn54W5nyLF4u/DDuNv7bu2eJkun3lJF2WoO/nWb9oBHZqKwNmYl3Mo1aX6aYvUaT
3M1juCpVSX4qwrnCyBobJmWGmAN39X7sl+hYgi3jNLbABw21fj/mJcOzknlZ2rge5sJMCpyUspHL
wDeyCtPFiPTkjGQZrp/OuHz1hf9gt//gna3qNsRtGAs4XNBvP0UCqyw3DXj8ools1yEU88XUllsJ
yucZmsKEDoU9R25u7n7+ZKqE958pT4Z9tS6xdXjx9snWtAydS2TYRogi3JpDXmyAQeZvfSHb88eh
Iy/cyNfFAMsEE4hVcI6hD/w+1vfr46wcXfLLXDfejGaCl0lj6tU27aN+o7vriD3nNsAA0llHleRH
P3ZBEn6Zq+WmHpPZ9lEDWZ+I0Tqy51TumctCbccQwPgajU58ObkLVb9QY9Nz7DOB8ZK+T44n8pDu
koa0aGk7JRlXpWVgdEGIWD+a083Lx/i/U+wVGWo10f33U2wD07KgXi3++Phc9Q/Z2ls8v5gHrdE6
6+9+P9CoTmHrrlUhfSyEIdbC98JVEnTjMJdhqoJch3/g7wPNfSG9w5uiYzagv/KjvwtXZa+6PW5M
ik3oA79zoHFKvtsSFk5TjFjg2Yr1ZH1vAoXSXCazkY1bzMIc+zjpG33elR1bZZemWXIlUxvvc0e1
Y7gnSAb7tNbu2Kd9W8N+In9KbuCOh+URphUz/6CrD/teTF3px0ws7xes34wNYhPjCblulW9S1aMy
rirVf8YMyALsHgPiMiVRPNBzauC5Q2QqpcW1jJtmXAiYE/pcNLM/dEiQ6VcdRRigDfvBL+xZa73U
ap2UcyrHSqjBMKDHXMwO0K0kCkPTlhgqzc/n1DhLZWdeIzrpKl/0gMqg5RPCj2ZpbdzkwA2f3d60
gVa1Yrpq9NjOD1KkpNOmgvE2nNVR3oebYAAbJ2Az0h8i1w2ekiKCgaGiTiqq2LH71IZZZp0Woq1c
P0VcdDq6g9sfwTQieZTOmyStnP46hxS7SHvXjiMEfYhhcw5i3slm1wknzs/WAnfctMQ6f8L+VMM0
UM/6vUA/6HpG0TcXg7mE42ZEPXMvpiKFWWDx2z5M+AnyvzJL4RsW+iUfkBD2RTnhuXEXdYV+TkQl
qGW8OGXLOA2F0dk492rct/HY3DBvGNqJuW2HX6kWQ9Y/qKsqvZIu5GiAJDc/MWI481S3U34a2IN+
D28nObdT037AVnpFws05RVNY9uPkiZB0EW/u5+Q8U253XRHD5/hG5egIzidDWpso0IyHxZ4YELRT
snwOXZNEpNEOAMyF1fTxDiPGErSUZLPYn8tWDoi+ZbXsQqM27cvEdkvNa4dlMPfkxtakSqgokpsx
HYPBLxlcQh01RftRI8663sE3D07xelix0Kqxn52sWrIzKgf5sRuACk4SNUjroOoNmW4WhZ8i8FeQ
5pgYTRmmuYSXYnoPy5DOQGua2h/kLMeNxt7oNm1H6KJPbOQMvUHUiC4gxrlqp9ewujfcZxnGramR
BXsNZuypsvIEU/AOD12/IWHS2E/MVvNdGs9wXKOy7SEgRDZkQZzVH4G1uNgtiFHKC/UI5Aybo/pL
Iru53kQ9XC1iRaKKRCcyW0xfS4flsFd46NEsjpjYNZYxiE0nYNj6/VTgCOw0afkpGFFbQBbTQtfP
CfIFSs1s6XzpTS1wtigGk8LDkFS76domWlvYSbtu4gGgGWGfee2Mo37jDmOOYSWRzjbfeI5Hv8gh
fYnYJoDSmepHt6wBh1Wi60RXJzHBk3kzPCDFHi6A/yaMyQdYHDTFIIZNTgC9z92XxB6VgvhEksTz
HDQwVyZrwYp2idHkewODoL2IhdpwiDZUK9lkpmsWcfvYDTCU/DFbnBMIKfBryqRm29g4kl1FhNOd
oT/DonIu3FpskAPkOyRiRuIv4WzX27aswsM8491ugA9l5fXd1OebskrJDs8TrSKODimgsdNEl1Z+
zkFNV6Qal2QClYF4u/3SzttyyuzTRh9E5Wu22a4oqmsNfjHEE3I7tMHGsQxNcn9yXX/MZdDfFw0Z
iVsTZnXmOSqjDpqtpRdItO3ks0oS0pdlgfOSySKszqwxioutHpr9jW4tDBrCzpWu38h50qF4GaSo
xgNLlwFEBIHVUWOI6SlfgdiYYRg+4GqrTvUuNfGO6qWhcXambu6Hk0WCvAMLNdypwZXlzumNNNm/
ui1/UAL+89YB/MHiCPQI8xjjvVOYZYQdoSLduA2WSmwDGbieaPJl8/OniLWZe12I4f4hlImzC054
3G3rQOl1ISbJr+3hcJKx4bIiPNaQRvpBx2bo+yU5jRK98S2ZBHdjGpnHYimcfqO6pfpF2bmW6m9f
hglwwqAJhJIhuPWu58RmqB5x6qq3Fsy9I6dPhi9mlbSfyapWvxhavm9vUa3QAq3sGAcnONN89yjc
E1zsKOJqm5Voq/1BTWZLltPIt+x2lSNOmjojKCDKZR15vc6//DYpY337vwrxfcwbxgZcozo6Q7oJ
l/ZyNez895LxcxF3z09/fOruu+f2j9OY3vWP877LZmgxP0qC++Gf/7OqtIl/wyefaSFC5lXdyML+
VlUCd38AiSNtgunmOvFkLf7ZJUvnAzUewCqTDwaVCPj+Kio1/YPh6DTV0H7ZkHTLBAX9Rp/8Tm2t
VgkLsDcKFqwIJRNb2vg3G69vc2JXrfBLPcDzJCDX/Cja5Kxql2Otrp/HKt+Wy/IpmHHRTh3lJyrH
HbvmgIK5sm0K4+nVR/2D84YBwKsd+OfrcXj71Lio5l5goFcDprHplDbPQ/glT6t6p4VW5r38Ryqg
QmopgSN5r3/rkv61DXx3+vARAmKaa/aktVqOvCBfrz+E1pCFBu3NuJot7dgUzTbPx+Y6nKPa67hK
t009Kb+ooTXVRXRtteK3Rl10CChqmXhQ0WAVRA/x7kvIo6LnI52cj4s5e248eDgHzzsFNdzSDtHO
QkCPjbNZ6svhzz/tt4fQ+mCTOR6LjP6Gg/cF4H31aTdt+H/YO6/lttV0Td/K3ABWIYfDDYBBVBZJ
pxOU5YCcM65+HtDLvURILY57ag721K7qdi3HH8CfvvCGAK1KRXmSdUFyFQPsaQ/7y1a8bm/V/bpW
9b0GorLM1c/vj4yt6NlMs4KZYO4W5pmeDdWa+fdfjB1Ri4ZuHqSPMDVtOBT27e2Xq6vUMRx/g4zP
jXZnrbS7Zmu6+hWuNhv9qrrWr4w7hPhd07UcayU486/Pf67YVtts29gP1bbhP62VfCU/NHZjU4Vx
vnXOtwfdzbbi5+raWqmuwW9Hz/3n8SG5RlflcXiCr39VrKS76c6/sY7DY/+QR/b4IF8hk+00tuF0
trGqVt8e+Ee/fWv4z8FpXb6TE7qPmts65kpYo+3kACNcKbaw1VeVK27ETb4SN7hyrNOf0VW5atze
sbbWVnOjTb4lC6JVNn0X76QrhDPuh3vhOr3WV8aNfCtsxc24651yhTUO/xqyG6d/31xpVzh+2NZ2
elDvlKv5XwJW7vzcXuO4bpuO4c6PYbnltryut4mzT21I+45yFWw8R7uCJruxDvW2t7MLa/gUCby4
O3/NpyzOrWDOM9bT+XyGFiDAUhOSx7V7fyBluy6dfOM/ds/h4CgNWC3bKlYpTJXraUvzwgbMaoPm
W0/bcJVv+KOr0onWPzZ3O3Tf7crZj3a/9d3MIRmzkcBexe7IUyd88mz+/+0oOb39GNiko31jZ0cL
zzQ75OduvxVcf50589/dbt9fuCefucV7KoQpkMyxtDwR1s/WbYEbERozSoqCpeU7itabu6Eroysr
z1A3D2o3HyO02HzzuRGbkobQ/EOKi2GbBlenn9Vj/xkNpXpTpmFD0wBdizAbcXQaCrDz3WyOrUul
eIVDNVHikO9OP0hR8y2QyVqMlh2KbJNuVxQjKSBm6nUj9feUy8Sdx8bbWX799w8ZTQsQqb6Bh8Dv
Xzv9uXJozQsrYEacvDi7Tzt6LttTVENHCCH/RRDnTdkQjbQvHsEi7QRVuFGz4Clqghsz/QFVdi95
mmuE8Z0iSLeyNu3r0FxP5VUHFH2qS0eedpH43Q+Um0ztDzgKfc1z65FW105Cc6JNm49tDvKxRv4u
ew7V/nPdpNt8CFxtrNazarqV6/CXPpgQYlYIpT6oprQpiwFQ4xRsdAUofTvcDE28jtQQyxFvlQf3
WtyusM1eeb66yg3dafRum3jWCjQETJ3mOtLCeyUh4SkTAGEZKU6+61E2f39RLW6g06dDZYewEwCc
yYG7KESmkdlSo0yDRzHmqmlgVdiUltCe+ik2Rg0GbyNpDygArtEE6i4MvqzywiOlf65SrFIJRSj2
nm9c0+u1cWiwZdO0bHBKC/ZINPWFDcKcJKdumqdCDVZKjSrd+2+9WC9zVMYVJIFww0Ia9uBivWh9
ZdZDr033US3/iFPwy0FXpuvJl++xMNfsqFFo3FknukN9idg9d5tfrFYEd+Cqk2ugMgNKZdagOH9t
6lqen7WaeCilWN4imPAUgba/lkB6IH0DTB6Ni85uNJASRX4VTmF7G4On6KQU8z8dl1A1+0q7L3PJ
kBLbH4pvRVTUh9Soogsium8/KUkRdWok4E8NiBc3ZUYJJk+IHw4t7Ca0WjWHTDSzQ8W4zurwM3my
nYdl5iYT5Lj3p0g9z4gQ1QN0iEYyztwoJtKdmX//xdhSn1am3LT5IxZLbtL3uC9SrVi7oVHQbaw0
bh3ZV6/SeKrv0jBAB9fIjmOGLr6fwcLqy9a6MXJO/CporjtV+mSOWf/Y9HIFmj6uwYnzUz0PypWm
9qOTjUa4acTx2Pppcqdo4r1ZqtEj2GvvqDZ3U9qPN5G/s4Aj79GaqZyg8Aeb+qEI9pgWJBbz3W5C
TtKdsrp5wu/wTtQ71JBH5Xj6Mn9UWkfmnv8tufDn3cH/ZpjfWR7236dGztcxpZT+hh32/Pd+5zwW
FGM6RqgHWqBVkQ7+nfMIpvQXrtYy2x0iMVHfjDH73Rrkb3GtUiaieQgSZFbk/V1Jt/6aE/LTdlVm
xd4/q6TPx8qLCxyVCjpKLGtZn58C9d/zJZ0NXZ9lCGGvUS1pNpGMVgknL5YukrGW6sGn0cU+m7lU
Zi/7D4ZI6kPp2RVLaYJr0OGj7efWVmxgkfjViKRSEZryqksn76FWESmRuuiq1bvPiRhL36xglK50
uKkXdubJM3X5GsjgopxDe4ykcLEzgxIOE/0pcT0pGC/48dHAQxNoCBUSiEFBezfi+RpgGyQ7clAA
RI4KgBG5n3fbIK7Ce+gTxSaRBv2mFGb3V9FvnMLMQIJJSdfuKzMunoB0fRSBoLxYMw+/nvGlMMrc
FDmfAdTfAQ9IrANycYRtz2dARrO09KmNrGviyWAlqdXBrP3hc66ShTpWJSFqORT5V7Resqei7I9B
GYq3mS+1d2EKhcZRlSx66MS0+BChvQgXtbY8gn0dqoxvpf2PQO6sqyxoPo95pVylYtB9FZRqtjAe
0+wRsZvcEehV1O6AmFxl5TIguCDwELRpvNxWk6xYj0FIuS7xfBfsukcegC8uBf2wiZ7//CD5/x1p
QInhxRKZPTr+bsLdfU3x3rj70f8v52vy43uenesWnP7er2OFq/ovtDPUk6jsCSP2+1TBGxIoNAot
iKJSG0EF51+HiiDR1ZtrJRRUSTXP+nOCLP9lUJYxMCIA968SA/1JJWVxUc6wVM4UHU1qlBKopSyC
mdzEJkj1Cw8253MfQQr/GOQXNDTnDOqfHX9CvpJ2ADGwDMx7qdycbxuse5IxUAfvSaEMGBWfGitc
qRYMz0MD+/DFBLyxRxcaqL8Gm6tQM8wHFM5cnnp58XuhhaK3IglPPdmXM95ZaJ9CvJNsTIRSjJ02
7Jn3h3zr9cBqQOiiGqK8Kr6KUSMVaq4KT+3P/Et+VPeBb18c5Pzo+fVaM5pwDjolgs5F1Ec1tzdR
7PGeiggvYszjUr9yUGUg6gz//H1m2DOLAhAKPMrFUB58DB9FDe+pAQ0vqMci+aTT9JHhuenhJV+R
80vt9F70pTlMaTaDalweqUY1EKXSx9oHqAXo1T36kBdO7eUCJ0lhdcMAoZPKD0tN3r6Jg2wIRn9f
eOKNKd/R0HAF7OHfXwTnyQhcksUo8yJ5EW+qpWx2oz/5ew+XYgF26UfvXl93Jvz1SxWL5SebhzJm
KX4iEQLcORZ5OZRU+y0mt36wr4uucuJ4XWpyfOGjnb7Kyz17GmSu81LoByG0LO0BRueqKtJgX303
KWAMDj7XdM6H5/xKfqa+GAC6HGz5IyRVMQDTvX7/cy6X+2l4rLGocSLO8gtU8OJzygU5ayPnwb5L
jqNa7gN41LkUf+vL4sLELVLYXzMHSu9fQy0OjLoJI0NCUndP1oTFmfEE7+++XMs3w216QR76zZl7
MdRi5uqqQ5ciZChJ764qBEBox//h5uXDUTxB74sklcRrBiS/XByi3kqthcXm3oLobY7atRZSgzJT
p5GkbUD39P15er255vkBc8FBS8V/ibQC76kUo4I19hDIq9jicG1c65LtzluDzKbTVGhQpYI8d/5O
gJSRFocmss+xQRXk7aRFxxAq6vuv8npyKOiiigWnj0gd66bzUSIzoyESyMG+bLTooEoBxHTDu2h3
8+YwKqkCNxQ9jOVlSFBeAU7Qgv2MDxnRr3Ikg/LQ++/y1hcjUp1DC0oV9CbP36WGitR1us+p2ler
NrkLkvChC/6sxzrvHPBBNDtm+UzgruLiokjLSZ80rQ/3EjizDjFpAMLjhTdZEBxfD7J4laZMi8Ey
GcS9vT8oW4pL1sfuXnFVx98+Pz1MzuiKbu4WO/UaA8l8L1+P9uP7X/ONKQMHNZN38FqHOrZ4hLgi
zw+EOtwrPlT3Js7v/KxZ/d+Nsdi3AS1VyxNLZkxNtgAsV1V/oRpz6S2U8zVBcVdogqYIKQWaFU4n
rdtUVeT+J68xS9BbCsLpS8ZmXyP3jAJGuM/iChK0g2LPpTo2j3l+Mc2gtH9GWFy0DaoR6TB2jMAB
hwwoGgYXPtQpRHxviEWaZxgQDfpwCPfVWt4Ma30zuaF9QBvADX94oF+ewuPDN2PTu3eU+J/RYPKe
EOn8I+Hwv9e9AhCZ3i+Y5KVBgxb0XVOJU7hv4xb2fuz6Qn7h8H5zRfwzxOlmfHHJYqiRo3U6hnvr
3jTDDWJZF27xBcT475fAXUJiLXB8S/M59WIEtSyMyOsVNu9z4rabdFus601+G99qd97BWH37vNsa
LvOoPyW38Vre5utqE6xG+/t/sCpfPMbi3g3ww/PDWAr3pr7P0FXQQ+3Cul9UNV6/6WJZJpI09Vls
hPvR8TbebvxRx6tSdyZ8UVaGA+nOzVbJisJF64KkS2Fl3PvrSwWKNyd0LkYRA8yR2+I9pyYSQgrT
4d7XZ1x2mX4V5NL78f7HnP+RV7vDMCA8adRv6OSfz2lTtAFxvB7uw/zOA9OUCNdjS4Fm8P+T5fli
oMXikfAYxFyXT2qilTE7xqcXh3hzgeL/JKqU91BmNRaH4hBkyYSZTLS/fU53yVq6hv6DvfHWWJXu
5ECWomeX0BulLOwisEWr8rHfBjvxevsf3DEE9BQLaSzwNIuXbbOQmGBKo72a13e4zt4NUr56f+K0
+d84nzkT96DZHuDknbmsx+sAdtC9imFuZp3xo56Ebi9FA+DvXFHq3qGQPXzuSm36iRVs8mkEPvUV
9cHkWKgd0gLKID+FPvpDlYJzil3h+JWBe+u8b+DvwMqaU06XFLxhedt6kfhz8KXxW6en4DAxtgtu
exHiExGPpExOZXIu2EHVCdA95RqJ91LGbihJhOxRzzTxFqkPfq5VkwIbKR3y0o6TAkGYUhxVUIhW
PdQADqTszquGJIVeNalPaBQE2CoLugQ91RyU1dAgu4w6W2UgBIqqYWqHldyHrhpThAREN2ge/uwe
aGEA1vmn0Zx5TGAdDNHGSnSM8KWuzZ/vT8Kr+oTGloFfgjwENQP1FWJsNPSw9AARH9ra8i230eEm
3VIGpFtUw8E4oDWC8F4Z1CjrTC25q9OWtalupr6KW8cbsX57/4mW5Qs8TU6y4JRoZn8KcXFopJla
ZGEYdej7eHdj8ZSr2k+L2mQf3HE7/emtBrOf9ATqAtqveCAtjskJccigH3yRwUTbkDALqH68/zon
5M/ZKpcRFgDyB3CdOj7l7vPzSSxU2U9zNTwglceKGZuk+KybvfI9HzGGcEw1E58oqgodoFMFixWd
FtWuioLoJ9rH/kNrlQR50C1nESVhTCpaOl0N2HtQjQ9e45H7irKZf/dMOZ2hpcXPptXF73I9tV/G
FOI1JJoOwUhYc/XgpK1ZlCtxarMCWKoWP+mlpZW2lCvIR9XS4F9DKEwfkdYbjmZgKoED7jwEDxso
WbISvEzO7Aoi961fZXClk1RC+3MISczBxydIsb//8U7p4fnHoxZJdwGkAFUmaoznH88Qyjpoyi48
CGYx3opmodqi1FZO6yd5bod90nzRYSfuTC8XkQLylSc/87/5fdkj9ajnm/cfZ6Gqyq06c6ORUCFV
0oxZun/xOGhLtmWZx4dYjIs1DlK+O3ieuRVGCC95I/nXoHRiSC6Gsq+KwrARgsqPihiVErKabb2q
S7O7qzRv2Hl1ITpTngh7q/CDtWXGGYXB3th7XoIq5pjfKp7cIoBSSutk1MYdZ2Tu1rCbbrvEANDY
q5CeaO1eOpXnLOn8k4Mi4iygfU7WSdp+/o59I/qV1UjiwTKS+VjK1eYn9Es/htIrzd5RgvoZpb3p
SpEqobfzpFEfe2WMum0lNtk9HUL5kJlj9bUFu/wwxSC9uOmkQz0WSorJFQBrQO198YAVOvc0pnyh
0jlFl0uHMerLRy2MiSwRDY1vdbGCJDqVnic6reWbP4ABDp+Cqq5AWaPZ9KPLA79wdDNoRScAZ5fc
48XelU4oCog5sgf8H4WXWx+FOLIegrrVY1tEZKCxu9SIP8ldWH4bBwFhQKkoxA8lNdV9j3/erRy3
rWqjgye4XhIb0JnfX0ivizycuhZnAboOnHYs7/OP3NVeUmBqax1ifWzWdVnWq7IVEa4VSrhvbWWo
90RK4JiCaLqFkZrbRZ1aH99/ilfhGXpXIBaRqZmpOpyB5w8xxWhbtWoXH+o2AghVpprbZIbx8P4o
C2jkvGloTUFePSl5y69yMNGXQkGj33TwvEKyy77Vb7xI6Fy0ybYxLw2gfJWOvr7x5BBXhakZ7gHX
g02qRzQWkPx7qNl36/ef6o13B4w9K9LjgjkXDc7fPW/8QEsVLGCy3jTXVZNrq2lKpwvz/Dqeo2ui
QomjRUo1mZHOh0lj6Ay6VOR4xlT1daCL3p0JDnNrzkl7Mcb7BsnaG8k31FWPc6MN40NZpb6Gypc6
xKsRJL5dKlPmDImMcpcnptBiBPhFafxk1nJkQzlJt4hRaNu2zoJtJ3TFdaOVpWNGoAIm1KZXRBp4
YcCBvlAKeRW+ze8247coY1NsOQETXyRTvulrJUrP+QGrCgQcdVhHtYpQIcSY4MLBu0BuQASZsboU
+hFOgfi/VLNuJpapWk75wdSb6NryItB9hWjZQ4R8dZdkhjOr2R4sCdfOokDX8g8Xyzw8gHkUtem6
01Q5n0VdT3Jv1JviQGAqOIM+gIYIMEp9f5QTQOjs5GUY2htzNKLT9T+Vnl580KIIRThUTXkoIN87
qGMjmRdPzbSKSz3YyIDc1hjQi09+6iH160m3FQKnTiepwlZOknGXtiNEsyGWdkkz4BqBh8XPULCg
xU7lYGdE0QE3dho62EDJ66HIBvf9N5gPjMULID+GjAV+0awseXGgCEKa4YLdlUjStkjWa5VqU0jw
Ha3W9k2BLIssNBc+2qs+B8k82fyvYVG1WExNgK8Sd/VUHmJBQysmlLyt2UzY1dCQtz2hxbelCEl3
4+QS2PitlzVw+JoRxwpluEWc2shWJ/vlVB2sOJVsE0VPtCSnKVmpVVa4sai2e1hTl4QDXp1bvK9B
4xKwFVx+ro7zpShWqSrWklIdojpvUIIJPUcdg0twpddbm3Sa9BNOBaoLADzOR5FaX20KFtfBR7bZ
RVz5GWllIv8+9v54yeBezzsBVWd/vTKrbv26K/RAUw5+xtayrMhbcb9Pm1FIdQc5NtnVBMW/sGgW
Fu9cSbONEkg5+AJ4TLxyaJN9sxX1PhcO6CLmK1XQruoOIWDLqxES7neNZV5LQXuo5HLdeCbWhZ32
1HhqYXvxJbfu1xNKdk1RXD6tY2CD55+6Umo1RH9bOAQNjS0pMn4OYXvJRnZei+cbEzw+HpwqQn/I
Bi4RpYkiorIdRP6xMkprpct5a+eyH7pKbqarLvL8C+f167id+OYECSC6AcO8hCSao2oKotYYhzrU
v0BR3PheFYMvCx4Hb69hKlRTdcKiDHZrLNmBJsO9LS/cT69fGpgdGxQ+20zwWAaylKXAQICXPyiZ
pTmZPGKNRHhCVyAfN1GOutH7p9+bqTRiCXOWBwgC2tP5VKYZ1xe3pXkIQnGUkDWR5c8ZWIqHGi3z
zq5o6Typ4wRfN1EGbXIEOe9RHQkT9XvDvf/H5VRuZYnbEqo1nwD/pMXjoL7dGVphHfQhRJPZFwRn
SqSf77/0yeD9fGnRzJYBU+jQujHwXRSnx0qsktBT02PoFSj79F3KujKjZltUEzgvLemaK3EMJHXT
qC3GVXEJy9/GCSGnlxpGgK9Ts3sWC5g/DjTWwXch7lmJU+DlTlJpFvdikmtrMuT405QaRo6jXkGN
O5A0X4Au6ZkPJGTZxyJAfcumN1LhaisPtTvC4XyISETucRKvRBdiUkvSK4QIt2IRVttJ7AkfSJvl
zInC2vqMuLoCaUwyiszJNR3qthCXAgLok3zMrQmrxsrKRJi3gZfxZF4BOToTI61e11GojHYRW9b9
KJfR4LAH4d0FRf6UiKX4/f1P/sY6M3BLZzHh2QS/Tlt88kDp9Lorm2JmDrfr0hLBek2KkNiwU8B0
IczmaB7KvEYU7TREudcYS8XH0msutfVen12wTkAFzX1K8LIzOOllOT0vi9QopCI6ikbiX4+6X9ig
OKpLh8mrjHQmt5CjgKyeYbvLuEjUalGqYi869r4RbYGwmdf+THI2pCimSohMs2eG9SpsheBJans0
e2EBX7inXh8mAPHxCcLrZSYszHYvZ6/qJbqKaUN4FK3KuqWZPRz7oRLv0tw6KONQVRcyhzfGo2YO
MQK9VoKbZchZyKYc59MQHtNYElwhQEx5kuebSBOHteajTnRhUb05IMZnBLp0g0mNzl+QtB5545C5
HHI08se66Zy2VtEMwUjWQbqrpFSKvrMGOcAedCtZ556puILXYaCAoKszGCGo/qGprwLfD9yIpOHC
I74O9ZC1NTnHyaTI25afJFONACOLMjqaCBvfQkgGTsXwDqGeum3iaXCGri1hJV4sy7+xzumyQlWY
k2WQc/O3exGYi6VWRspkRkfKVMG2J8hcU0281PB/49KEPIbo2ywaSdy17E7pgTionakDJjAoXeli
I63pko5rjaLsxm9DZV10CCIiXl7djFob75C8MZC8RbKsB7lxYcXPE35+sJPvgO8FfoxSFSIq5y9d
SkNZCVkWH8PUuh/i8SeGJgfd8z97RnRX593z+wvwdchJHAhM3oBGAZZ42bw3KYQYYZ7Hxx7nxWtd
8LUnwZw+UbaULrzY62QS+COp6+y/RFa+1MRpfE9Dc07OjtpkfcHUpnmweiO5i3p1dCqp7leSp/RX
KeL/bmiG+uqP35OMgVqACWcU+a/FWjJbMw+B7eZHYzLEXVpR9itEvVwZs4jA+0PhoflqDvGcVyij
A1UBLzCLS71cuHoh59FkedWxYIsWW7ELFbxM0H9T8qhOV/g7wufPM6X/AmNSETeeQBnSxrAj/5rl
SdReG16SpNCxOjl1EdfHwkMucm0vmaX/MErC5K90ZZLXWJThrisjp3HoZSFfdWIbKPg5ZMmdHjIT
rlzp4lep69WfUUKtAo2ASt3pfht8xf6zQZtDRJSdoh/VMDszsMtgLxMRuH5lhp+tvB3bDaJl6rEn
K3425ValGdKG6sPQjuoz3lMWQhls0FWqK1XlNCic3ShFZmGaUWfjkxfw5+yOFP/JyiLlkJBmIJqS
eOWx9kXYcGxHN5hxbDuxyAR09ng1PDBVrWttdAUa3en6xNjXuVbeGlqrmesgqoPOHlq05W71MksF
jBW6ZDsWTAPqo0yxHVDBuzLaVt75VDcPeSl4P0mA457afSsaNsFF92mSWnpOE/7LqzZvxQn8nDGk
DmRqfkUEMtPbhThDC0RkrcRNLBV94fh5E7SIxPQENFMzBgSYeW9sLIFmE7NASyCS4nG6r/xY+IyL
3GzfoUod4nlGqVg2jabRdHtcvuiuaGiKuPTbAnm2CVUhfAhhvNIzr/g4aZ4ur8aOBNMZmDf9QShz
eiRFjeC1nVli29mmVcQZliOBPntB6QkyKV2VfeSkbnIXWcLEsM1OEhrYz7Rg7KYvx2sPkdHnkCLu
s9ep6e04+oHIP1Tl+krDOKe0xX624ooz2QvdVtXCK0iRAjDTVA2P3BFyamNWBrPUMjrlziK4nK2+
cnJTFkb2OZnaaN3kVKjFYVaGYRvu/EoID5MlIT6ihYMrT8iFOUPgTaMr98Mdm08s7vU6xgwEDWk1
c8PciCtnSqvwyaKlt5fFIGrcTJ/8XTBl6S1Qp/FrRAlVh283pOY2wmoZfyzBUCLbb0dpjYV1+sPU
Ug+TaGrqh8ryLKYRW8DHho0H3cgzPhcQlh+EZkx+tG2S3KCHEQIT9tX8ehBL2XIFvfafy6b2P9Ky
FHTXLDLxYQLUnNt1HR7VXo03UlLmiVspQPkc8q4U7xK1vS71MdiY2G6i1SP3sEbrSUQfoayL8QNm
REHGJ4on3akCtY5tX8703WiNM3+DuOZjVBflE/Im4peyriCUjVNYPZVVZdR2hfuEDxey024tnI8a
JzKnYF2oupCtokZdVWMTH0cZ/aBCCnvBFjK/Ke5DacKNTANaxgh6H37JUHa896fMf85CvWXvC7qS
7OBizBNt3XeZqX/y6IbjR6YJEkUIJK+/0EUlZ59MVDN73Vcit0J6yKKUJeWl6yEAo0Mgy8fvpWnB
khoieWvWPZ9hLAMnrjEo6btQvIl7Uf+OZVmWARttlY+iMvX3TAcrz6fopq0GoasDG4qH8iHk92rX
EnMcKMJEbw/TQJh/iPsJUmndWNN3RDul+9a0ku++bCHMg/t4sbf8xDiIXj09G9qg0mVD28Bpsi7Z
jL7hr3yIF5Roy2L62Wk6rmrCXRdZV5aYjttY9ervOr0KF8s4On+gAT76aqyXDgtbzm2lMZVbwSez
AT/ulbs0VhuYdn5Y0eQzJcg0g98pDdZjo/hTxqbugWit3/ueMH5IpXLcIcmG54XQezrhJPU5ykjQ
W35EpjXx+cpW9fjknPpFLg9Y0UqKzJR5SYgIDx6WmKiYWuS76sTa44wLZWRutC56RFAvvBExFJPQ
1tOxKwvNRv1YIS86XijfvA4ELZyuuUQpu50YCee3WhM1glTGY3n09Drd+bUmO7lp4pph0UCPEsFy
274bt62PkfSFG3W+MM+DIssCXEiyw82NyNki46kGHRu8MWmPMcl15Hhcu9sA0WTU7mStd8Uc/3pK
sw2ObMM4cqUVKNz1jqBg9ZVkdX1fe2J8K6uRnNg9cjA7MTamr9x19dVo1HiAZb3kqza11SrfJKnW
3GMUKMM61pCS5fSswmPiN/jeoLDG+pMQxLUpeicBrgqDDmO7q5PYkQeqyBgFSv4jsrlo8Lz/FV4D
0vjqlKfJiAD0koAucgUVRz7ZaqXqKGNeZ7fRqD/2jfo1tZTqTrNKcZVXeeYoZRZuIqVv3Gq2WulT
I1kRj7APdAM937JRbtS+4/pMxmRb1IZlwyOQ7+CydJsC4Pymw8gJfvFkXjWDXzxRt/F32F53F+LB
15HnXKuBssvUzja1c7z4IrqPuOWG0dKqYzfxNbF1tZwwEFqnxfb1wpd7nUi8HOpVkIu4kAhm06iO
YxvgfhH2mmtNGGa9Pz9vvJBCj5pWBfU+2gnzU7x4oUFUgzETtezoCcXXHi22ex+bLEcRBO3n+yO9
8T4AhGAx0OMDqLxsARXA4ls/1PNj1QyGPVDetTWsJS8UAN4YhQh2TogIZqn5LjKR0IvMUu/84ogt
DmbPiEEhgSf9KY0BG3pdA25ChYITjB1+/tVGUfDoUHflh5ibwslbFUOkBtDF+1/slMS9PEEYgY+F
0QQUTRFCy2LvTMgXN6PsdR9y+4uLlZM92TlaHYX9M1hlzkUAxXItLIdbfDsdkztv0BkOizJbdgjV
nHAlrDjLGSta7UT7z0zM0SuYU3Pw97OIPN2ok+7Di9VHIACWRvX7Dzia3qN1ClauiJ6TuP0h1PmF
kutyZSzHmo/rF2N5kZXUsip0H7r0RtW+hdHh/dk6sc2Ws/XyZeYE68UAMjpSQzzw+a4tu7Qtu3Hb
VedePasOimW25DwFzoajzcW4zo5d0b5A0FiWBMjeRFo98ODm74nO1WK1QAXJ9UxWhmNc4rjoeHGO
ISDedqYEg1auUXQogJQVWdSIqzgP5QIw2WgEQInERF2RM2j3iVhP2YUkdjbzfnkPnp6L84VYmEYl
Mp+LLFasQlQM83I8enhJfmqlBss3jVTWEAI0+ErVc7Jc8Z6MPFTo4ljNVZPLnu0LdX8/ZoWO51lV
3Zdl99gj3nXTjFXjjqXou6Eax0/vz+FijZweVYHdS4cJLUGgN+dTOJFfEtXpw9GacI1tR9j000Bq
+f4o8wu/WChsZRD5XCIk9bD9sDM/H6VWO0VIu9Y4jsTaj2EqiE5c4EMb0/7aenpf/DpH/og2/3/I
dv1vxpyf19q/Z87bX6vnr9/z+qX67Pw3/ubMa9ZMjGezUBsnLmFSfrNbBX5rlibmIsGZCm7pXOH8
zZlX/qKTCkxvFoYwOJ7Z5r858wq+3NR7UZbTKMaiovwn5NZFi5/gYsbUUt6jKINDjLSMNbLIqjOZ
7M+JNOkGOTu/cSPVD1dTDBh1pVupWoGyk5Hbt0akMpy6FjCIDFStQkRVl6td0Iz1T2y2cT1ADrv/
0Ql4Ek9VTqU20IxSAnoq9d8lz9RI1Ar9mGtZdFvpoIo3p8/+/2IB/jf2AnpvKf5XRs01Sb6eLUXu
37+XIsZSzPYcT0IzPnUg/7UUdQUhBrAkGHvQNEM1jlX6eynCwcZVSgQUbUKYgnH9z1I0/0IAz5rF
7GY86dyD+BPFurmH/8+JxROdNBPRQmE5zj2GRY9/SjuoB7qvurkiJq4mhh99C5+Esci/5VbzbIbm
Y4tjzjaQ42JXdy2mmqrwh0C4+Sk0voIyA49RpgBOdH5uqgkURLM3VbcFHHPdmt3OpGxSR9FhENDr
wcIHJJOBoECW39TIlvxaxf9esm4+/c+/AiVnvjIikuAqaDKdj2+NVSHVXFguusACUGxkLZ1Cjcv7
AhshilmYYOLNI0gTyF2A2EiMmqWAmk4d9+s+yQS7wVNeI232LYToY+xO9bIFeljl1TZJCqRT/2fb
LXUm2Q3//gL4L0TH/fbrySlxvgzac2sF/u7v/Sfh0QaDggXGzQyciq35txA5zgrArDiC6ZDDcIDP
9M/+MxBdQUuURt/JdmfuZ/++CvS/SHLYfP+IrvzB/jshDM9XHhxwQ6edRa+IS4EnfxlatnKRmUVU
jW4CGHVPSbjeNaM5kgzkk/isFJbc2loXe+sexPNtNpnpSAFgpHgfd4FxRY5fPmpD5WH3NqkfgX/g
qzw2A1r5YSNOz7HsJRtvEvDLMYbMvICbfyU9QvMEdDAdFAoxfJHl6SGIkyeOOSWPoNXGr/2gyPtY
10bRRq4/txEKrz5IHTXlPPFCtk4q45ParkexB7NIHV69QhEceJvAFZ47PXROzW6FWDkipLiKU9G4
o1M2PrSN0n9SKmnU7JIO90M3hNPayL1ppRtJ1c60iOzTNLfh7/0kq+B+gzx+1KMouPHkLL5ie2O0
26cqgsvNGJcofos0LF+sv4dfU/ZShuU8xeIImyNLoBYys0jGrS6OEAlsYpro+eCq1LrIGQNg34MI
mIm+zoX6wavTiqHm0IGuFRT4V5zgEEaL1KTYB+nGWK2QVxF3teAJDlg00zYQzaZNmD3+z4nz6sTh
2vn3R479o0qXxwx/4fc5o/7FWTETTJGMWJwzmPqBP4IrTsfxf7N3HstxI+navpVzA5iAN5t/UYVC
FYveiJK4QchQABIeCZPA1f8P2JoZsaQhp8/6dHSoW6JIZCHdZ17zWpvWMnH1W3HX5MJrI3INAX6e
M3xpRSZ7KNdSvkFK9m+ZS77AfH49Z1ZcBkpN6CRboJBhMLw+Z9qh1NwGVlVEofosdfJ94w8gicEN
gmJByF05d5D3wzGfrxI/P5Rjv2dQm564MkjxCvfyPZD/TTs/jlh1GwgMVgqn7hzx9F4eYumHvrb6
UBYQ7b/b/RO0gY1qh4Of0rTIoasMVRS3bpSk4mB0OkbycEpqavYLZKNsy/LdJKJfHZcoc6Mk5Hbh
Ar8qFRRSqcfRFtgLhbv8mbAC/KCncuO7yH9mGNc7YI02ZiUe0HL7FAfj3ZKmNCs1mP/9uevsrdzi
fs5DwriNMXV/K+UjHTh5sSe1ASIK2GSxxL+grY9guWlJ3NiD2EFZi35Zbn84YbiOXgUpp09av/5L
FaJpmzxVDVMYmDea+Xk03ikzvBxRr9cIsMBViRMNLApgp+iW1tMqwORTF/nJZaaLbenfL3mUG/HW
5brRHxKz5jibNn6bXzXpuVUj2Y+TgRDXvS+3XV/uLJy4uiLlOHJCd/w4WOh8GY+KhZPi3Ch7kn++
X+CSsf6svp0vSH42LvZannULfWYz1GIruLziuV5j0J0UcjOQ1XSw+hYtP9AQhfORY8l4hCb8zrl6
wlFY55IXYKxxNft4jRdev2GAH17cTGMXdW7CiLO9+iYSfRsMaGWOh5xiI2Gg7Sk+Y7ypeCmFGUcx
w3t7otfH/DYPvwxjPf9/mehSB2s3J8yDCOINCrF4Y6ITj4glmiTvrKnTW+v0E68Vnl8eVUOiDNJE
cSxg88ldj4mF2Iz6e5/otzDnr+esoB0qt9RXTwL8IO2aos95s9J8SBvnTOjxppgErmrNXks/dsGF
C0ywt4+dPtwt2lVdjzu5fDSpGy50orjiNnW8i2N6xfKdi/s1EOSfk/7voZ1kQLYcFEy6oYtoC6Ae
49HAxlxl0DdVS4tOtvvR1XbamNz9byb53489OZADTc1AJZnk1iXvgsZWmwguNiNWG/Kddf37wbEu
638/6uSIqpwsa5KBR82q2kics5Py6e0P894TTo6mFPecHN/TLprmpw647/DO0fTnHUF4DAwJqvCp
uNCqVtYIj0N2MK77+dvgsToSB6T2t7c/xx+3A0Ug9IuABIPBer0dMq8PVCl5TotIbUADanjUl/u3
nwGq+0/7G/g5cFzDR7X7ZH9LB5NXfB3Rse5yTrgpajAGSTP/zFwAqOY6ndN44y/LZiinKHPPpQOY
JMEWxLMeVVJyhno/TJR0M5DTfgcjd9DUh7F/kRDo5MbI+Kt+Bsg2Hg9a4VxgLCly/YAQX5Qa+bZK
02utkCHcul3ROHu9+Z70U6STsA7BctV73/T2u7aCdL3mqBFcGunV6FPprqko99PWpmm57DTru7Q/
ELYv3VnvYN9u52G7BGcjaqGr21fRsmu0YFtnFV6Q5C8lhipLcxYrtU1xoogzOoLLY6sZR2sUh0If
Dv20bxrahrK4Mqtn/ZgZ9des83449vjoOsu9H6u73tv35hU6GLdD4f0QAxRIbYL90u1gd9+nIy9O
pOek45FMvfOl7kLgxBtsyTZ2qe/8xgvd6aZ76Xw/dUi9ara1dyZnXzfLBmDTNk+uTMDxLJGbss+v
cmle5O33gRBiOXi3ffstX/Yxd+P6EabKiWIDT0ztbgAq5X5LlqeBZncecDl9gex2E8M/dGfMNVQQ
AhYIl6YL60ns+iDYzcqNJikuYYWfD8rcT+mHqW2jNq+PLpJFiDHoQ4sNqLikdxyZfX2xLhct+95m
ZaR0sffs9I7pCcHAwIvEX21GmbV2LubU/O4PCpZQDBQzQeJbB7CB3+gFhM/LGtg6JgDTlTVO9007
HQZP7lV7H2NyE8znpSnDps12gzltkZM8L30a+1pOtHXQS4duNddDxmwrGF61s8UEDAx0F5LpsDa+
aqUIgQnhOrDN2u+KvwTjb9NVc+h/7QMN+81plwXGWdvbZ15yXrPLHC89E+KLBWDGmPSId45PXjj2
l7b+V0RQuFuhDQcPYz84x1szQ2WugR5Xl2E/BlhVX0sSUOKQYJahJOzrh69muutEtwnMq3ogc76h
FwqBlHqrTO/qckSM2A7VCu22xk8isbn97E2N8dKC4VFNjatLqsgErB8PAeexeRmkY9gWZuTUxVXn
2V9yXTxl9nJdufVVvUx3cvIvSkJZ3f5mxMmRSiCuO+m+H74NdrApq+4RYHYYex/GltglXbFbX/v5
GYuard6MW1uJQ4d6vdvPW62T90DVdykosCLowvRmyLqNFFRzAexhrbQYxi5j+HTPCZz29uTyHpq9
4RJJB9mVAuBv0A0y5y3M21AY2q5Il4umyA+d2Z+XLRJpZnOpkuqp4acNprnza+RLNUYAYAxEXdJf
1znC66jR+aJGB3SMMi0NZ/FYOOQObXkArMaCdKK8eaJbehMP1i517aie5rCDidv34tL37yez3sXI
K2u6tx8x5Jkdcye1brMGk6bcuklx25XO2TQN22y2zvJE7bBBiwpX2zp6/GjZ3cEVgJ1Y/UsAPC+F
H4pEY6sugtm7LjSkGmp94zRls2kWlmUpzwJv2WhzeQCjve0K9GX5hLnf37tS7UfzaZySnagwEtrk
TE4zAWCtbjDJPUur8snvtNus745KxhcmavgimfZKu9DwamuxKpPLk8Aay2IWHI5rmlW70cGgIIbT
VkcGDzKaJkLO/syGut1J+2DFwxmcC7bwGNlDsBuxKMjrYOfrNwSaodUu5Aoo9+NVNpfikGghzmYX
lt9iO2fv49w7T7vkI03kvZb3F6X5Q1fYEOs3aTCcz2O61UDuzMmFkyW3njleWe2TYyZ33aDOxvGy
8WVozbg65MVmNqsIiBRlkTPaDhRj8r3FcTcJdaUJ8djBshVGet6547XhlZdLnh8G0DSxk+1MrTjL
5H0H8PztW/Ckd0jYtdrR8q+rO+ia0Sx7fdVq8yIhT9Zd5GT1Edlg5G84DGDK1T40FbOIYBECSBOh
mu2NNuQh1fKd7afn+ahfKmKlzsdEK33MJ++dof12PZ+M7OR69nK/KgjIusgt/dDq4msdl2NTLBtH
PhbMZSDLqO+L8O0X8lvocfLUk9DDGkTfzbLpIk3l28B+7Aext8EHvf2UtYf1OrdYH4MsGgczcBf6
lK9fe+rJVTE658N5+CIM7sHRiLaH/mbQu12teRjmBTtjmq7XAAB+zA4M3yZYhvOx9T8lTEVh7RoT
+7c5xzrh3MRU0IHSuebo6YR9AusK3sUHu6Xja/ebzpnxSfRC6C9O6rBr3LPJfezv+uyhNyzKhAmI
PGNjGbvxYJESjv60jbutk0LRr3O0jD818c6yiU4SuRvQfWj8CTFhZy/d+aqz+hvbWyLfel41MhBD
u1n3nGuMj05SftJkHmIWeFPIYFcEmPaNVRSASICKvfOD6VY25tNUzlsvvXcT5FZUp6JyxkhBQ/58
HA7VHD/Ok/sJX7u7hdRER2UdGdxtQTaGgtQPhS7CMPhhUrZbUJShBDaZcZFYgg2dWtu3Z+6Erfhz
w/x75k656hyBcTfrxbosrwD9Rml3b2vRWsbxMXwbecfL43AcZL3n7I2DdyLj05oj3SnqW2sxCoNi
m19erxsUKxREXp5e15RPh6g5S1GPdi76avhrif6tluJ/IQX/37W998/1KoosT1Xl19Gg4z13WZL2
8v+9fBmX21VL+dVvdi/mprfDczffPcuh6P9Z61//5n/7xZ/qzA9zgzrzt3qo2Ml3z6fVxxWW/5+r
j7vif+6/FCNN7+7XTuP6TT8rkL73D/aziXOMQydtrUH+q9MR6P9YlTAtZHPX5AYu4L87HfY/0MtC
b5lvointWhwY/+x0WHQa0eQAEOcb9NP/lqAz58vJybPyD+i5U/6GXbTKx71eQZ69qNlaXCdCnOlh
ANNznyut/gInYDkgicSlqcdOvxsCDFPJUmNhbcdxdW4zyu6mT/BDdTO/MNFG0mlAShONg01lO/Pn
2pDzORCnMgWZnShgbl5MXCUdeWYEvQorFJk+GE6RPcWuVd1JuAo4LOKteet0iQ6dz8jPG2ynCTGT
6QwXdjjjpSJI87q2Dsva8752fSBwP8wWbIrm0RW7uCuQsES+HL/XRLc+pplmedRn8vlTBWp6XlHw
+mUK9NdiX5baLS2e/rY0Sud7k1U0GoOFKGx1k431aOgyrBTz0Wx7il0yETsD59iDVZgoQMR8Di8s
nMwLDkLhMLtpS9NtNoYS7eeu9pYLZRqo7Xqm/ZT1CPRue62AXYCPInlBPjvBx2ZKCFlL1GPiotTD
wq+mJ3OYMR9sJHzTtrRDASpiM0u/+a6BtuYituaGITW2A6bcKHEpSwkLC9Miz+qUdWkokPC7Ks/1
49SM+2rqj1UeuOHi+j+QMu6pFeIsueklsqvjslClbbmzxRa98fLSQOPiqmrKG+438b12UyU2onO5
YfWgHvuth6Ut5EWt0D/ADYFS4DXkV7WSUJxM6lWHvlLNJ33uP6m8bcg8K+1Q4HC26RuS4V5S442F
+bm0eysJ+8TRNsLRrmJH68bNOI7JjxjI2j5ftbRaYXzIje5K6r1+2RHIIj8Z2E84tz0hCUVFytEy
wuI+keeoEKUJlINu67WTGQ5Y6eytrDl6k6zIbqv+Muu1y9kdrhJZLOhflLACSsS6eClefqD3rM2b
Uivm27jV3cu80rxNAmPxYfHK/JvTU8R25qnEgqvpl54F5PsfF3TJwtQQ6AY188OSYk5pFlB4sASO
F/IKH86DBReH0qpUu6TrMRMVqeMQ7ol7ROryvcISNSn548Dvi11pVT/cCVkJTZkjxS1Ne8Yilnad
HL50lRCknP2nyZxvMS52thgu4FYLY+SCsjyiaiiTmOnw5Coi7phPHVaG9bV1MSG1U5cIzgy0yJPe
bmgL6Jex42sHUQzzWQJaemOkjYyqQHbhFHsH1Qe3Ms75+8KoHvI2eJYGi92vzRIGTHfTOH2O9ajR
bmrJOtUMLVl2HT1RbuKBOmypeQgf6YWm7RrbUIcpT7KnGu7ep842scg1p8lEEqGp9rlr5ngQmLe1
ntdYMog69HuDyFbp03VvqzIqSveRaLTgElfW11W6xtmMhrQ+dfPosIBizHg3MwYO+NWJgLrg7NL1
MI2bDr+bsMg1m7U6W1CN6wC/LB/9HKuotkbr4Njr4kS1+Brsn85Pd3lM8UQ0g721KjO48+KBNBo2
DXQJG7yxttrS24mEVWnUyXbK3TXJqWTwaCrPuFjVrziAyCd2IPHhXVpFGz/YQUm1fWkzP7nSJ19G
9uwse83KKL4Ps3dHSFbBGPHi/kY5aXsM2lZ+nBMrvgebPtk3dTD2u9awM7STsq+5Tcdn0uf8GEyT
uikK4d7XfCYRWpOtbvIsdUWIhp5xWKSs75MmiNHL95aDnffB3u96idW1lx99vZEhblUJgSZF3BKB
pbtp7HPs6VS5RHA7IX0ju4czLH60+3ER6nqclHGBf2wzb2Gt08dejIrijJKwql1KTIuj4iN+JOpm
FsKtODPq8dkZ1h2mZPMFV1HujEBV8Y8h8Jv8Jk789mNXKhS4hNsgsolQjXFReL3/Hhb+BM8LvgcI
JIBWYDRog6EnsIbdv9TRTWSoZicbnWhMg6smaaxN6w47bGaPZWZCcSNKyqv84DFJu8wzJTRxGmJ5
91DV7cccb5/Q9Rd580uE8IeG0Qlu9a9RrcE+oDawoFROX4/KEkCL0jlzIjjR1haJq49OMT0u9QQj
IWuts9FYHoxlZtdX3ywW46YtahkmqfaQZ+4VbiN4x9YCz7xq3DRBHYQ2nMmN3vsPVlFO20UOP8q6
XiAhieO6eN4e/ona+1/DN1a7BPoFiL2foildeEZNEtsMf5irfdCmx2mWl8lUf/GhXWyKJn5wg/qm
aDHubkxYBgWIAkeojaVw+nPzfYK64oGW6OXbAzuNhdfJhrn5gi4EVxKcpGq2Rk+mR1Aw8oqm36Kg
81ikJT1Gxxg2UNJ3Vv8zW/6/mPidmJgK4y9T85vTyT17uv+fm+y5655foECXWTs8F3X1a4j88jN+
xsiOi+vJGu9i0ok9KyWDf8XIfAk0xSrEBhLuBSb0E4tne/9AI2a1IwH+CRnf+XeEbLu4LNEGRzIS
N4cVjPF3sHhrRP0qOaf8uloXAyJBud7woFu/3q+2NliYW4/QeBZLHrwp+8gzo1aWF14Glce24BYK
gqldYfRoMqZ3fY7/YxX7kT+KfVrwlaGb04MjSEXJr5+QQXexO253NhbPcELLc7tcjnGXRHqt3w91
8TR1xQ8bo8TZ8c4HVzsmivr9COZnkynxHerN2UQxwk/rEYaR6nfmUH8K0uUxMBpMQ/kfkTikvoJw
2VbJ11L62SHzuEPQrECy1vK+LoZ8LnOKv7GrqV07+jTmdXACnFe3fOAreJZPmY7KskPnQ8RYBEmH
CnNqYUdmg2YqqqUOKVksl8u8LEQU+WWnqOcG1sQIMvHj5TCwV9Jm4rSfiqZ8CupyVxnxsacBTZkL
4eMRM6qUx1PT/6o7XbAvYyvZjUaFV+E6rExSaulaZ1+MFSUoNHIC7Vo11s2y+Plu9OunacbtM6FG
jDXD9zT2HxKbkSyIs5J1BC9wq8cyHZsbu4192gpasVXcxniuDOHgie+xooBd51+7kti2bO1pMzXD
lV0bH0uphV4+PY3u/Chfigi5qwBLpV+nxTuDz9xsY7NrdjP+1ii4uVcgIHci7fpdWRU3WrB8hJwY
bE2HOaLrhDLKcDv0zU2ut3IrANpv82AJthN6SHsor952TarU0B8Lfzu3UxuVnv+JrGpbo/QaFbQ7
WSnYoGqLvlX2Z4hYG1jXmDYWQEWsOvsaSzWf+1rR7JLB1HbBbOfHFFIgTFyiwGW2b13kdYUL1Tgz
NOvYSUUVMU77Oy7oPqqAiW2Rq1HHIp4ve5nXIa09e02Z1G6GbLupFEMASE+AIM1tXgWUxTFE3Tn6
IB/QYEPGrLXkrus7sWUzZ9tCT2uSwfgoOh3TKmXvVSwFtu/UTovR2rhlfzV7PZTulKVZTGA304XF
7jrDBu2S3WQZWwvqpcFk2Ub1tNCZDSvHjdLWOBp2fleI7sbTmf207W9K42pORGS2+Ttt1JM2J15s
AVcdeTJoOkA6pwoTbqWD4B68ZO8XTbv2V/azoEKX0X3S7OId/uSJ+qTz19MgbZCY89TfPB/GwTA0
LUX1yfNr7L6SYN95w16rq0+m2C1xfjVR3+77EYXVXH765Zz+Q2hyol7z8+EcqkCfKQjweV8fdVVp
WHVNvXpf5/lXnAnr0MWlwZyxH1wmzpqXiSjlNoiLC7DAF9riRW8P4eQWf/n42BZxpHPSwgg4gSQg
C2aXrWMk+5xyuW2WF0nqnq2S0bNd7Oo4f+d1e2uw9QuqY30ekJJVZ5IUAqTGSf2jsnTZjTGTGyNG
sek7lIHmxy6/7lfZ3G7qIbLL4AHQMbAqZ3oUtnvZN1/NFgQxLPUcCUg/zlABqc4d236EY0wD97wV
46Nf+9Fg5geraa/KoN0v37We/KMt+tCb8WFeOI+qwbqtIAxtlsk7a+rsi5jkmUZWG7e0VVpIQn76
7LbKDymCPakC+nVjGRdzW3dbBg5+hyQB/dow9lOMRdPpCxICD2XCqZnrVndudouGOoL93Wu7T0L6
1cbmCqN/btymto3KUtBl+yIhPa/n5dFsOT598zGfUcla9EfYOCyyzr9C5WimAZAeK0qMdaMdGtoH
25d5/79Y6p1Yam0F/Of64r57fq6KL9X3X0On9Vt+Rk4GXpOGydEEFXyVOvyFUoOVHNp9awtnFdBe
Qdb/qi761j+AV9PmIVp2XiKkf1UXIeKA6n0RolullClJ/rO0+vP4oCr7HwH8J4ETdB1olCtibaV4
cXSe7K2axilQbzFdYsTcDhRnfEXfy+6HzGtCUyaW5l/MJepG3qaQkx+fTaXltsh+jWXzDib6FETG
WDxY6YjJ0tVyCTRPxsLWFzLAA+myNROXkxTZvbQ/YhQ0aR96lLLcSyuvcX4I2fLeUOyTuR3Fx6xQ
/kNF9NRvAsCK9ZnmB9q8D9Bq8W8lepp/z6ye+wWeBSV97hoYFyt8+fUBPCq0VpRjFZeaqQOHMNDW
UJcqQAXmYw29eg5LI0vEfurMpKMc4qZdCDDGrz/+ssr+cBH8NnMr3YMTGB+MdQ2dzpzFCTMrvygu
S0T8q6+dNY5pZFqlAOdXurUXDVO/gkG7ilLDudDHoj8mvar995LN9bj/5XhGkMVEoJ0q+YplZywn
7yMWvTBtfwpQUvDj1Di6dZ9zK/ZDGejnTZYs5kOf5RM2He2soXtSpXlzJnAE2Kq40t8TNzi9nNfh
gBmGcwZFyLLQEXw9PQpcZDwJyzs2pelVt0NipfOmHst0phKn4I/ZoGqoeqlNgNiIr0JntDXJxZln
dX5bS2HNh7dnan0Bv74g1IuZJVjRFtw5nY32ekSFNWeTii0PM1ZZ1HNYJ22X7CmNgr/dULT2GkVB
rpiJ2ILBKcUPp0fOPt+8PQrz5BqFzkc3Yu1UIBQFFOx0e/WWtnSUYJazeA7SKn7y0M7MugtHl0jY
b+GjgnXbmHpr59mVN4iljkkjgia1V+ZOAwI1H6ZW/NBtNNSoPdVCzNtJ0+ra3I5akiYzlUFtns+T
Hi2SL6lSPoHmSuZDOqj32vxLKaxx/YyBVudfkK7h135okt4P3/6kp0sA0ooFJwt1P5Ok0KR+//qF
aw4Sfl02gTCFb0p07ZXFONdnloOEybwrUZYhx1iSdly/VowFEFnkFNrCi+wMjUL4AF3X84HfHtbJ
MrAAsjMFMPDZtiY52snCbBwrm4faHKMSBY480sy+BSVmLOCMqPa5V1iuIfBuU0Ty960/VO+qtp70
kRjA6g2qU2iDBMEJdvJanCmePHhgXWRordFfKn+hKVTOs/MdhRu9uEwtIfubLjP5Yy9X/WOa5MBH
ZVUI56wvkQa8SGSZNXtY18UswkJXy2fKv2r5K9D4j5fSaTRPZA1aEVlXNjAVo5ds/5eaoOcXkuI1
wu5Jo7l+ZMgcCRUTDw15WZV9cV95zaje2aS/LRrUODg5ONxNj5VDx+/1ounRFNW8KR2iAf6QfzXi
1eR+iAW6yNd2Kqcl4gXUyf3oD3Z78LoqLi7bziFC680ytt8jxZzYwq++oxynLqIaJDNQ/LyT4cTA
yfPJKmS0UIu59uthNHb4rovybCmVweWn0vHWbZauO5TkWls3EMNtKTpJdOx7y+epzGP3OdCEe2lK
yv072y2AMJpuTqM9nRpLgf3zHGRGErovf+9uWgdPrI7U5Gpa52KQ8vpdGrCspqAGDZrHUBJv80kJ
L972mQIyuKjefFxmd6Fs3SxZ/QPYOFmUnfvO89sb7mVH/XLwrsNg97PiqTiSv5/CRe214dmyz6NM
mdlR5ZZxO0ykGyCUxhY4aJZMnrErEE5vLgpakgkJQpd0YaDAWu5LBMfsH0VXy+k9PeHTqvc6MgeT
YKI+HSI1EtGvX1AaQHSAx9pEqYlG2rGR0+Rtk6IVQ2h46YqvQ+XC2hdtWsGBj9OhDXsHvFJUCBtl
JDqUVEW2ZTI39wWoJOda6b6TX7OyS/mObOTLWE7eIgcWzp0UnlC1Pr1QqYsVVAB8kAvSKz/03uBh
6VV0I9mMIRvq9IYxkN1gjjggazUBbXRnIzmYzdAaH73ZKvuQmlG5lWk5AUGRThp5kzHQdYsNGmB2
u1AdUUKTZ7TmvC/57GbqSKdsvJs8HUQp/ZkBhS1ndI8ZVU273oyN0sQlmouJ7DadStp7z5poNbmN
zRM8OgMgcVCc7L+8vaBOE19mDSC1xz/8wqZcT/hfzqWE+KVrfARrFbX/7FaXKxC/6Kl+3VhMXnuW
LU524ela+eF/8WAojiiDsKTBIrx+cO/XSTmO1hD1VZlPqBkBrncCF98Tvaza4WhnOqbhhTT6/vrt
J59EmetCRVacpUqDxvkdveJVZh+bC6dimdJEui+F430MVFc+L/Rtg8/ejORQ2KsmN8KSqxj7Rhr8
+TsX+h/eO+EK9gWuBcWYROr1x6+tIrE1f+ojHHJaGbWDMoat5hhgCBrqENNtE7h+mNMsTd65if70
ZIe8bb2J8Eg+hV4YrWom32/6CDD6QEGZtkj8Q7KncddAQa3eoBgm612D+t5799HKnjjZdsgTU0tZ
AX8Q2U8uAKo7Q4Wukow8ZwB7kIDEXPMfIzh2zVDuA10TRohEtllHiYHO5F6OmkvzVOaxPK91nZfz
9lL407uAgQJ9HqAzIe3JLCCY35RVOknOgbpyLnKkC58LvwwuWlPTmucRca8j0nLp8M7sn8ZNgO1w
x0BTl+I+rP7Tm3BBsq/pHG5Cxy4mH+/iyn/oGlM+TE2rtdt8apti20GLWhAOdDWxe/tjn6albAGa
Cmvjgw1Ap/I3asNiYDO20IPP8Z5CfByFxXE3YrvjhTYKhltDz/WA5rTZOLRffUe7BnCRn9dTv0xH
i3PoeuwbpDTjvF05BrMc3ejtIf4+M+vrgegIFdLnPyfn0tD5Q6PFKSPMslmFCNz68ydEWrSzIIgN
+UmbcgtRcX98j8L3p3dDqr4iI18auO7JmrDLFHPNeemixprahwGhGIDTbCaIb0YJPaeyK/URNqEl
N54o3PMhcCsIS4l5q5fusmoiGLWTXjh1nn4xhzH237m8/hDVoaNPewhUlG2Tn55ctE0KhsaeYnwI
siX/Nlop4HZnrvIJeCZ0sS2gJfE5Y+LvrNkQZ0XiV+PWMsqlfWcV/36Q0gNDD9hANZ/hnN6iGJCN
TdOUXZQEbqqxlksfdHoBfBxocW1k4Tw5tETA1cipOSZmjM2zrSfW3dtL5RQMua7mFUq25qHrajk9
VoJGzA4eSW00uPVShm0+WMtOjAUym1NQjj4dhXj8WrfIzW00fYw/V+isxtFcFNVlrrxF7Fnz1Yep
pND83pG3TsbrI++ltQiGyOPWIVN6fc6ndYnHpbNg1o0JMsh4uDMXmj53V62uJ+eEFuWHoRfVB632
5yZ0tL4z4b461d6op/K5y9o5e+fMOwVboy7E2WNgdEEkjrrG6eGj9LFu1Mjr8idpdZtJ1t2HOJA2
zDPDSlykkPDyGwo3++pPhbqMF7cEbufqpO9VWQufEK7n9Y0czi2eml5GhleJeYfrcLrqo5aA2AYz
iN8b92+3x6rF4b3MNKo9pFOvX6VJ/0dwHxQRLAecSEKvBCD1YTAGsH6cpaBbeqUa9R2gV5V/6Sbh
pzeV1ajus5MbPU2k0tLmafPO4vt9VMThCIXQqmVTWqelM5wJG81yyyySel17GuipYiDPxtXUz64R
XPDd4zCAreJ2xyV+eSxQvYWVPA2x66DwXC+ij5Rt433w9sBOWZaMBFwC1SvOd5DdqAO8fl2VS3cL
s6sYAd2qA4MCWcGk8mklY47ZhvJGxz7U5pwu02ZEXzj/grn4RPVgTkpXRkPj8EdCb6howBfLr/g+
5RwaA626iwZrc/s4I3zQObQGlVAHO5BC/+66CJgCd5G+0sp3Lq3fbgTYcdQYuDBXiQx20+vPg0lG
RvEW3P/i8+OjOhv0+lzrq7jb5T4qmDUim1astoO31NU7lEMQR/z0X/axzTvEqWO1iEE+cb29Xz+d
nquixVyK/dy0mLShfi4XXlYwaTiLgjrsEhjICjvYUT1l1mh741nOddDWtC1Fde22k9t/nl5qRsKS
1JxSe5xYJ8aQrkUy6Oi18mHHYDwpDnrTJ2rY064atOZg5pzdj6pStfhheY1WPCR6vTifRct9HG+o
krr3yPK7wmcAejtj116SisX35TKiOwqpKKmWR2vmCXUY5IXN1MgFOjEea6LucFtz854fu83tTmj9
FnApVju7qaz1ton0AgRfsNcHkfPt89zlFLc4L9dHx86S8Tu/alfOf+kBAcA3j7wKgksWIL/8RaRl
RX2qSSES+aFC2IpioRUnKBXvE6GhFomwqVu56q4cPXdSYSP1cX4aSjn3H4G9zUZ1tDH44pu9seL3
O6W7bWzt41HTcNVIwE2U7oaT3La3E/LafIyyraw1uUy1nLYvYGLeXDiMmGZiIZK70sVtMUvXPyO9
M5yDX5aBXM7QzF28JPJ42QrTwNJ1J2jogZWY+l60/Uy1rXHtOBYt/Vencdb5ycjszif0uKruRjew
s6+vfo42a1lIRrQsyqMGJ9SwEiNc8m60u5bBzZbHeKbUQv99SQ060KJyJLsz7mqDj8wyKqb6XFeS
GqOTBaPUYOCYpKZRMggjGY4GKsUsvJSqKK9eWULnneuaLXixqanAJpPSAP7djmkvYFYuiWSH524j
fgSJEMxT83PvYzjDpOcSQdY6RPB43cA/f0d7buQFedlc8ulduJD1o0mbz8FoziqWx7Gpuv4qwAHg
h0trQH4o/GUCewftU100hiqH/8/emSzHrTTt+V68/nEC87DwBuhmcxJFUhI1bBAaMRdQhcJ49X6K
5GcfUcdHVnjlCK8UkshGA6jKzMp8B8SQlJxy+yCdvfTx9lkSTI0OU2OZi64lbhdwQ3IRffZxVLDu
nA2vMDSI5WbelprAyX0GamAH71A6i4OzodoYxk+i3KaHEMAwX7l9+uZI7m79Z4RgBEhehdPdMtwN
7mI1yUlbtjMiAzztkAAOzhrhzAW+E3hrzliooHEEVKKQ4U2S7FXiXbjLZjqmzVKg/HNp+yLR7Su3
T3IPakugQCB2Xdv2V5t2wr5KmeMu4+0c1HMojlUFIg7UQTLv67WcrUcLsJ5YUR9kEljzqVCBR1TA
/QZqcxYLMsvbZetU/+AoZ15R6umJQOlYAedZ08jde+/TDuiSr1yzlyh61z7cmz2rgSV00yWHJe7x
LGJqytayOX3N93Y7FMR4EchmfxhijX59tuwt68C1ffNjMHJ4z2eIyPXOcBs71c4SbAFP8Y+APwso
lVWoQZze4CvaV/f7kJsUUgl40ud4Q2kWW4S4I4stgEnDH828Ch7naCVN/eNpl4F8M7/kc3hm37p7
Us/Vm91bHCtJaTYOzeepq0u+Z4DDO3uFEGNeeuXnyoS1HjLzj1rVXv3BsXIlz5Pd9+dPM6HPgwm5
9C0YeFR88nuBFQEtw4aMtwAERFvluw0mEBPbtSjMvliDgdhZMEjQDfgFHWIRMnSzyXZLEVtxNtX0
EO8wElHVw+BONgrqkqZxnCYlHcYNsFW/1W+IgHNy70Bc4H+ixtvBSJeUu/11LjkDSbxbH98TbhWM
Y8C2zjahvcNyab5/uuGqbKIE6YbKWZJX06Yl87/WH6avEXLGE2ThooqcQ+AtDAbHdhNgTGIJG1nA
whqm4egXrCFYIY60XjlKiUacMTaM1R3Y+rY+R9QFx5AUpeJ+zcZpt64ajTVweYjb2uvO54Kx2Y2i
7cosK88bXR8VoGkE2QMkYYsHv1AuXzivOxq1z1vCywNe1PNMg+cnXCt1hIvXTbUjRIpPQakUfCd3
U2YfLXratyuZYEXEZukLM/OZisikyhj+xnalo0o1nz3U01mGq5hkcFE0Y4AjUZ5bXXKvpT/yq4xe
Vt4pXXoz11iWvOGBon3dB22WC1rGE4Fl1yGtZCDT1940V9U1C1ZIVKSU46SO09K5GVkmcXwZJVbM
hvaXmqlvVmJvzSWGUQMrOnrkIss6iMQfgUA9JzaKi2CdT+XgjcVIm1I5JcjSNV++7Pto8vVzreQ7
uQnXz7m8aeucAlNYi9lH5bah/wmBfTcTouf0W4Pa5ys8Jwk3x7BKZ8rxTbn0VHgFOjT5ahae5Nci
HZog3gGDZ0/Yu2NysbFfZkeJZTT5U+Q4QmBMrnFQ5VH5kdn6z1mv99wqnzLmu3nl/mdWF1qliZtR
uKrESjexuFFm89T3NQ2ehkStWB4/WbtmRyX9atZDEWxm8CTi2OJZAq+liIFaj7j+IYAjyb/B2mDL
4oeDb8b9Zuc7ztS1lUt8rxbw9hLBgb4B9aH8cWFXSmxPibb+U13KfHzlhlWxJDDER/Zg7F3WoBPJ
g1pLRYBAOqbnFyJGBuQQWwcMvTIU9U1N4TylvibqzLqhrjFbDxC4wfPNbvM4ynu6QtTYMIVAw9B0
sI9d1ZoECkUQ+sop8VZAxmdb2Jv0BCIolPodNtvW0D4oNZlgleSVBeG7xIiCv8k9glU2ZNPa5j1g
tWDfFuXcTJ0bg3EJZm2Wudc7Ji2PYqWvc9Z7ouNHtrlxeOlIZZi7oKJueZADS9o/H+zZ251bV+IQ
W3/egbcp53UhgoZH0YMrty0nnYGtzWjj7BpADmyRypkfn5QoI3P9ss0Zh1ZWOMr24bkscHAg0V+G
cYund5vleWxGHxyeaVS3HEkzv9MmDFclpjt86cE3NaFnEBKQy0vfY4Za1SVpH6au5iHD32x4Hc+1
R4W+IT8Pd8DcZFcmVMRvFiXD+V5hDcPLnJNO5ClrxXxgjr4WtwM8sWcTgSawcM02qKfRDZmoEzDQ
JoBp6yVmVQS2MMNLYOrmqz1/RNRR7PYXaoBvWd0EHrQXw7UcO7YI9Jyej3H6Ch4jcpa1VPOr/mk9
i7E3r65IbLOLngEhQ9mFfC2v86gDvGp+vBxoCD4SWaOEcUkge1H/wOpCSfdAhV/sWMxKWGP9m7qF
6rAflnpq3Ku2LcYKXJRdNXZ3tCC8FshoyL56iGZLCQCz2Ed+jxKul8FesX19SsC2iw/+AHJxo1vS
xAXkG7tTw3zurEPLHXdtMHZsHCpPJJY4wr2vS1sqqEAdPDT3UEranMCmxjGZbjHx2Lf3ErnlThwm
Ve5QnYRC/Q8wr+TNeK9K3XDsSJskwHko3fvNmqcjCzou23drsbn80e2qkyF2ok07rUBS8xU1fjnN
HbDdlSET5BQAI5s8NC0L6pbPDWhdlLp1xbdKgxBTmSzdPZcpz6aBsKIBztbDfQwox27PEhuZT/3a
T5o1nk6Y4eQOwa4qgjvHoWGlz5tkNNe3izBe66O0evM3v3UG/zxvtqazjp3rTt3rYcS/Iz5fJbJT
+2UcbVrA+4BRB414H1WDG6r0dx/LdGaD+UaOFHVfn69jb/PdSilAJlRpssI+USncKGEpIMXCBL6F
5W0iXt2TwPOnqvk5ZGNFiNzYgdoGDtdRIItgVukMJ3M56rje6s/jiLutSFEDk4Vz1ByHujd1tw02
fLqmLcCcYoGbvEdGIObNLgiYQLBAcsXpgME6LayMwIrstsscawjwhY+jatHx+3h3WDdhlasRlzV8
tINXbjCZcrXrlTm2eU9Jrl7JM23mYhbGLXhPP4JpkB9jtNntgAIPjGLNoYwDyEjIeDqbBkqYz/JH
G9SDAvQ639dAdPf1Ns9Xfzxj0SakdBYKxSREG44ndVI/5oWW37maBs/kegiDgtT0dNJ1/cJk75Cw
NlUIc7h5v57R+M3r6uY5XADCEGSEaRhM1Kfwy5WzZj1TzFJdj93o6uqec2I+O2nY+LVQGWw0c15R
0WxC+zZapsas484k4Cgu2KnEq4jIDhHdzTXSFFg260PYN481ad6Zx/KMl7DDnvvwitgEvHiZInLG
ONvcYTJMM8/UFYMBiyAtOYj5rMFqSjXnkEzLLT4loMrWIz5NQt552pMu73risRE1WDVoVzQuedUZ
kNr7TxoXYb0SI7cgfHwuT8cYaxwLRyKwEcKlU2OMpgMTIk1ks/eEVZbtZbLzW14PiOvcfQrLmGU2
HJCeCmddJLRslOUZQA5WTCaedU8hT5dtQj3znFzzwap4IQ0ifS2cvqKjo4KiFpwjyuKnyqfSuYl5
3mabUsGNCxNU9VO5XuSdOQ72TGvMgWJzOSJ2uC5zOWddTabDh2siQcSjYwotW7qoUR9bfKfLq2XY
8s39tFnJuuyngAe8otfic45/Y/tS9wh3RlgpfscFWOdvknmTzfmO90a+ZzMO8d6MjguZ1k/9UmLO
VtCicNQ5Lbom/k6bwH4r+1yun8rFMzgoPBLRxvG7uRou3LnIt4chbwxZKdy9/VQM2tvfUlrt0jqN
fRKs1eVGoxkClsJpsXlYZW3ZH928c8QR0x23smguJ0thBHSmUQ041zdTf191cg8BmLdeFZ/T97Yq
Etm+bc0REqH/2cnb1b2whJb1l1q7DtOEvY9OwkOuVVxqVCTCi11j0/6mYyKXv56LyuzLURQ1D32V
FHg/8n2ui+QQAqZtDpACcUKeID8MwfnWE7E0egN4gnkH0qSfV6/M0Sw/2RCEhaBHxpOjeITKOJ55
zBud9hru37h/eT5xPVfZlAGm6nlqEjydVywvNwnXn0pOlcgZU8BHHod3cYh6aHUufqYiYlGOTwf1
gvvtD0/rf32qofBVNrtq3XbajQvdI5YHIiu0hp6O3E2+m1Lzuc593hJRMJuyWiIyxKq1PC3tj7QN
hi9y3qrIqE6b9362IwS2bFkQTd3goluZLzNBG5OjfDuUQNW5LvHFlNZVLU20GJtd1dcoDcY1Ijdx
iVcaqvx9dxnNe9iEh61YTcigp2vOQRYHBC6f+EhlghTru9wcZnKbo+QgG0dSgk5O0gCOzHnD/QHk
Qs6eaarJKX4Ql1pC1z5sToJZ+1qtyOv069K+ZUuFZZgCdVT2ko4BSJGL3N+65YYXiAxN0fQxrksV
FlToKOlQ7vYR9OU6fsdqYBq/U0tM9ZcylrJ+qKCgsgxH+OT1F11bztKmGiko3EoYOiofx5rdNuep
alsM7mkXu9g+DUtn2l+r6Ifwew2EpKpP+djN/Jy/2eZ14WVq4nc/zLbDKn9sHkXM8nvEhwQIxzpt
rME8DiFXm0CqqBiojWQV8Jd5jFV4o73cZILVcQWv6jmGseNi2hPlOMMHtytHOs1hQ+c+Qe8pUFbb
3UpGkbyw8CkPTbYHSTprn8p5ZXvmtJHjCmmOJfDi94fActkUh4Et4e+H/yRp03TisfeNWQONE9AG
CRd3CtVpC2ygizRN48G9FkFvFl8l7Z733U1U1Hnqjp5paMhwgNN6yJns9RIrUw/roUMI6ZSFuT6D
B2kCt6jwWN3G4ul3p0We0Z2SZkjg/z72ADpb0DHBSJRDtCVX9k8uHD8OM3znNn0R63m23+/Y0Y9n
AC2H8CaqBpfHFrfUWLCKnGl++5xTbTE8Nk8XgJ7bMUeccvuC3KR0pqMHmMs8tGKbeNYLcxFum5Lb
PCaMDi0is2Wzy/uUXx2HjBRosqZy3E2TNT38gfMsslyktHgryhk1ZtxrO4njmni5hZznMIl9uXpu
AzCMNZUGDQi8RwiVT708+rBUDlpHJog8HxbhXI4cKbop7BBl4liJcMihktiwfWGDbuF2iqQ3YzgO
yDInnCjUu0x3qBjpiJ1X7rDwXhyNoDfkU9XHhYsyQm3+EHHPd6KZJwOs+bam7Hh1CgAHt1BYoSnw
O4zEOaz0eCo1qVWKgCNAFVVzp2W2PXVqqmaOvGueez/ctJp+33f8ngqb2stZ9xu/dBccvVALX1b3
/eN45v8TD35DPGC0/rc51i8kzlf9/rn7Yoibf6cePP7SE/fAt/96tLlm2uYCirWNZcfyfdT//b95
9l+AQHHsCP2IPyKD0HtmbVqO/ReTTtgKCUvFBYDJl3gWNiE+/AUiCGwf1so+xGj/j8gHwU9zIj7G
A1oEgh5sNGJcXOvnOZEdoS4BCXJJV9tBssrqUVyc4vpOEqXEb2aPZnb8v2ZST9cyUyljz+zHUJd+
vhZrl8FAO6DBm8z5zJEaW034bl75dezz+cqLm+LZY+Z/C2P9eQz2eEkIAo9u16DiGXf+fMmgibu6
duWCBjMmbrO3WUc01quLv73z26db+Lt8+j/cGFhCrDJAOUQM/V4M21pcgWWO/gVtwESUF8yEwwzZ
fpzNS1dAalwCIX7n9fUPLw7m1yMuyjdo5hfXLHFmiAIdETCnLUkLEnKeoZWH7h/wwOL05zeIsxy4
NzD9RiT858dY5550OPgxeR3FcOOJBLxyv8hz7F+HSyT+yCP/fkHzXv6+VBCIN2K7gFdZJqgZGyjH
32B+LEim/k0PCXcpr+xx+4LR6XA1TcHDWAfJdSfCKyrC30xsXy4Wc1EDNkBBmmsG9ou9UOqcUQXD
YRpMDroCXUhTGmjnbxbLr1eJwZJBj4C/wsaPX9zajOM85FRcZqUzzDecxqpXcoy+/Pvze7k68Plh
5ByilAZs0ICSfn5+6yZi5DoHtCcCR71Llma75YDXX4ygD87/+FIRM/tHg23DzHlxP3Tz6rJeYBjU
RWNkH7t+CZAS23A9AMq9/+YdmZX288IAvUC8AiYQgZ55iUtfql52/ShQSqzj/LxGV+x9OcyMImRd
vOqcrUQYrl7t32A5Xm5wY5sE6o6BC7pzTNVfoGIKqlo5xOWetk6o76p8X6/wGhUYNA8q24xT4W/W
/z8skhjD64DX59iEePP/f1v/ax3L2AZskVa5jI9J5eXntIrW32zrf74KKFVjIOL+sq3BXFlrhfRn
igwP2lQMag+mgPrzh2fQewwIIWmT69yf7yVv9wie5Ihmo3IllFkjZySr6NKtIvmjnIS8/fcF+Wvs
eNRBJ36YG4P38/P1NjWGXT8gUBl4+zlPGWL5nsi019OHoXNe1zHHT62c38Dc/mHHAZBFoQxHVZtE
8GLHIbDAUE+sexrrLTqirtOf9RD/zmGiT+/+/QZ/eW0mRhmHeYPRMnzcn2+QSt+aYDT5NI688dWC
uvJJCFn/6RJEV80OQV0CmOODkhePcbekXfsO0iDNxjw9tToLtIPWzps/vBkTpaBkssrJ0GhX/3wz
NbAjM+b0YDghBRUuSUyGdn+nk/7LIzNwGGONZhI0LJMXGxhLUx01Poucmal1cGc01kDQRod/v5df
1gA71oYFH8CUptP/8ipb4LhzHNPsiXBiulS0tW/hya1ZHY712b9f6tcbMpdKwA9SUIHLNTCvvwUI
cDcckWvhpyooPVScuwn5mG1Anuf47xcy4fungAtjloIlMLEWloT/IikqyDbMIXYMYYYwd4jpm47O
Kx/dh8yNNqMy5m4Ncr0yajVAk7VB0hEo2/rH94tbLzsLET4gnN5LECD71asZNiOGtM5rcYn8fGKf
IGths/Dv9/vrOwxd42oXcr2A67zYxxbTZCAPCMrRIkFyPJFRuk/7dF54g/v23y/16zsETB8ayBuS
PNSNL6qqcHcCicITvubzPryOLF+c901c/ib8/sNVwE1yyIByCPfwpfjlhiI1nfMtTusYk+e+AQcs
pqX8zWNDDfHFQsEiJrI5QyCKSzKBHv3zigwqUDpztBQwe0q9Hlvy13i0l1J+i2JkyD5aY4XMehpJ
6lN6bkMeRqlUdAROQH1K8SZUcFvO3FVKwqcFqZEuzWo5B9qZjX1dNd3+jT6bNyCdtTXqOz0sJAIZ
xjKN2KrRVm8Kb0QpJScbq+Ney1V0qYNwuLq013xH+XgsPdlWl2MyR5y9N2dGNiZd+rLxkxuCdLHF
F9Ktk+quLld/PlvGuAi9A/lMznf0UbYZfHmd+MddiMm5i1C1aVJnqCcURgYM1RFaDrbotHm1Kq+m
ehweAiSeT14/N3jWc3fD69yH7/qxVMvWvrLHDr1no90TIBUZ5naGGZVOzhskxsXtzqRru0A8bG/u
oEBVEgaeta7X1NsbKlYimtYgFUs9oD4mlg5rBMiOOTm1CfroqOFaBff9uOblWTnq2M+8PbD8O2QU
VXVgsCbvaszskZWvdmJiAPdpB0NFcZVOTTygWRWMLkoaRV7Yl7j9YmoFurvciwx0atV+bks/LGFc
CA9leci9yKvYMCQOWsRSnyt/jjqqW+ClqQqX4lNTL3GRVWpFghriXPXORnFyv4C8YLkHf6sREldM
Y6vbaCvDd3Hpttt5v8ftcjGryPuxj/OKVB2qz0mRtlGveGvzpqB0Vx3KPWs+lXfF1ER91kVl55iZ
CQoSbcen35UWQAtyVwhLyOsCVLXLNlwZ7kxdq2+aEuGuSzG47S3Mey98u/nxuF2Moy+wYbfQw066
o5oLYIAH1GuBER0QdCutL3GtJt/Ldg/E242q/U5d4dkToC5s1bP6VqHEe6G8Lc4zb2jHFruVjoMZ
6FOUXna3gjV9tnaxVm8GLafqC8i6wfMyIexYJcfAo88/njdhYrnoCeW97QqQzLLAOKIAT7FEB1cW
9vwt8XpbX/uxbMfvE1igQWQJQnZ7gYqe59zYXSxwsxmKEkiBCh0JzGAevzZ2LAJ0PKLqNmYi/cMa
w9EBNAEF8QowQ7ROKQV2199Kx3K0z5HP8+ave53XvNVJWQmUhnUP5y/20rkCt66EOZWbyMZNrSYA
3Cj6WkOQqlWNgae9F3GmBLCGCzVXbcRYqJLF3dp6UQX0MpmTV6tGXfFUFl3/jaGhBsai2cNfu9Er
/Sy2pLjSewFJvV1zqz1b4mGOL7yycezjxuZZDi3N/hu9eEVxtU4IRd7HbY+gu+pq5OFLSzLicugf
rgegP0jC50keb+hBNfNwbOrQB9jhNV18Kusch3siKRlsnQYeg7UZI7iwz0Pgs4vzACLVnk/0C5Ec
8UeLZT8ilN+geL7O/bl2K6/ItGdPPfPIQea4Ps5Fk+Zj1HzfwRFRAJctLNqhA0JwHkyLWEB6+3K8
KDnxJOcoKHbe1TB2hX87ofUcvu/7aaruFzsRw0UYA1Y8uf0CY2N3izY4S2B/vZeBrl7ZQ2IVR+Zy
/XebQU/xqhzkxtbUaCEg2zj0wxEV1bh9I1WMuicjBMe8oGn57M+JjlIkG8q3WDu0SSZUlKC8yva/
aVaxKEb+cbWhLgsmAWIT7By0kTjwI1pZOsFBjOXcYb2g1AfA5KN5Zm13N05KYB6MEssNo2/5hsAf
GelpADQnz52JGkKMGvJiNzRvB2RQnYy5y6pg1ObMfPYY2ajXW+7aJe9P02uGJI/AZoUSRnwcgnrA
Ql2sKj7znUEqMP21yj8gsosAz9rL0rn2Em2pG0Br1QVa6HS0eydAwHWL3Ep81MVk5F+nPfkYtiTO
jGncEv6QcgOLBkhd6KsI1AQGCluJVqqc4s66DiWNZpDDbQvDanFG/DIXe0qwKXA2O7U1FMCj7056
O7NnlAkPZa6jORtGfDdTJ9mwyAEErffLkt3inCmrtscMgvmqL+VcMNBfQwDsx3gbvfpC2naOUQry
le47rZUq8UsASXcJ/iPc0hW51j0Fgk8x1IZbIs88QePm2LhD9IWwJu1XSE8UZ1MR+DJjsww2MNQ8
aLIy6v3o01y3cwLyurOby20qCly/wTnR7ygnmhLDtnMnSzH1oHv8raqzYO6D/Zgov/iw5Q6ttG1d
GjvLnXnBhnqIvDazloVJS7G64YbDw0BRCBtQfe8tBdjdr7Z2yVhQITV+4i3nOBapLp1x+pBpvzRB
cabJAZ8qEHlvaqfymQJbIVuxbZX1GlJV5KTuUDMqa9uoQBGlnpP6sm1cSx22xKoQkegBgp9F5QzQ
ZZZrgxrXjMS527mou2ogDhHgwm77Eg9ynLPa95b42DBxIbaHwCnTBbhtfGBaOE5HaPVui1sIMqdp
5c6cV+dhFBmOIq3L9HZOwP7kc/geZGEpLjAIsabjWKLyjL3rkoc4X1bbHV2/TWThONjosrnWEJ/1
Yd1e6TYAu8nA3H9AZE5A/B8dDqZj0doolM7TZmcwxnFaiYZe35X73kR8nzJwQGDUQZXKKOwakNcN
kmJRu3cISS8NJ04IAP0Hl9THlhc7SgqzVJFL11F634BXCRLg4tHWGkG+GjMURzKW6GYsRRQ0e6b3
cS3AscIp+rwpvy/SAQTY2zlOClJB68pLZau6BNhRL+0xFHV0jIp5jG680dnjM3oLa0yB1MqMJkmB
4O0UuLZ7HGTUoDPGkFHeFrkti9db2aK7p4u40x6Q53lerhCl3b2jRXyvssgWffmqaZg+Y8CDwQNW
It0cIKnkB/WNzxR6PgF6h7yxI0MmU+REQucq102CBDa1hH6Lwq3bsdOA5FaXoTcViKda5QikCs+1
fLURELCq2L/o5d7r4tpFFST4qhZKBfKrK6PikCgSaQjBhC5Qkw2W5w+fKFtckBtIxkKckNgOHmAk
TOcVCXE8gaEPg/OqMHrMQ9sxuSo4HCKOjTMxbGjER9fM5yT4QVobMHjVxqXmYsqhK9xH2x3QA5kc
sPhxcLCxyqo5U3k4bYc9RoL9QONHDQeKLnAEpaxdHr/kERx5M8GlHr1xPE2+bu9sq5/3NFTB/r4v
g6KnBpdQCgql/HvVLfMlshtelcFfnK6LnPlZVmwqBD5WhNjj5MgEqCMEiWT+MBWu9wHLNjTwpJtM
oJxzLaI0sbtGn83VposjP7eD9MQgwZNF+I1efxgi67JNY7bZnrwtfdR5aL6oYSAAkhpxwBDWja2Y
6LPkRc7X6zda5EBVSFsj49wPORp4KrUscC7p5FEkpgijoJHeOTXiziT1JZukhfEq0GndYI+SL+9l
HfvwTRd3EenATOztWO9ti3aiAw/dbYFNw+3rKjujcFUzZMNYzedb57RM9nYp3jKK9cCTzvD8zyj7
otsQ8Jadei2zzMyryvqD61aI9MXBvBrEfSvOQzHkG1dnOJNCgY7vnaW2uoPf1a087HbRAbAu5fy9
1S4mfAzY2YY1dEJ1mGqk8dLCi/TDOG3lV3A9tEz3GMLtgTPb8gPX1+F9CEDmHM4GtRT61ZyWOAv0
Y1bADLneIsVeZeoMyNrWGnuiDlHrOJ2naOjAR7f958XS2EYJdKGPLmCM8Li2QXmLk2U3vEsqsI0w
GKKRpTRtDZYLic+oE70U60yVwAnO7AZGeRaJYMGWtod2ns2uJOs1W73fTaIukHcimV5HGMoVl2Ut
rHcyLCL73RC7OTNq1cyvd+l7tyhy214Wl751z8S/xDrJhnCblNN0Le0ZWoXGhSYmqg39F18U/e08
cWSkxG5aDsMuEIIMCAfGJQBZWs+kgzw/ueg1rBc1qofdHT2P5XshhfjRDnMQHDprJHtWAdDXQ+Ks
4vPKzNon5fpqHTORzxs+kE0R4E6cRpvY8W0clCBMs3z6Gnl0ok3yEVuXTt01NnLdfMWymbYzNI/t
5h0IWIF5IgyUwqXG9vAieg3wrmVXWoM9SuazSvE/kZ1HD51a93dLxPY6QvMJZqhpaIgcFh0EHwoY
gW99joIqizmFegdnF33MUqo3nfV6jeOzzXLmq3WnaM+ifecYwm6tWHT2FJbbenR9XX5X0kLVbgB3
8XmV4/QNuk85Zz1AZME6tRBMHyyJo5qHLpXRfGqQ3QvzsjzrcI0GyyqAxR1bNVIB753rPfSVZz/M
NdGbYNvaMNujdjqvhfCaI2LW9o3w0UzmPQxhiTdU0X0rprxP0F4smw9D0HrlQWvRYqnkV9BjoE58
CFaoYLduEy6gZBEVCIYvU8VB7m3bMST7xLPdcEm2Frkdy5XSG/bBFL4rB5UgnT4zBE0tCb7ygGrF
PJ8VPhTiqy6agrd+6E7raaUUFC1xWuoEIdalrK9EZMUYpEVImgN+Gu0TDVn5Fd9ln9gW1hQrkZ5y
XF4ciA5Hmk0U5L32AUMrOXBSmEf4ggG0E7Au1Jsjuu3r/nbfrelTESYj6JLGdj7EQH5eiY0PySRy
JeBelnB+WCplj2wOWwZHVhy1A+3TgFw7DW6Psig9NOicIH8PUtVFe5LjEDVpiF7r1w7mDZGPKe2a
hqjAOdmko/HSEz3yHFuZRIC1YXw5QC776bO1lKq6XqDBaNogcaROjD9zeCyDPd0rlIF60nS83ghn
7JKj20tM7ICLrfe7rpzmtIu5gUMCFw2wNw0jbnWKUZlz9iU8j6IF0fd5pvEMltN25E1fVQlld9yG
0fXcOcUHgYZafqhC4IVpFHTuWwtKhSCGUuym4xqa2g210auqm1ZAuLtVP1DybRSgJTk0U3nA5pdL
1BSZ8kXXpoF2OhtkXzJF2Tz56mvUF8iUOV4y0+eJnKY9reTq4cC6JBwiHgY41Sq6pDi0RW1jeQcT
8ZNcCDPpuMEVSnd7b99ZMt5f53WxfgcUvLPL10rpy2WY52+sy8I7ojMRVT/2DfXyE84djXWZO5V2
0knvJfPpWTnteawmLU5xlJA5pRNPHuSN2bY/dSB3QBJ5dSOPytb7l1UCJj9A63VusQpf+osGma+P
nh8qiqYZaUiVenuzWfkra4tXt3sDG8xnf8lpQ6MOcGM83dhDvLmHRu7g7fqdk+pXGgd19wnw1exk
hcG4nMZiMHx9WXNWf9tQxkkS3wL+/EPr21X5hqFi5NdpPuxQi8Dr2u1433ptkGRBuDJwkc1SDa/i
PFx+LCsOEhmEnYY47eaclqOG80oVhdV1s8f590DO3Q+K2+njgGmF+37Oh6n9Ua9U32eQqjx4k2Hv
OhfAc+r+TVkWgzy5bazLt6FmWE0XQNbvdaHvBTqZeCLN2gFIzNLwxECxW1uCY1FQHvIhcM95zp/G
zrmWQr0Wvf+D825zKIfom2jd9WOdoGKGlV9yCqPlcjQlpzU4p7hboQE6i+t/LWJ/K6/+a2Ar5Qju
irRUliMOM4Z6twhyoLaLxMBEkhyMrQgyN/ojbYmAo0xEC/bkjkvw+r/ifs2V4vjHAV0gTVf0tT0z
KKqn18nkOW84meEoEU8l5emGOPItovIrOUZOzbt/7wv/0kmNopiJiIMcJBoBaHT/3EkVyQwtAzIb
B5AamAQtSnTa8+Qw2tb6h81hDobMXZghGe/khLnZz5cKVm/V+7DA67WqBnX6Ggt4va1/OPLmKoxE
kH4wYBbAMS+mL2MY+Lovayud/EhdcggS1wBbvN9c5YXQBLphEBsSDugU5wwa3Zf2YGOhle/q0TIs
5zY/Uw1ZJ0XkTshjNOINjsNMfLNENmeKppDWu5iE98MOPUqfP3+BhvvvoZdjbNBfjMTnIPcdy+IF
UihPGUj1BDwbTiVABZ/HFX+Ey/o/c5N6PXwXbzRKqfrV5+H/AUsp4E1/e+q/IK9uYZBNxef2J9zV
3zRfw7/MeoiZ4xCOHnXc/gO8sjznL0Y8gKcS5rTgrNhf/5HLd5HLD5jKMKljU7AJ/yfuCriWbaQs
ExYxwqNoMv1faL4iQMK3A5DkgvBClct+gd5ZeoyKfLtGcAyuyQ3khOpuHpFIiQFTX3ai6tt08P38
f1B2ZstxI1mafpV5AbRhX27mIvbgHuIiKW9goqTEvgPuDjx9f05yqpKhanK6ra1UymIyEADc/Zz/
/MuqqwvgPUq/+3/cq//AWDp3WyBkC/da6EM4U0Drsc/TNWSbZDWSE3/NlRqP7IhQdyfS8lrcYoDd
q47ykhHJyh0HtEok1rQrRcILZgYizFaNYSyXyvPbp2r2v8dZO8C6VY58oO0Q5Le0JXVvXwfbWvnD
J6SFs2XO09GsNweiiXaxwODgbDfp/Llh/Nowc/QRXR5meLk+CGHrsp/PdvBt7uwJwQ6zI75TDNx+
bBzUDJezsofPuA3vuQZcC8NCB2UETDNmgmw87/dPlMxD2dmkAivPM8DsmAz5B78p/XCNEwU+aUVN
DOTaSrJI4hFvtp85Qr2Q5v49n325G3ZkwhN0NV0ECtP7K+jmGcCYdgh7fhQK20hMiCPceSrMnbJS
GPwhWafkrOThBinB0uzqQYj40EfVaO5VW2XpRYP5/ryzDY82A2VdXm5LmXTR3s2GbLi0TSk/c+I5
t6fgviFFZ1nigOPpu8dS/+f4msQc6pcxl+vOS8E6sQiq8dJTkVoVTomVKXTzKE8vzNgVxl3lzhHR
QwI+Oi3o1PgxapVSDtvRLQ1/61glIiEDlen49PEq+U+XyevmQxvA6d1hVvv+MsMo87F1W6Y1K6nA
uH8Ip3sT+fCunbDDWZt2N1rMrrAUPeSLYac37UIzs1dJ20LMNim8ca7oicFC6BuOyN0caX9i9eHo
reLdCwBNDiaIF7omJKU/fEZ4zdEyI+peR42X9Ldl59Bd5unYAMSRALlsvHZudpWI3GwbzFXYrRkl
EOpqYNx4qCfIUzTBeXiB2ez0jAC52yEgKIDmvPIZ7II5rK+K/kvjjR3gpeMJxMedYbib3pAxM5g+
SlwCa3KyjHvpxd6+x3spflTTIB+D2Cs9EnqCYdgwcguTzScPSHOH3n15uCnYXmFO77z4TJ49oAD7
1HqeAmwjErS8aze0wSwr8HM0X2aFLBF1DcAt9i/5Vs62+TUNhXPVj30Sb0Tj14jt7Nz+jAcCH+Hs
upiE+45D7eB6nq15uu9fnC4a5URRSnhX35TBEXOk7igprPINMqWufs7pBuNVEGf1dFlW4xHL+Cbf
5tJhMD2Gd1GNAHplCSWPQVtiEyqM3ZD3/dNkTvIBeO5bVHvOUXcbBK9Vk0VsddUGW3A8AobHWmJ9
gOV+YNe3meWCBGT2WF/0AK97ByyX0OTQfGhE/atGHbF2gvKxTBb/BhSDHFukdPnWiMks9BjxreMO
oy4zWDeWO94D90vy2ea/RUeA79TWfymzn5HTw7jCWKQf4m3VuubB7tNyYwd9dUn3w5UYprmruxGr
Nl6X9FfRG8sCTM318qoG4XYwFeM0I+u862jGZ24mKAZ+yTRdzIrmFRrsPoFcfVha1d5bfnKPUgXu
MN6eh1Lly7UL/IwKIa6LXZV07R5jgRABQ6mTkJ30Oq4yiAQgq3+xlV7gIuVu4J9GiJHM5ODVNhKJ
rhlWIqEzXanRCqw1uQWiosm0va+AXGpdBMY9rALazHysj6U1J3trNKtdlQX9ppvLCTmolF/axn6M
4q64ZRrTkWaP5HU2OjDDivzVrL6aEyP4BunD+KtHkpvyruZ0cWY+LuaFJ33pXUQMIH8jOu1+VSNB
gmrYwvIq9nj8kpcSwqzowri6b9PxLzSdCheK+rejbMiwETpXrFWKwfFWs+kvJ8Pq82ezt9plrZaR
qpdCP/8b2XHwC5TOu4vcyf/aqzj83fZLjfGOT3iFjw8NYLuf7dvhmrrDditSaYOlPqRNI1comy9N
b4iOLUIZsQ54DlvXtR3QT5xPNzkA46ryk+wkx1Eek6WPj05TVc1eYt1zIxBDrKjfewCSSOx9QbPs
DKG/MXTanS389MmZ4z3+P85ljof4NoowbkoK/JhXsiqx+RJMXUaRlIdlbtHzICpvHttO/BRF0k88
tLr/gQN3/2xLhxHBJF0SdjO7vvd0COaIFYy/klQ2Bd4XTfojQlG9n1LyYbIREVw4tONXoBiksQbA
MTu4xbkT2gxM1wRnyjtwChPVIKQ5gJNSw64FqCQrCf3arlB+0B/TQWX7KXfd1VRl3xJIAfcM+uOt
gTTwmY21OEiGFwj+mvKuE5IQbjPuV9aciw03vcuQgfhr/N6MBxit9krNgV9s09BNN+Zi5yBFTCMe
SWuDbN4n7OV09sQJFVZ8rOhErxi3LtfABSlTGOARO82umTpNGIO40QF9rHnpiKBeZ8p0952cnlsT
eiLUEaLdk8FWF2Qu9TsRDvkamKMk5EbeMT/4Pk4wYjC47Y/RHKbeGvW2twWrkN/RHWYn+PzxGpax
dQqJhf+SYLV2tIVE6OITftbjtHQYQK4eVOeZA8ZLBYrQyLzjb9lTbtb5AfDBQ/QtjOCYMEZ/KINA
PWOeln8bZzLs1/UAtE7+QIMPgbUcrGLkP1TaM1/Dl+gXPg1MW4I8Z7pbzKD8Btke3KT5QOBnX6zG
MgYOduq+fCwWdXLKvLpVhj8/Q5YY1908Pleu9zvq0Ecy/DLSSwebqfuq74qbiR78b5V12sjLyZsr
g0nsHuuK9DAgezvYi8PjcwoZyk2sZL1melM9VsPyq8+y6RuK2OYLyamSFEcnvGDErxhH6JuguI8/
MS5ZjkFVpetCE6w3QW1VW6XB4MSLmdW5vTvvEytNthiNOQfL1uPORWSy2w7dWD/ByXduC3KBVh5G
EldOM/gHy0yLCztuf1hjLE71qHKmP63aY8YU7HzPKG5wCTW3rezn9VT3w1PMUOOqhJx7RGc4P6lY
jHdQSopbwqIUpF3lEzblZHpkSNaLUPMWq1PcrwcL13T8QL9mRQ2XpmdWt8dRqvd2cTn4y24usu42
VLQyWS+Z9ldekvw2s3Ykj89k3y+q7MYfaCSkP0ZbgxqKP6OdWsrfBAuIa+gr+BNVfn835aJap1Ar
14OPhw0mwE9tPTIMaSByQXPyv8GjinZuzHpeFZh7IXsENlkPZs6EhxhZi8ZKnLCLKa49kaaMbez+
mJOT06ysqvQhbJBVcQyUZz51NGZXcWP4V03HqZfGyGhXfLS9L0E1t1hxBQerUcZPpNy/s6ixj1iV
hBdU/DMAruA/AszF/FVsSWYRWL8cNC65AmNutgWkhx28BfsBebWxwMNzfxmDE12FaTWl9FqTuM0m
ezdnBMMa7fQ4VLW194TpP7TkDe1G1U7HpWjsv7Bj2A0gt9yWcbF+e23E6z/b9R18un5PEaq+w2FZ
btrYmm4yL5lXZZINR7+VsL27lvl9XbbqEsXdfDv2c3cQGNmQBWYxNs58BwBXJI9CtV/FEkUXhpMY
7UoGc3PVxq45rdKyCFZhVlxmJV0X2LLa97nE+qx2xAEDIaNYM4/qKTvs35iQyXtDSHwQ9d5Cagkj
NcJ6HjwyGsGBRenv0asxigrd5p6VXV4uXT8i4sNeaB1Sga/c2MFnwljc7dx4xhPTI/MGSW7wXTlV
cEg6sNstem5CNxH94zVS0Ah1lggfzLjpn+BKOfivKnb5wMnlb4vG9M6vySZbDdWUbF2FjHvNav5h
C/ceT9Bhjeh7r4Ixuo8L1f81iTK5F7bt/i2XpviNrjg9ZVlc7PC68VGNY5oIywcLjaINcWqylkwd
fX9sV1mb/hr9JT0WhddzhehQQdQBs/u0IB+JZ4aS3CCboeasKrI2O+Q+rI4iZ4mAmnf3TdYMdBYu
1QUTLWefY/uwdoRC5OqILDnZ0OZGFlaR/bLALi5te6jp3GvD+9ma2XIfO2J0t6NESC5Fa5wgWqVy
YyyVtFZtNHvfFpl762quinvheN1XXD9mvLyq8Bem6CZeC47LDoA+F0oUOSF36E81GQfd5cXslOEt
oCHfHSoEE1MWVrmJIlb9blJzelWJovkyGQxNNpE5/5oaDyKCqube3nlZF3y3E0k6sYnlSbCi/Asf
8VUJTJQjUR5veFknXCB6zCYjo1LqIpV5Hj55TV3vrHKKODHJqmG1S7ivEZt2X7lyRzsedRSscF5X
PUyg6ISQHlsj3lDMDw5dIjjO485u/UPsl/Mdb0eRXGGMkchd3qEn2EhzJgcVhh4bTmKHzWEaxujR
Sqfql+2M7UHQ7P2ddFgGUVtUBDhMS3JXLRajHjFNCItJOJzYd6KJ5I7Ab3KIAPU1Dr1NvU6t6Fdt
IijGZ0JQ8iRB952TN71qA8s8mIww4M6qzBV7uNxIws0BuyLeENff62AQTjGnTa/yyNLEjZwY3mKk
vtlw8jTfNTtQba2gjh/9PhymnRkuS7uu7bKRZFhbAe++4Xc21rei/DVKJ3wkedS4UbLnF09N5xP3
mzfGj5hjCxl6GDcwTcIgeSiUG/8wlzAg1Q9/qH2vtePrEn3Ko8wKWe+noQxwqO2LAVKRM4576E5R
vyGBcenXjCWCH1E+9puqfKAi9P/yMzisHOWjScx5MxQ3xpQ6SOQNr4bRquw03Pmyb74oim1qEoSL
hLYaqVlvZId4i+xXO70qGRHewEtKcUjkuC7Xs8Ti8wLrxPDR6hzl7Re8YqxL5hctxnhTEeV/YbKY
XrGUa+PCNI1p3FMeTMseL97G3gJYVBMZIH1fXsp0GfN1JzENWU99bD6FQxEyGlJ2CDElMXhf7RrF
BLV75zFvM8nmXrm1no061C3ZpWNWwRMpS2O+0V6j2TZsJw9T/C6kOIati+tsDNWXqtwsg5PbWtnN
LDW1Jsp5WiVsIMLNC+gBnt3V1wY8AzjDCvkFSQ4O5i21/6VZFAGAqX/XmbF90dq58cOGhUQShov9
7Sovc/j5uLIZqyaV6R4eorr3GG/slwqB+Mrq3ehrO0HQDBu/w/RLzT3qusT5odi8bxqm6n9HYJHI
C4i5P9gpU+cTJkFEbeRVRc859bZsiacepxELowVofwmn2dtx6Y6PPyxOi/gRYLy1aVMPHvjHbb+G
Yd+1/QQsBjQVCBNCD+zSPQPYuyIVg8BWGzY51Ec4pXQ/GQnibJ1Ru8f2FFJ9uWCGyRGb+z8EJCNz
Pcqynzmi7YiU9pLZ1G0TLwyLrRA3rZVjLd64lZ7N/A+X0On7ZKvSXxuFrC7NGSYRb4dgNNnw+rsr
PJ9GMnfMrryQJQ6lpPW60UynNhFHBVM6IukeF7BY1wuFt84qhnmf6HP+AKfQJgBtAzry3nlaHXGG
MdRZAB+1G/BDypOfOMJC3kC/3vyeZZCcuBS5Np3WOiVorLgCzUUtoCtiJYm/8DXUwfzWKjPCSJ3M
VZ8FiZ2jUlxcqGcxLsBZ5LnnF2d2ZAW0HVXfUHX5IzETNH6QgaOcN7CrxBU+hvm+dJWZbccFpf8+
KDsxrA23ozf7+G3RGOw/MSKGaah+Qh1bhhlKqGcE/8QaE4b7KWQz1AAzltWd6C+rSEdf+MR5LhDr
Pnk530/vNJqJniPkK9ta1uSYZ48F902I9JlZQR91f4yGap9gsC6wO/zox8df7D9+EipBVFro92hL
33+xKmmMHItZtFlZlK4zUuQuuiol9jIS7uts7X81ZnpoKv7/fHKEFPsnNqS4xqXj//0fJ1H6g/71
Y4TjvX2wnuq8+8u2HrNxPk2/+/nLb9Iax/+Xo6d/8v/3f/w/v19+yyfKfodN43+OFFz/qH/84nm8
/qrjL/T6/Pyrpt/w7P8C3QtNMGEkoVpk+6/ZEm/Yv6ZJBAgywyUOgOaDLCXT5wG9qfhd67/8QCOE
kCn0//C/0vC/WGP/+w1nHMIsBDAdEBo2AoDjGQoatjivNEhv7oFglmUGxU3r1GX+XYtufKwQosNG
Czp4uwaUuMlq6ztEOphebso8QfyxE6aHIz8xSiLPh3W1VIN0j5SmkLv2FLBO/qPELR2XkQVTr7a5
5QUj7eHgmK0VDUfMrAltvnaSuAjrdbgERmmfYAGF2b2JPxEfA8FibilHaXiGXdxPNgZeOVI/mEqk
mVj8LRGpKjKtHdKXhWclQr2dm1u9U27w/Iz6/j6kq7eLNXS2riGBucbAe17huzIQeku7FYcQU/MF
wzGXBYEIKP4kOf1lz/rHbSbnjxkA8yYXK3pmT875emMRtLUbJl8BIGvJGY0yhU4avVoIpAKVJElq
uI5EHTwbylsUCSVoWWoFL6qdsieR+bLRtNwMlcyGMC94WJtptOO6QdehZD4f8d9NqG175DqoCMNx
ItRkTaQfps4HuL/ahZp9B6md5ppKp10nCWeAoioBL0zIVZYl15WYHnKdbWJIO41gjeQOVntRV8W2
uKhU3BbNFmjYDE6OrJIwWBcM+oJfjDWsRhfh+upqA5ucZOv3AKT2QeFLBVln9seSH/fIzBvtg0HK
SXBvOIUG94MuHk3rEpeqegr2RWw0rrfTJ0NbXScwPtpfPZvlJHfLKLHgx1JqioNgTdq04Pd3HUWh
uApViS//scDLkL+52N7xaR1+KXxtNAIml9B3neK0LVVmYebvT6a+/gyVBF87zW2ve/7Hor97fbj/
dHbQhcT7Rx5Yvu2yvZJ9g7bt7JFjHu75ZS77p8Uh5Cg4Op4bEyli5lL43gbTRuBSuJawe+SxIbWM
lxwPNDnmB6uK8Us7fHw578eN8JSZ81COMOYLAdj+yFjPvHQE81XxIx2Gz6uhcpyP0o3lS21w0/pK
3yosEyo6VCCw1hdXKiPG7tNMhvfzDX0h7H6+hTqCEYdWxb8/epYQxtXUDsFjgEuDV92Inr0m39Oy
Z757inggsU8UDO8jehPiz4nihdAnLF6tbA5dOe+Yquk/BN7VMiUNuIUKdhvkgibjtlKlCJ8bBwJA
ca2a2Cmuw6qw/NPHd/N9YcCX8LVLPrQUB+axw7n9/kuQX8nexHTsEfg8Tz1Kw0U74LoYfUbzPnWG
zhEXkYH/JqEgH380PJ7zNwuR6YvrCruKbcJDeP/hMMChuC5O8uhX/jTHDzhVFgEZKYMP+3AfO8zx
xAXuP3oNuI0WM61NY8AV/hr66lA7N629KFZEmiV6pSI6SXFPmgbSiXgvEiNF5d6nVoD3fzNhPQk2
N9V6O5Eibfidft8hh1nZ1hKwC0MfF9F3lJa5ar+0NdqgYO8Cr6KhjLzJcCOM2HivmX7gdeh3u9lm
2MjCHQZIsMxo5oDfHDntxL4zC0j0ybYiD5Z/waCf5A9SF/Cm3TDIdvlJUMQChCeDQNoH67ab9NpG
IEvjuA5ffwsDJv2rzTHXrlB4OeqNRWF7yj8EGKTY3/Svtpd5FrHuVTN0fLjbUASmP+OsnOR8OTh4
ILcrBn1m98wmivkb828capPtYg6p3W7iksJ6Y7UZVqb1iql47tBoW0Br2RFYAM3rCbmRdoGrW1QP
8aklE8o3fjSvGySKlI6Hp7qxVO13YY0lv9qZa+73VxyBsVS4QsVDkBQu5HaTQ9peDFYDG+wC4pZs
ZVvqqw7duOV7RTilGveuQCKBV+vrdXZGJo37uh30Odp4QZLma3u2+8oiEEaaSPewb4Tjt2JkOA3g
uoN0umc/B5pikvv6qxJddPm33uuOqsakIb+gMge57SAIi2TvkeA72lgLdvrhZqSp5uXXUUhsCldF
IK08vkCiq98ziZW6P0EKgPiXnurYBsXYfbw2vD82XQbtrD2OII5aFsfZ0kgRww7LEo5PzYRAFShx
wb+h1qiK3vOM7gW/9gVs9XIl6xwEF/FNJ7m6tx9xsgxSNizDajROaP/1Ye00ds9THGFmy3tBW18N
m6nsC94q+I16lbVoJP094a8JQg+IkcQdoEdSRP5lKzMaQGDv8fO2x+WLiWtk8oVERU/5V12wYEMM
Am+3XTBdOq8HqO0MXnHdmEHCB7z+hV5Bv9/N69tuwUnXVRDaGy7Lg+eAf5BHm8Z70M8e4MxdazWl
2UKlHEQzpl/fTjtL2TPf2CCPHP0ZBF9TdmujnWueB8cjZdWqD7JEK1HcPNFz1zyd7OAqwXd9+AlY
IVm41ujZnLE0vQAkG6Mcu8G/QIyIfGcL2XipyV70rJpensmSXtReazB++nQXfL8JhnAOOVRN9j9H
uzK4Z0+6rVy0a5FX3Af+4jbmDstC8MO1XfNy2uu30jB20Veg+FMR4YwI9HKEh5fO7Eh25QWQPnM/
aRjPODVU0tTr1PURkV5YRvxR6C1Za3vZnPWP3mhLvvwiGv1HOTBaiABuhdd+YfMNsQgfR3NQ8mdU
QtSe90BEMjV+zuZoUhCjREBUvLdlI6BOkFaqvVnRaiNh0sp3RJHXRogC9dgnOcX1J8SQsyNaM5J8
7dmE/orcSPN8FSlPGrDPO/vemvsuMdaZQFXAkLOgtqW2rmMCB5yjbcgRJKefTcRBDx8v5LNqhStg
HVs+OD5+Ryzm8yIBNi18+k7eJ01dBN5XaSrlzTsjAqgigSFwCjGvUh+sH9A8dPXTDYLKQeXwv70O
qFEe8WMIxUggO78TRccMWxv43L/ujbY36A2Zlc+xvxtjEy3kFnlfpBcEq55yZEwrXfd+fBln5QbN
InSn0HYhweoYu/OXPS+msU99Z+CBDNhDoxi0IsMBWW+m2g7/JjWmIrMud1UQJJ+0Ln88CT6YSof4
JF4F7sJZGbvMAN24bLf3qQF5v75js0A5sRExKWR0Z6+bj1NPPT65TirE/BTHllc2n9wBSuezBY8B
heWxqjC+sqlkz++BLEMg3ypq75t0Umx/zusCQ0vE0zuUqEhymN1F07Pc3ooYzHtrKa7SJs4lUoHa
ox3dWUWqt+zCMKkNsynjyEtHTx8Ibuu9fKfXXwyZLEzpUMsZ2/21TJXXhyjpEAuqhwyPiSm/HeNq
bIytGSC4t48M2t3Cv4TboAsNGbt+96wJy5xyPfMvNKclM5usx1021G8xk0zEOxd0SKXIkN3EFJ07
vM5tLiV7bcfGCAkehZAvoTCs3rb/XPD2PQ/9ooucIcJQergS0LGzeF9Ypj40LDtLEGgQxYmh3g5F
y9I84i/Uc8ZYNQbhz28nYAMBZ4SeSXgKzhqXRV1WXKyLaHeUlwujHgc7Uys2Yuur4XllcYMAb7TI
SSthLvVrInf5jjvPgY0nrvoWH/VsNc5xbGa7OIxjETFjKVrRbdywVrgYhOXkM6Bect9oH7kvDSft
kumHvaOfLLiExfNSLoFZka5ZZF/ZHlx2JPAppv0OsGW3W+xRwwmycfV51QoYPj193OJyYWXoLbSB
ftgzN7n0mCXxI/Zrq2qwuvjJt3+BfENdPdWcuTST1Gz6BjMrxNAebRIydWJvU4uSiimYBhLMXKCN
O3DQ6wqQPAr9qX2rIv4gc0G/UUPt64selV9ynpYtJzx2tkDn/AsUBPqstpQBR2TtqtTu+92Sca/S
Hdb1Mz6KSDvdohTfVGAXcwKkjlRjWqPMD+Juq3MIjJM5Rt5S7BDjjvLvLg5eqnfcVblHwHlNjvwk
L2L0c0ktRpopI0GGde07WR4O6+B1aTDPWtif4FM57WjimUpqoHFVoXPMfE3kmJHZbTLUgenfFf2A
LVYwmkleOrnluKjgAsM+XbfhH7QEyYFBe9kMiPtExt7xZLjmIroLI+dYsjBBxVgccZ8acDbYYbub
LJd+kzCtvMG8XEXzPStmaQhrJII7jtK9SRKfLl9t0uOyjRHTylZH63U9mcE4cj+rpK08+C4CAwtn
TZkGxXYzZ07BBwVJrxuFt+7m7Xlb5DVSHtWv5ZTrBfq3vJ3KxmTonTsKZoNb8lpCf7xx/7F7QtWG
6oPolVLFw+XrfavWlZ0lCbxLv7yeHyAGlHYO30idPIma3SYfhaERHA+jSOkjmwDd5PPH1/DH4RHC
acYFQls+8ajO0+TwS2twFjHEyYTcrE6p2fjF9VzTTDwZTLbopGuyfzjWPv7Yl+/2DwAEiAauOopl
6rSI/35uM5n7FXhVNPZf0iyOQjhvVZRFOZCHTQD0VrpKpsO1RS58ZMKLItahweo3gHJxGRXxuCyP
yD/7KTnAO+Bpb6uuDEIymxJJ4XoYcNTkWTM/sqj62NViBm+GxSTgSzJ7iPPROplpLvd2i4ba2iVp
wNBqbdPqEb+u08JbZ1M6sZOan/QgmKi+A3544nQT4AOQ5IEG3PODyvKZ/yV+OX2J6sW3+h+5Qkoq
f6ILnHjeTmPxoSsL8302hDqbbY1dNu5iMfhkvYUP5CO5/DNQHN2pWiZW3k8tPRc/QJqlDPKNOccd
UuYsmDTokL/+Ypesm7y/GCdLubDfjB6AFZIZ+XndZRBZ5DZu0zGhfjkSbDBTvlRi6LjZRGbp08hy
jCJzf3fMepV3CRGBK4GLDFEKsxwgFnlBmPJclFvTKHoXKp7kFIrXbWqT24FnT8zgOjuplqiv9kCH
H8E7DTh9oYV0JHVYYbLyOG9wT4eYhu2Xd0nOAAQwvjv6QnPH2sVV+ZMu4byQpQHEPBezRwvBhPdH
NZ5DqIvieYpOjpsJ0X6joy/UicCMhLWmaxZ2bwY8HndD2RiQfQZ2nS89kFCTV4BeVJfRf5SPzMaX
hACP8ATArB28X9c6/IeAVwAjccEnUsCzJ3y89v7D52LIixUZDGcXs7ezos1rJbbQRIGcTNfgc13M
RMBxpc3EFoRcOUDpQekhw/vkfr+Q7/+55pmoAk7pbxzpIcd53V6mkId7uSwnYfHq8x3HrkID+Vau
skGldnPRVAQSG9uZbrz14IvRs2XQH9K5Gmhx3RwqZJOqDiNVG85J+Q2IIZRy+qS0PxuCUk7jtguY
bdJrmFzs+f4UKbOaMtdJT9BYJ7rEsEj1i+D2/hD+RQ2gUwjsvIpJdhIDmM0axqfKf9L/TdS6b61I
3MoItkSajWVebxynNTq56dtA3+iPn+kZtMHl0gfhLMvdDZnbnhfiA56KIcZk3p03z4qNxIcfwVuk
XGfmb+3LwZHJDq6qZ092Ne9NBm+cLAV5zvQlH1/MHy8YRHwkA3SJ+v/+mB/qMmGEQQdJ0J8y1pI5
ubq4crwh4LMgRHHADbUk+/Hjz30R4r17wVBduXRDzO9ZWn+0/VGiIAb3LjtN0BmQ33uh4de6Vl0M
ZXX0NHwIP3cSsH7dIm2K01vNleBFxTMZo0HnpsiQFIJo5aHk5rLfELmq7fwZD0JLaSDUFrhuZDdW
AqcDXxVVNRQOWBcXXvb3x1/qxZL13ZfS+eTaNRjLUeqF8+UaIUFdPJGL0xsiG7VN5N9OVgfRc5sF
C6LpgwDMXOoNkRVdkRwyYhvGFqfoUs+8kkF2fBsClS1KQUHfUja8x8BVxBm6QWysQWV9hwSxcaB1
xRdARXax63xYJMYqIM+omI7B6JIMuHdHg+L3UTgoz4zta7FgS+yPKbLdVKNoPaDOyx80w8P3dAl9
D2wyGNBMoxIx29LZ+0bmevMqrnFvqLdlkdphdDF1YoQI34ylOz6/PY5lFhqRWibs/MHgBoKcaF9c
4lD5cklplTCKX3FpELaKt/kNSy4xdeaLTwyJMEFojZYz5ap0Gn19Hcq1We7p88JqGaHDhG5tHJPK
bBuClwpFNbwOhKWDqz5+jn+cNoxjUSUB7Ho2E/zzg9/30mRxg2I8kWinV+jS0MU8l2kcsU6BgvU9
DKwyHo8DzI5PN98/P14vClw/sNzkPA/Pak1qrQx9smhPb1Cma9cm50sxhT6fn72MuFwM+bgKBPA8
9E++/ovp5LvX2GPX9xEUwSiItCvr+2I3Hd0cb8BO3CV+orsqstZ6jZE6BLlOa0/ifRxtuJyF3qwD
cuAB2ovLO7I1oq6hqXjrzQxbatxwYkPmH75F+CCg0jOBt3J+brDpuo8HrzcDSIQJiRUQ+l8+9e3N
goKuZxx9Mo0V0TFE6lYE6pgjpJ7NaM0BrFR6VHaNbFWiZ6yMT3bIP7ZrHywQ01PmpYzpyXN+fzMg
ABX2wPD27m2Loh1xeeRvw2qHdrV7LmY8yuB7IjMnzs1Pa3WSVf9pA3BekLoQS3gfGBkFODWT9ff+
UmILL5dkLtUDViQ49q/Yy/gM8nxKtuqIiLrjx+vgTGbpakIJ3waFpZ6SRUB47z9QGh5k7nhKHlLc
lHAntMgKEI4m0QwGJWOTRuKHdIMqXo1EH3UModnr0CphAs6mtSJpZ+KPjy/qD6YDQztuga4HmQ38
eWQNqhzxUqvShyQiBgrBp1M4HPdEV+tC/LVAkwyJ1Kk1Ju5JpUxdIC0v5wzHmgsBPJ2lPnnBKLiN
/uLRXWMUoJ/e60ZZJQ751UE+2Hm7X+Ch2V9wfWL8jBt8pcetrwVoR+3MKhz8mWr0ba6V4VrEVflV
xStR4qWfo20cxMz4vfIZ1K1abRFz1WHdR4AhUqDW2wweYsl01QUZ3ksI8jKSHQ9Cdi84Rx/petZy
K4vLCydDN5tE3ehV9/GdPa8FWPQMlRnIIwv2I7i975/2NFqZiUGPff/WWVZ9MApCy00R72hNZ2j3
hNJ+/rngwfzmf284KLDZ5qiwSZdm54EPc7bhmAhheNsF7HZ0DOh8gjyp8d6KI4iuzGFGWp8OqDTD
UW69yEjFyRZSTtrc2q+DEGhcihuHDMsyngnIrsnFa5IQ1OdtrvM2shQNvY/QzNMKRz2mfyzbdZou
Dfl5SSC1+RpujlhjAd7rSWwtS5LVyCmNvPKmlNOYMmOjaYJv9TZmKRNHjzZd0Qo2oigt8ABaTXrQ
+fwGbEGkRCu5ljU5eWLfggkNGb3K4LXXjQV1otobkT3YP5iQl02znb3KCZ6KJfY4jAPXmIZiG8PA
F+5lZ8dLau6XiV7oRpqMgJLNUqZti7ko9O8GMh0h0PG1pU8I2gMvMtAfFLGA5o2ub2CqStmU6cg0
4MwlKQ6zYGI/H82BNaI2jiQntCCCiPRt5lDDECrjK3w5D7IvejmoBTBJy8Z4cCX258zdmqifcfwB
wLGDfRZ6JZu9nMNxoSBbEO0k20yQknkPD5B9qsonfWTFphEFP8GLEMkmaIu6YJUWNYt403ejhLS5
vE6SMx8okQ/xlJFTEWLEaZIFqYag0w6bc5rUa0r6NHeOFbjb1D8k4C+5c2F2pCxlJwiRedYB9zUB
NoueN+ns5lRJ8znCRCw8Ti0+HwkGlXE5pevWDvVB9zZ+Hl82iYywLR5IX5CuUVyJsNX43yvs+jaT
j14H2gaPlJ0HqicQtCCZkssei1YjWQKtGNLL1pAe3iMAS7349ToJTHKUTvfwwyWHqD8D2/cbiVEw
c5g8xDPn46Vt0S6+X2Oc5BAdXMZs4DgedLOz1c3SJvLRar2jaNIM1yp8+LA3eSBgMmCwW9VpjPsP
TT8U5hJrgqhH7U/uYXCAMouPnLIUWo8GHYG1wdPQv5JybMFyJwulVonXMbapVSKv7aAahnWqXP/C
5B5MLGbbI03xAr1HUzbFuozGwdxMcM6ndF/ZhdHc5gWUswvSuRyUeAA62Sb9b8bOY7luZOvS79Lj
RgS8GfTkWB56yrCqNEGIkgoeCY8Enr6/REIdf9Xg3h4pKInnwKTZufYyZMZ+jzHsyC+Ol83VubSt
7hPHpUycW+BOctbXkMK0Eb49I2kxZUlIbYyuoo2TYDhmgwwS92QRSG49RHjJPBsBpcPB9BLGGzY9
M5z5xEN+k4bNCcBORPeJN/XYieZ18Mjhoo5wwGwaYrpYCT6XiPqfxs6d5iO9B/sbkT7ZfSm9HvOn
McifO+ikpw78411WEv3R0H1HH9C+I8wunksiFiz0B2429Ac7wdhzAq9O6aw/tmxXNoJNz12z6Jg7
XdWbj2Bwxs9oSpwrDbrqtMTpem4aBmvg9SFJu9ICu+GQjexpFV98wJdDj44TpDlaHwdsrpNDVAbL
V7NE+Ti0roty0Sr7lylrm9cYafhTUiTrpVgG79MQGg5GwKY4E3SqWnEoKh4opuqr6aZEFK9NqSCo
4AlWXnLX0JH/Yjae99dCFN3XuB+6twWHz8cE/PxW9h122GPbuydEK7jjoWw7E6aC9Cla8W0znWF8
EHkmCbLrSTqdUSEXuWuDu09NcoC7u/xswrn43EILQvFvDveg7Kmya8Hz0ujy9ky68AoVu4w+AxuX
91YSe6+hvZKDkENHICqsDB9MlJdfS2/svuLkmF/hbRjHyeviO68bG3YTjJgxyKoMF7eL0L1zJ7/+
3AxzLY7gzjQwlsn4ntiZeIwEJrPIoQYUSb59mpvOuc6BsJ9stFCneZ3WX0UXi4/Ez8Dwltg4IQKF
7bzG1gfGfeVdgMj0zsm85WW1jeHJT/rmatFau6FkwTkxJna8bLIwP2adcF+h2oQqlbOq+RYLtSj4
wEODASsijLALLmFZxH+HhXyPfDF+kDg7XasFmUDBgfDQDx7rIfG9X1wW4LMhi/DFS4LgzllJEzs6
PTeQVL73JeTcSYk9Y0iCoZaovxNoj68oFZR4ZGhmxylqZuYJVnYt+CxTJiysxwQg6ju6FOO+tbvw
GHN+vHksJ29CZC12cGn9DhaFmdo65d9TDEtI9bZribpTySFRoFH80Ms4zPPk4A82l/UHCyrBEjZ/
5Ac2nuIIg8XGHtY22j8XIxgv3trkt2JsRtaMFA90ZZD3NrPZHFaYQFekNuIQSgfX+DnDzTSuhFUU
RyObUoI4D7KR06VMqv4vKxjq55T+4NmYqyk4xVOAs2VSzMkZeOMdUdGE2bP4I6UhdYOS+WPqnXe/
rLB/Ggt5McYApXBkt5fCDxrjZg3kaT5GblzdcWNYE9KuaZ6pKNLoUnI2mk4t6iJIWUZOTnUYNyyv
tQvp07Zyk6hT/JvmyCMfjKzqvwxYlDj1dZlbH7iq8qe/1t5dnhrug1iX9ltUCeNeacGYXK58SjDd
usdDL8es1PeqEyfg9q+ZveMBjzv/K32W9q2KWxMZX4pXp4/3w7uNDVx3Iqm+uw8GJKKnkSLwl5Fi
nQpy2pB53NmQbM+p15NCJJ0R8CvucRwtvKDGty6K0/BPbNDDo90j8ycqPpvuYarZJ1PMwy1d/f6T
oAtxRiWbZpfJi8xPSQG1hLy7KuaGBGsJLIBPlO3Gm0UT45dwFpYfjE0f4UPkOAjbg3k/wxVW4onq
C0C/d5ByDb/Hjki+FomJwEFAeiV7h6f22Ypy75JLC1ohmcKoUEWYfXOp/u8CY0k/3N7pSWgfApCT
GfmOvyIElmSLMzXLuVIS0fY+wwX6BBhPe8Et4lOO8O5n2KTtscSA8a2zRAR12k3uMNyWx3LqhzM4
bfJQrVPz0GbLMxf+I+/96ke7Wtj8JrS5iFVg7W6d4dyFyP8QojfRfeEOEQFPEtli5nUXp53RmXh4
sJ1yz/AeXUwKDkFjfgODcx9kIQNkKc5wnSMSWA8Gc/eUdU355+raKeQ1D4MCTFiju8adui8+WCUd
l4K8XSMxbNJVe/Gp7uR0h238ejNZza4zIYV3eDh7+SmY8OLE+2KiO1VH2KjLvMjqa5GEaf7LoARf
39s+9mlErNj9paeCXGewhWxtFdCGOSgHp2alUMtQkhCTzLodEfs6vrQpsWC/T6AI8TkQ7/DEfhbq
Z5Vx+AlXGtXjKVhQYMboIxqxLylnHYyL6fCfyfwtMCCXZTKvZI/jpUsdm0Ni5r94GvumuFJHpWDD
4Ymv7EasE5qxKvBzH+hBvstsSNo/Yi9Cg3rQ3boIz0Ol1QrCNr/hmlG7P5ibCm+UxkAv+9hX0DJO
yzhN2EhgXdDddbFhNKDYSbM0JDTMfv2cV+OgjFIib8jPI0T39Gz0ndOdDEOFNhpxvYS/TDgD8T2c
S6t6sN2CEg/5lzlf2oCE1jd3bmPk7Ljzogw1gN2yT3SjY8s6kiKNo+wDAK30/CuYVIINAB7liIdR
41Kkn4cpNkKgsRbBMgfEpEkvMeEPA5W6n+CYPvWS9gNOneqwm0dlnZ5Gi0rnBFuNf462jkmLIpCo
OI4g1YDCGrhwwOXU7L2fv5tVdhMWT7NHFOg9BhJMsTAQzTUuMOFUUu9i9b9TkAXZeczn0bi2xKHW
rzutFBGkak+YDeYN7/qEHDUrobNFnPIYcee2+r9p9ivOv7nM6rggvUqBakWTCaggujTOTEPhtjsr
qCpmN2YhVavA295q2nlUUeyWvn+OHTa/7plaiiE8c9DiTG+VpULTndFe0RqvodFj1kEnoOE7s8nh
uI77COBAufFGigSQ6U1jA7jNKjby0kIsyC+Mc3Wap8MEHoC7QskPsILV39FxVaylnb0sZluR6lJz
Vl1Bs2TreNPniEbWipmteB7yN6LYZjWIwI1TUOMHN1PDsiRXqDGJaoGYtoO+mgKZUX+pNfTfc6Tj
w/XxfJgs9bFdUsV1qRafUFq3NJgw57mVLmJ9ULKARyOunL5R3L7Ek+jE30OEQ0X+wLm4nYCYZzoV
zT3e24mcjrbJ5l+dieOamaeadF3DNeyhlqQy3FiqImiYjICG6lJjwD/eFJ7wBnw2OAbYQULZK5B/
XnFTUI9HtBjaw91P8ZPH1wFuyfvYu6o/45skxr4VWu0x2BUesKcEYR5rbZjR6v0FAxF5E1r6sCal
JUj9fH2Hegqs0kbJkIY3Duv0ynEErfseev68AtBcLdGNOK/vz6p1bSnNc4dfsU37bAtJ3nnSqLnX
1P1liCJFAFc71ETmOW+HhRdDYPY2fOpOzSYVOry9EfTXOFjq17T3ABMX8e0Ca1GsqAGmNFIvNKZg
Kb3HnLgpEpEwnlEvNHAqHkHutwo/4mSheoa+TC2ZX6sZFhK1T1x0C9Ug7WMuhZwFYi0OFq7Q/Pbc
GzCcUUqooYdALmg/Ft3pHNdgIPjEZNQmlQKmWvcrLUPVXx5o5qCxzXJODk8y8WSI9Wqcqnsal0Hd
tpW7qu3jtxOKcnpQUWo2h5L+i3yX9A/6D7HgOOk9iChj+S/9SmkeehuJK1cx03fuj7G3KpwKCXW0
AEOOi/yWsyyYX0woKET1gCnl1WVEYDJ949SWfa8VTWY+5l1kFZ/MtBzhzEin4/Dcd23uvuPVnZeP
mQ878dJxHvPf9Foy+J3qM4tthxmSysi+G960chfTYAK5GpMJzKAnXTtl6pmPrat6a1MJd4q0ZNJH
uFm7JMD8fW/eFgM8dKre7fCOkoshWTejonBAkAGBw9ejwm0OpwPPLp46Zq33bQ5oLP0gNQiUp/AG
ddDvbFjZyOY35EBT0jQK1Memx27nt2WqMIIGd8pPRNHH1ffGppUxHsoFqbxJPjiMoOyo16Mdssy3
xQkOjrqc0gBVv2LehfN/HNQuRs0a/23wx2k/9CPqiqLBt88j3iRmLHB8lH8GWc2jtXqR8KRcTW5c
t3ayxij1jl1ECG6ZBki92e3tEGZmRmRQ7vCXeHypBuRcIyF+02v0vs0vQQ7MGhWL86v3hItVlAlb
X75FnNf5/Vrj1Lgc8VjtJVCM2BIGhy3xpRel90UvZTBrMA36jYKSGkW7sdcAimqjGsPLvJBJ0h2r
oVf/cWxnAFucO5gRo40HUHYE91KXaMlFzVQMzVoKE6yx1HrZVTQ7CH2RFAFo9huqWKjEGggmaom/
E22jbl5zaaDsqu1nnTmus37VthTilmM6L6Hs64XYN42FebB6lmqgET3bK/RxijMuDvsD9br0eBlc
pCPZNc/mmSXRQT22vmMQAhnzRj4nSpljUkRAu9TzgiCa4Fx61cJy0pL+6AW3yS/VSgA0qGoeMiJY
+xZSz7ibmt1H4C5VYtAMoun7aoDrfu1vPsYSq54opm9qI5uJcGG70O8tSE016PeXjeMUlyUUmVhA
Sk7UcoNnt9qes6pXpKZABKrCU4xI+YYwYuMa0Qw04FOuMEgpfhGSMz22PQ5r5Gns7jA2653xnCJ6
KMt74M+w7a5Wj1yrfq0jX0o62yju+QOUvzDh/wagOdN9UaXEcj1MUBCg343Y58goVJ6AmZ/foZFT
ZJrVB1EW9D87NcsR3anR6pvCIQyqxNZk+NGXlgDKdjq3crOTZ05LMF8sa1GtApMWMk/GqeD5fYgp
UkRzJBqq4003x+EPv6R8fENcz5ZjlP22f28gP17xJhdXBZQjH72mB+wNCLqW6gHKtlYVQIOPP0VQ
MXm8zr2rrjcv/t7H7cABwaW63Zt7k1hrDBoMmrWiuQPkp+l0L2AAcWkrHm9wPwZzNbD1qvDAKk+T
wZHyhCsjIqJnSN0cTU+Jk8qAcHrdG6BlpySWURhEhv01H8K1jC6Tnsn7MNYTuk4ngu+fksyQa3ps
4VuI9ltvSQyGBGqGaTm1KHa4i73ScfT7zyojcIYPKPvb8NoaLkkiBEO7iCaPseYHPVYiD6bbqVU3
hRhLYYZB+MRUaHxwoLdMV+Emyck89P0BFl2uyJjeXKqdSYydmqF5nMLqOGSSJrp3ajRboEd/ziMk
SQciHB3rHg95v+hShku6kXFGN5rj4K1LarU4IIhVG1XHVsonViVHVdgBtas+I5t8yQfvjSGjh5+Q
4oWzcSI466tJ0JjIIsEjXZOjy1tRtG3vPAuKPtSddW6oz7TYgvm9RBAdjzF1Xo5A9BJSLR89mXEC
z3cga5VHVPtLQmBNPVAd0dUhrM3Aw6AofdyBO3LrK3RSWxm9N+nrDiJdeJsMJwv60+/OF2ou3gsm
E1tRQNHChYmtDNY74hRNavPGgAz/5RO2I2rSeH2luusLYpYGrvniFnb3HXcaRYbZy11AmI4XSG8r
HW+iW3oG0j5muoYUH2B+SMv8JaF+0D+vYUQW43LN6CcWT+nk1JRjVGVq2kg7Zh6QKKAm2f5coQiq
mYIrvJqGMh7U7DVnlhPvEPWBP5on2UHkrY56bwNKV0S6BTByPgeOSWACRmmYr3M+15NuP3nAVt0O
ID3d4tu+7Ge6bY7p1baLVoHJVe3HpAW6T2+d6hLvfgnAp5qGiYDex06NfSbPTG/y+5xG0KjvnTNx
fml1Y26xAvQThwn51lRcBG4n421fsI1yViRVbj6DV73L36omTxkHYw7GsFwDzVUKF0etunvLz13Q
pdBW1FubbjHXg1Bbzr5k53ptHwls4i/zad5qhzwX/KT7z1kau811nFdntm7NVn2HOcYgJLE0DtKf
hzSzWPnOYwudJr/oB62HXERlyDPSf2VPhapvAh4BG4BZqb3z99scbbW5JV2vXr7pSvAmEqDVUWrt
DbWaOiPlPZVUzVaNr2w6Gv5hWaOwAGF0UpJUDgmdLWB8ICcTvx5NSNHvwSGzUA0Lr2eX78JEXXqw
NVX3knvfyCMoLXwV3qxqL95/Aj5Qr2inHHAgVBu01XtpCGc4dBMPqoKeFG3fqPv/TSVMB7X3kw6h
hmst8QymWWd1avnoYF2qihmshe/bpSP7JQ+4+q3vXS3ULuykXbq+pzG0PsWkoslHCbWVQNB01VDX
+4CvAQ0wyk2Utq4IAC6906pnby6yaJVC31XaAI52atCa+kiqGLo878QW6iS2qzAn7H34KVrmhiV3
7RAsQ8MA3oBqNI1SvYyF4c2HCRBsvmgnLVaY+qg71YfeFatWdRGak4txjpqfI0x5PlMd19S1bDXM
Xi1OEXaV6UmRf4SH0fIMgYnQ1A2C4KxKNY4iQi3+w1axadAmcbDXIlMMdJA4HJypBe+Gw+iGDemR
TDq62oV1/x5jMNWP1MXuvnUjLqfKdDu5LXwpAijKMM3E1UxJ0lBUleRv0Ii9UW9pE6giT1dRvTuz
LBHxpRaFxG0Usy7XK0WRjxOp6UTDGLFxb2kdml31nH/GBMmeWrw1V87xNrRMj/X92RmpI/liDbfs
M07XmjLbyO2LJq3uwlVnWOhFgPqr8onQn7X9qIuWI3/AQqZer4a7sMzbYDK9h+58YbMpppoCr8BA
r4eYkI7FczCW5oqlsikji6pHHWdE3imWgy616Sn0DB5PPzlnDZsFI+McQ2Nscke1EwbzrMpYyy5V
o3jH5zwn3+ZFbCkO83axbOSL4n8liIreMexSi/dOgUDOpdZ3fRQI9Sq/P2roVhuEAYrFWw/8XnFp
AkJKbflE2BjK8aOvJdiWTS3vncDsJHucq0/iq20KxuK+AEGJVnWJxr/0AciQEAeeEGlYHhjx6MwC
F+7tgFT1dtYW9La24+8/SNl2Vm2TzqQ3ZFKwDuoR9U7hBmVNf6+MlvoM3VAdB3ZEcz/ScxZT42f/
yYTryX/Z32yhNb9MU06JejjsECZ65KXr3qETQ9+tOvTWJCttkEuT5ENgQ2GW5iX1DfVI6cJtVJVt
IGvSGUrEgYdX67UKvJIqljrRg9jnGMSB6ZnSyXDun3BgK8Qbx/ZqwRYaBmh4cKXDKIN8qTRS0OgD
JsW+O2pBw06k7tGAshhkLccU6+ynuFhP91ZTUatcoGh3E5IOA+/64m5f9wIs7dkPJBbDPMbWNVXZ
0/mNqnCarUYjg0VtVDueIjjUqbKyw9xQHPajkuPPqmwQWsmwL1Z4mimBHr5j6nBa68pNeKFizacV
eI+42VAi+QlhmYP5+TQja8MCWLshFHarpHyWR/CahI8fY8J43q+2R8vAAdPHQ5ubpbOsboiMRTyN
r3CAQ4scNkBDrrq0Aod5CTOOH3x1+OfxMUnUIN3A8ZCwdyTmq2FxV0xixc3HYRPES8MCO6m22CZR
kAP9cyhtXVVmdKavimPFc1ZTsKpp75yGmbAlHCZaljI26n5WRTKqG8UDAi9duV1v7dRQ2AsTPFvV
IrrqSmonhlM5bp9pQh0ChdRlTV0Fak01kL4HdMSGHG7T0aFrA5Cw+qBMd7M3BJSO+1nSoS3Mpej6
wNqO+ONoVXZyTlvLHYrPoMuqMIebpYYAWQzqlVoLjRHAUFTwYQzLA50TdICNtJbi2t7yH4eN0+hC
M+W+9ZlZuO6GkBXIKMUhg2HD4r4zrfZJESQVTYYITJfZ5yLu5MHAUVW1X++S/pgRN5suATOTqGvw
8h2A0BvALtSJZJ+MZ5XAmyl75a0U3SFnU4PHPhxNXmGqq75QBjVNDIQQ6jBQr8pr7CRFpTCFeXQS
1zyKue6X6d1IoY1yogxry5L3q4X8g5rJr8pxfWpQvUjveYiSqI8UVrrGTZn+kp1JDXUJitrOPw0F
7Br/mtr+5IVIqqxkxIIH49uA2r1bx5Ew+WFpf6G/EZM8GYgei2eO2lZ58hs8MsY/ehQUbnhCMJfm
oEHr6gTnJgYcuq5T0PgnhUZZT30e1O3D1EKKSq9RyUn8dUmn0bmRISbK95ph9DeR0f36XvpjROZP
3q/0NfNq8YHjoU7di7kd/zSbthPPgeXE1TWeuD5YVE6/5OJa2KGxeNjf2+4VzC8dXyVJyvalsuPF
vDbCnNcHe8X1uBC5rQzx7IC6IGH5hW7iRgSSDl7kjSdzJhH84PTpfN95ky9AajjfWY81MdzzieCJ
3L8MtPWwOLbXWTyEWbma3cXto2EAAwwR8GUXXGoNVKCZMMYnA/ZwuVDH2kvMEKMFKI2DV8czUUh2
adYO9n4WuVZ0D1eV1A3NPO+xmqaF3bnyKDIUQfh44rnkc9RkffBPJtPAObU49HuPMRU+mV9GSgZp
dG9hp0gOoTNZplyVEWM5v5BOXHXfscOE1RJNqTc/EGkzisviYuCKlLI078hSx9k19rvppcELorm1
IJ7uU1T2wnggrWFsfoQsys2PxvT9HIzTcIflG+kOgYlZ9CgnlziuEXEgyLAZBh9+iQuGAVHxj5Q3
kZDOqHHsxkloEjFEVGvDY+MmnJLJuWaM6sAR37yV8goQbZTU4bu4RgOHgZUkxiPMGNt/hSTDkzl0
OOAJBx57QTkDJZgzQ7ZUnnuX0HqpCfMbTVBUoZdlAxILUxWveLVR7IWyLvHtbSnKBN5Af4Qg7RwO
dIkkcARnc8430a+tJViav0lsCxiwdCDEP9EJpITSH5Lr/iWrn6rN9adY1uZ4gvaKxXnvZaBAnENm
GPMA4025yer2DUdDnrpFGjt2y9Vinwnb7AiFWk38UQBlk15KGiOCEpvMvq/x1HZm+CLdtTaImh0s
ys0sC9QRabVg+v3qUZPhCDpshej/O7Op4khaLatbHwohvgwNhvYfxMz78c8Zi6PxJs3JrN6GcnDF
37q9qe922XGnXnl/zAbxoLcMS0wQZq80B5tmUF++o24qFqwe83AML+hFE+mcnJQwW+9U6CNAtlUl
CTdpw+Go0xXDem/Mm/C6yAFqZmzaSEZfWmtMyuWKYc2AambEMrEka5BM6Z6SYqyLF9+p4/XPkcID
vy4fIuV0LIoCvODsDCR31N/t0s4t4yr6MkvE9Cno+figvYPqY0XTQwp65U/GkQ0/FZHpnLIsQXV9
bJsJY1dZmV5zHru2I47VIV732HLiFM+NjFrIT8tM6sM0e2FxySiLLt5A6vY1GhboSZC8g+iC1Yv9
mZTH1nzuaRSeUI5JWkZl+VcxZN77EDbFnbDD8QebD8lzwWou5zjy4uEE85AvLYN0eABEhBnbTc38
a8rA4O4414lPJCz7z6SsO/chjoPncY6YiAP4svuzwX6jPvUoq7trOpXyR4e5N2rq1Z6z49yPzUeb
NHb3uMABOgWAKZ87L+weZjN3HxGskOqLV29KTItXtc++J/OPBeX1C6tbyVvO3fSSVZWjEhSNuyBm
nfdcsUx3dokPNboFxzG/ofliVSsJF/6DMiS573n5ZUf86+gEJ8JKvZsN+v0TDFrek6aewvroIpP0
vDTl4RVNb3/Qgii8J5tjHjFpwZxbRxU3i+9tl4GQW/7kX5OASu+Q0dbyb563ZqT2MVFyyGB2/7GS
Y4+Bt+075sGlfwePosSxcLEz92DnZvsExZpucR2UdnHKOSDRt2sFFumZc8otZ37M44QQRlME38bZ
yn5kaTHew3x0XmZpMcoiP75EjW3CXyrde3vGufU4gNvLg43N/r1l2eIv9jZ2hmnti78My60vacK8
46j3daz89M+Y8xB2KnP+WpuYbA/2EF09z5QXx5HmNzKl0/c48/yjF2F0PBtr/CnN4e4Es13SicU0
9GjUfqsSM1lSMyOdTjDsqvaKU3X2UwrD+tyHfSrPxWR2P+C+YoYGsxEA0E2VMW5TJKwscWPJY9uR
y4ZGa6FTbRTNc0jma382R7uqTlNUOxBNzYw8ej+Yv+MdnIhTnfTm0XbjCWKIdB/y2DOePPb4hzUZ
4Q2mi/fZqtvyMuYxzkfE7dy8ukrgRA7zTH5A3+OGzbokPuPlmuB/jlzj3FDBvc1JNv+0m4HAinQK
6cg7eUOoLTfifHaUbP/VlMiX6ETnoXlsiHF/4mtLoq3j9YJiqPpRGs7ifclDosdbfuMSqv7A3xl7
5ne85ur4zjQmf/waLZCZvKdwlkGQnjl+r5H/xQt5Q7LA/2qCRI9raAqhF6cHGqiGOOIfbI+gGCK2
nPO6AAWjKB8q+bIWSTE82TM0/Bv0nMa6gaMV1seyDJHEgzyaQ+89mWB0jIfAYraxtthAxlR2+L9U
L6ZpVwUbPxPSlBUpuIYfrc6BL636/CUr1gIm0aAaXWt2D12Z/R2D2flU1fEYPEmTYINjL1DePc5L
Qmu3njBJudpLtr6KoZvxvi68/hXbZ5eoFUzCUpz/ZA0l7ZCbNNgJJ6GpcWxKekXKiHtYrqy7rXlj
GJTOaz6W3vpfZc//5Akr0yXXg/2H1gSaCYSTf6oA7GbJ4EIL+boYZiQJlIvxQirfsSqqiv9iXor7
yT+/zIaHbDM4VSCgjQTg3zJTV64YbCNweyVYBFPDQ4EPCctC6jVk84LGu5MUdxU+u8jhCo8c6luS
NBZ+5bE3qj+aEv/u+rQ3+si1kVD+NwetyXIW9f+2Hwj+nvmBdh0ukmguSKv+5tujw9/laH44F2EO
oro24+DCd3twkYZCJWeTl6Z9GmlY8D8Rqq1cRgi6YXy2GNYKc8rHcXpnFcpXecZiuAH2p0rryPDJ
9IUaILTcWCBt9ctxYgblc1oipLdv1dx5fHyzrqa6PY4VxDpL6fQR36ltuGpshrr44nVJFJVfiWNW
D2JmF5fLH8zdMHCPtjWMpvOCjxrR3PcVpDR/vDC6Pbd98GWPhRihB5W6/dqlZeGe/a5IeWZZX6mD
dhqxdRPE2U5w1ghSy9Vpa0JN61d3BM80bnr2aNbgnOLSmyox2fcAR+1TSl4IWSNJO7e8sBWZbWbe
UkR5a/xaun5m5ReB1Xq8Huk8KdwxLWcsOt5i6hP/G3b56lIyp/ZwUyowLUBtsb8DJlWvPrJxqWg+
7ZBSZBY+FiV1MfdpcwazXh3nGXJ92MhjxDkUC1KnsFZKQ6NL1PWteGbgimlFUP7imzoE88oNqW4Z
E42ZY1FvYjninNK+UABtiBqQOycHDas1PYQMdIs8bru2otE4xwPFeXUSWFV16bkRbstDdK2mZ4Ti
YutUxl0R09SpT7udEGc6y4zvM9N0AnmHrR7+SqdkNII+eTInG/86gksSSK/XYsmmMXhuzFbK9AsN
04r+ie0XHt/eYJrC02jIPZ6XG55ejMxb1tCSg6cfcuYwD5OzRO5xIFXDeuy1QRr+ewgYn+SQt96d
kUcyOSe22/vZSw5bj2scM6/hV/+LymAThP0PIQ8yeQREzGrHRWvgY5bzz8WDb8c0UpakeaPLczs6
5OSrO3Tg4d3XJBkKiZDTGXyg7qP27ANLUBhuqG08l3S0vArnEGEr+0Hbb+DrvxuYGIbJn3PM0AFV
cHyDJL3dv6SggeNfWzjhVUywFJaw4oTe2CCwnk2Cwugmm97k6ZIR7tOxwtFRfd9ukwo7htahJKwT
CyHkUQAfqzZ29fgI/h8m4yGxMRatfas9py78XRUCPmGYl8xGgacWkCwFJwTsxkFKE8aLOkdVxKOr
ET2QxYBoRPu8tXld4sl2gOkWMZZz+ttxcMbLbG6Gh9KynCr6/YuLXbYGPOuBEVtRyEzB0p4Q1rj8
QSU5hBWniGCu/9g7HInTTFVzkY5XTah0DEY9fovECqtbsGH7Q43YDIN2f0bkLsqDEfgo7l7WpsDT
FKpyQebFlzqPWiBQeC+bGY7o00wQ4aVW4vS4+IuScu6Kzn5NSCUYjkY1KjCEtbMSyYvvo65idBLF
O2Dls6s5d+/A3OvdtX2lE+VZ7R3CGeVlZLfkYw0nJMdOF5+8CX8JOBNYy/DruwVibG9S0raGKGQ9
7z5Pu6rLbhAv0i6jjUxSNscZPFypi1o//6u31LnzbPceR65bXSAnhGGbbPYyEUOOXIgGvC4e7//z
TPinhBfHBtPBEZrvwdwusGxHCd5+fP+UUX39n/9l/e9O6TSLJFqfEzRdAIrNpurXrMC9KbC7VuxU
jP/89f/UrPL1NgAPwxXQJfJA8P41DSe6vqJyyQDfu9s7DWqXruree5JVCqNDFaQm1Q4I/v9I/W31
bf9zUWBCYgLnWY7rIIp3/q0rxBiFSLXUy3lt7rjAABoYpFSKGauBaRzHiljl+Tw1QjBXollpxdKM
Vi9+WZrDsI9WDJniIH9NKScq/0Aeh2rqRfRMmHcaEEDDpzRjI42b7PsowqSaPhVFrba03YgrYwP2
q3PCwk1N/Z+fOnYk/7pTNiMcSljPMTfDPObfelmXljHy1yF5qROBwxg58NiGiQulCMP+3GMIwbwA
glA7DWxQH1GhXsIjkTZVCC+XHay62WFbeDmEg3EcHwcq+PoSkwvP7zJdJAbXDhFoB91m3FF63ZMZ
S3gM3mlnS2nGaeBiDmoSLEECF/1RzWWw4lzhvxwDaX0cewMh73IGUlJPKhw79SH+2KhggKJPLdoL
9gBSUrlVoZB9Ng8A11q3DnOsB7CTw3DYYg5DDlIdznbOVcvRmE3F2tgJl1B2QIVykyX+heXR9vpD
jVXB8mhDUQFrDg3SZZdrORFLgv2tTByVo8JBIhsPdGRROV92tpduCptzit/CmwMtqfiMrhNylFbi
ygrEn86FMq9UQ7twuvUywpQVFeGom215MWy0v2U0+pmii9fQPGjp8A5HITtUDYGw6vxM3E8z+504
0fMAYxJGEaazPJgrlhLjQ7JWilbR52RUdkfNk3fNZmNRlTBqoUfoJv/OOOxaejLFXW+VCVTRnQ86
SFu1eHWbPRduSVJbRAd5uc9193m/4KC1FAll6EJl0d3jo8x3cjxTHauSbNvAPVR1WXaqPSSW2D16
nI4N+yByTvPjC9F9+HhfQyCF0r7YberSTZsLVzVSUCkkXBdBQOrhjUSQU64VWSETcg39cckMQnEA
SzA7EoEiyQ5wnJmBeQLGkbwRR9ck3c2Gg5DeUlzLKezIqh/5gp1cYxpuzm+z47fUg0tEB+BjapjL
HHEyMzHoie3dor2KCZ2ppmW3BGQ6wjkWbKr23f4wbQNfnO4cjkQbDheW9JAFvlsNVQLuv26bY09f
0+Ef3eyIQiARL3HQYfsXaXqiE/iqwbI3rAapbH6OcoBL9WnJKgmqq6kIe/uJTZIhtv+wd35wHFBv
fXAldKadlr57WRWWAWn9zrLDdZDwba0Gyj4UxND83OBnUlBDe3aHW3js28rdUBictp0HL7Ho7JFO
nqpu7D4ZzawOpuDQtIllkB2lObmJfmE0YtUg032VqMGai47cWIIRLIdej7URluxtXnJSnVAlqAbP
wjk92aqRvUoodeddY4lTabIgXfDaybz22COyjT8jhrRm0iXsGvz/TGdqnkEb0MEwdLy5I4wNFZXE
GflZiFo1DtHjFwSkCH8c649yW0ZmRhbrAXt/IxGHZWtAvxoOcrLGIVI4qhZ5DdIEl/9DZlZk2DU2
aSDNqRRmMkXPA3UUY3LgvM4ylId+C99p1h4dxgKFgOntMRZxRtBdYw3ZmsSjFaBeu13WNJkb1QkL
DkqJnRXAxqW6ZBYLCk5fddSqlXqZR9Xd23lvRTcqpqlRELNAf5x75CL2p7cORs8tJ01rks7W9OEr
Lo1egjhAqxE0y5poXOrMKm7Ub0KQGS2qM3owtnkWVgmBCO/ueIIbWBldVqPqdO0wbz6jZF35hYI6
g0Z0QUZPMN7TyFfEDWXQwnXHNFqYkUXcKfrH7g+1t7qdurQWkEFfRt9d9OnFk2sXkEIPg78Qh3XI
+x4N8BtRipM/kVOtp9lMsq+iG2Zzt6JqO8i8y6zyFVAqxRUAFsw2lwkC9+H0EsSmRrDj94q1mmmp
ANbaJobYnc3Rzfxtyxys+OvZBZh0qpitzRQpapTITXaiS5DhOJBEB02iar0RjiWCR8XrKdBjsBQk
3C1LiO4/dBlyheLBpw6HKxNHMFGDt9ZqYD1Ddo/Uv+3luKupNgboN6FeYrLzMnxfgiBEv6YpFfv1
7HQYTRiRseE2zqf9fY2aQ26hLuVcDAxgqAU7xRRORSrkWNkPF/ptWHM87UaydC5btUxqd9mpSdUA
nWtafc4nQdCk4dFcx9j6V6KooP+XuvNajlvLsu2vVJx3nIY3HV31gPRJMumN9IIgKQree3z9HTsB
1S1R3Tpd9+1GdEQ1j8g0wMY2a8055psXCn4Y6jlE1sOZHkK6p5AXoPIUc0w9qzCZns8XmamfNrMd
UTzvL9OURlW0LwbOufKms0xcFCujRgXU78ylzzMr4n2RxvGWUA/AQOBMuS18Zmfz1/IFF5UgAVai
OUOlXrS7ZzHPMsXMgqtF8rEsl94sdTNI/ObqLzN22vZCICOfcYVYfMQGpJyND+gdZdH7N4FPZzfd
LADv5m4qDTNxYEnmhsRin2nnBXKRGmB8FvuXRagUVjjvoSdBR+CRWCoGZVyIwo6RdUIz4BvNWWdj
oibjMUcXz7daDGn0l0RLN55nwOmMb6nOat9FqzPpmJoZdZY1Qm8vW1o/9lYliJfJwZhdQMtuPlJ9
IfOn8oqSUO3PYEii60RzaHGWJAAbWPYtMxEi58UkMyuww8GrPeNQM2vKw1GFAArTcvneyyBaLsYP
EQsaYHFzZhny0qBevv4yCTsWj6HmNmzEzGjt96CU2MYoAM3JtVSBzJLRivrR2/bz5i9rjYmFezTU
KM0vhqaQrOTSqDBh0Vw1Sq//AIjDZLlOPPQwOier0jK/Er0s9rJzDa3sPE2rN3FFt4ess8YQ1S2f
nT9/Ra1ZlNJsWxH1C8aFzZ95rbg1qm9TGKo1mwabO6UVWgS3s62eN2FUVxQr9NzLGucKt28k6ldo
6XjFykjE/5BsDuAWDI3uDa9aRxPgaw92mi+2iOeo7fIRgYXxcRut5YCNbpidpuqakRoXjxgvRJ1O
q2xRp6unQYzcuWzEBqLmh6VQ5M9lwKIqxEPZhnSYJMQrnlDo//488fk0gdoDHArIHw5NnOY+B4gH
SVVhoMi1Ux+yzOQ8ENYQ0YE690b1edzVKnmUSD6iLtKii3nc/f5T/HKWBLrowKwzqX9xVz6zWSw5
kExdqtUr++xfWh6dOGA0IBs9n2ujoRM7kEVEmM4eiWDeGf3+w3wCxagKyDzIP+hdFJGx9RliEXl5
U9aG110FxiDsWkPHLosZ5iwSXRwbaALw/O9+/8a/3AuDLrqiscunLK5Q4/r5QK82Nkkmjt5eGfOC
a2GahtS9ANVavYQuuOwFurAlafnDn/ftv/8Yn78/hQUxu1sKF4GD9Gd2IP2urvaxz18RUjFXLQOh
vqeELbRtHPuFTWM5y//+nRUyrH46xVNUgLGo6oDR6ApYn8+2GKp80M+edBnMnpDE8jj3bOyoLAjd
m+EniziJJEEx1bd2KebjRSOjo/b0HpQCWcNfIaE+D1FVsbgWBoUKRwFh9LncQbQaUD7Lky+XE/ai
ZmvOXsF5iM5Whx/qvdktY8wumL+4Tp+rHSrgNtCRKq4f3D98pp9HSmVirzd0urj0jfQJhPMs2ELP
1sl3o9+Ueosxt7Hk1yQ2RTla0apMeS2JByXr1inJS6AM7ZNNH+2NLkFJ8he8zE8gGNI0CHbXLA35
kqUA5f8EWyrNclQMrPp7TQG9+7YoABskDH8FLP4UomBQ/UJuoRKuY6J1phvx6VrInszxoCRMuU9t
ewqeNaNqivgAX0SHCsTKwdRpkTCWvqjcC6o/Qxc5bKcaf0DBcBosuAP9JqOMY7U/iEt9gu2L1DJB
CfvKrhCz/+IG4pt7UrP9/f38/ODD99ANWzVVOCyG/gtclPm5g4LvWFeLrHM5jhdQT5jwZ7OFffYG
kvyEnlOZUoOb+vsPYfycFMSFVDWGlW0x8UFz/QXHyhraidr3eBVhm2NR68o6t6srp3MS78kfyDEP
3EYaEXLdTqwkjKB4TgwLZ4pSDL1MPzWWMRbxDku2jHbEa/z4NZAUIkI016yVDkyk3bK3DXf6SAOb
Q4kvEFq9Qkwvm/I6oO+FJFYse8u2t0yp4xF2I1uC5L7UlnN/6FCrsfKjrH9zTMOh5lrN0v6lrseQ
yHnJtif+CBWijUkqZlMAXShHQlWSvynC0AE+8PTYNtu3ZWolsLeV7n3bMUKYTVpnVd2GirxW2xlS
vyigCN3FI9L8ndyVUuHzDYK2TXfx7BLx7VpogBI1CAJ5YxlsAou1jA+gaY5VGUDa3VA+COSn3989
5ZcxRP4GM5RsoFbDzfd51SKXMtDR5YdXS029mL8+eyZOkkcKkjiLCFfqE4ee56zMNma++VK8LOec
J5TpokAnT7HA4U+0g/lpFictXzuliZc/ygOUoR7hqG16f9Wy/dyxNWnXgogTHR4FwOln2K5Gjhvl
crm65BRVGNk73rtAy7azCnkJNlrYaCifMPujlRFeuXmBCDrUMfJfPR2fViYLQqVJzojpmIpFqfnT
hNYhE68smnqX1iTRVKeK6qWav5aGs9/z/2kfYskonA2NvrUl8sPOQLt/qe/TnUEAFRnp5dK6XLaN
5bwpJNguZIfKTAva7S+KzJ87C0wBmPwdm7mZIv8vm8K4KwWwsS8uwyCymGhSTnzm1x/vn1gAom8s
pxY9Pk+Bd/dX+R2/vL9GwQotnijn6ywkn6b0LBmDZrSV4GJh9fdMCOIg91OMSKoYwidRzqbo3z9N
v3wAbjOiYBPGLgcNpuef11eTmqVJxl59hKB7nj3088luWWZ91LBiXjYoF4Q7A22v9fz79xdf8F+7
GQTawoJHI8Gk7Py6IMRDr5ON5I8X5K4G04Ntt1DDgtr0qCzwoSup3poq6VV/McjVz/sv9pzMow4E
UvagjLlP3zs2tE6b0ry6IOoiKNuTpRf5+OSkxI0flrZ9Fiu59twoleif0xcSZ6xleQ89NRJF1zJq
OS3VFoDeaUV2A3WmbaWmosSy6ALopIgZni5oyhjCgSTMRp3G0oKGDDFw/kj/Vmgvfn9ZP+/hwGIz
sHUWA2oEYq37+bZ66J0G6BHRBcm1oEZcRN1hbLnk1FVxCZIi7gz8XHMYiTFSm39rSXXpQDsgkWvN
v7jJxuebzLXmNtviU9FE+3zo6RME2ijPootZjhqeTW3zHnKuPf3+y//6dsxctIwQ31kyy/OnexuF
8FacbjKOvvDuvv3wIicdW+VmFrT/xRv+sjVj0eUYxSRGlqRMeOynt6xrbxAUjfK4mJlm1sDgY08F
0NGLBo8IduuSi2BEEqmgqDeBL53UFsFnsiW1y5OrC4gaMfW7pUS2JHwYvizsNLN7dDibl2fzEdgD
xLtEGRI1cmNMbZPg1+VV6Z4YgmhBVIs3ir5JMVt0WeUthvBCnQg8GgakgpwFrrOVbLGaGW0nHANW
mIqWfRP4FYUZu50Fv1kvziIRpGDqgbkH1+s2nI9mGK3gBdVdKnJF0g7D05OlhGJb92O3UnXhJKNB
LekrrfCPoj8K525Pl0nC3TdZmTiGkWghvDoVYS28yXL8yP3MoBbWFa34Sjw/vPN8HerIFEVq1Jmi
fLPwM9A6C8PVIjmezy6JOGy+jYDb6q1dSbrfuH0lVaO5q1OSOJxDVE4koM0VAVnuoblgjO0xfW4N
n8y3m/liLceiZTqOIIdzZlyqNUuFOgekNj0t3WqKaWe7/7nQMBckqeiI4uSZPS1nhjxGO4+4mlFZ
zajc5cxpq464mFbZCcPN0oCDCyFCJ8NzZXO+AvMfLVtqPdND/TbBFdrBOaGsprOroXZWfGd3aUcu
1I9oeJ2F0qgJkrBxfS43gSIpFNCIglx4Hq6ZIuxX0uxKRYlQZduCx8oxj6la9M4FpMa6fYgILSSb
hqK2MTnreVviCHRztoXMWKc04cir8zX4JLpOdQp+YvqKxCok/Z0qv1luOrk4uwZnmM3MUcFVJvlA
9AEyd66pgBvVNnkSE8Xh8p8omzVxJBu7xYmeUbxwkEYqRHS8kD8v2mJYvxvt2o/NPhnXS+V3kQpg
oRbVzqX26bXgiN+gAGCyd0nmiPVTJWMfw7s/tfH0OFuOtBIb0keKqY/8xiCaAuNptmLT0G3bd8om
iv5EJ7Zrr8lrTQt1C/BKGp8sfcI1eg3cSNiTDYzXtN5io59qMMbRpNTJup6bj0tZmrg74ZeGiivs
+gtmwqJIymDlVG4qnNyKKKeFYNHsmrZLB5rZUAj5pxSmb3dr2XEj0fCYy7qLKbKaZ4FlA+eMph4+
o05Xott5WLfmwCMbnx/cDoZVCQ63s9U63+B+F8Nw7pB7EkX2fSGpQBVW3awhmosCMSlFDMzZORip
amTIMJgJWpzWBUgCCtMLi2mBY5kR0MBqgw/XaKkbJhgp0JlWXneyYs3vkZQtHOdsCFhsl286DzF7
NPFJLs6i2YK3AKTmRz22HVt6hlPZaRtnnrqWhtPivZofnOaMLZHPFfXlMv1wIkfAdPElz5bhuVRP
fVHQkmbL48xVWYxUOtRw5h7yVX35aWjYXWB8RNnIA4Sro2zui1RFfZtrRpdSN54r63NbxLQHMRqx
lmOM3C2gnWkgX4GWOFfG8ddz62Yxa+pzeX2BZzlUzZkOhSCxfFuSZxejW4Wiigke6CxeiZlaIweK
qOyXSmAEV0aYmxOeu3miDDPPZhJNh9xg3MV5IMfoax2JLEjXkXQc2OWMfejn1ztDTiptHO1HQqu5
u66Hix7bMhleCnrv5Yg535ofY/s869VcBSb5xfk3z5TquXai2JUQPrHIilVgYcrNPeMfvsezV3Zx
r/oQcKenrjXFby+rxNLgnVkky/QwlzMXQsBib1sMihXaGcZlBqkvSXywcWE4PTmlBDEbeR0H4HaV
SZXgviizcX82wQDG09mlE70njl/BfA7+kbl0Nsv8c7DhVQzW/Yg0HgQ5xn1+X5sP/UsvKKPkz+ef
fdTLDZJn66wKjnoK7yLcXwhUlmVOtxr2NL09iT7MUjeJ8zNjup7xTONsPsKlR9fhSmObQYdk8c82
87xS4Jpi0WpF21PaoH405JzWeiMabOzT6SK9FLN/GUfjKLYJ80/KjPcY5nef926IWMTBYRFAxSQV
Mo5iJlSxGLcZg48sKqFiseZUDk6cqXIVSfYoX5ZYrujvFPhyvlakqgTPPh1NkN+UGKSPJMIPNkd/
JbNJdemEFQjeWBCX4vkMA5hpOlkErZTAbrVjxGpz7IpDW0gi/oUAHkqCnu9ksbaVTNSGORaBsx+4
1s9gIb3oRauM6rSe2CsiODw/W5uUGtt608oy6bCbZgbWz8PW0c7BeMtOYFnuSfBlBjiEpdqiOSS4
fMqclV9iAghWWKM1adomWAIYCLOPcpmQl43jMtBnx5ESj2JvsTQFARxFJCHMJ8SFbLTINxyJlD0Y
ZzORbdnjtvOmahEWqaomNC5QTYSBmKwhMevMfCwjUw02WoTKi3kWqX/LgJlqMxjuG5qeDdTMOayj
muWwnsppDiqiApKOvMaz420RPCwMb315RfaHvCJkNFGFTWeH9SJImtFJeAZFN09mKeBT1TRGeRbm
9Wh2oElnClkwz07z5qmat4cLu2hpN/pzc3emM87txmV4ztbSGZlgzhvSuchTzztbFM4mce5dgAEX
XScyGK4kkzw1o0ME1oYHPZRsEVM7j+aFWhDNz1wkpNQCEdZpqEirGsGSdbCbrMxDbFGeqb+l883O
zwSjJiKmj2i9AGHbrWbKor+sdb5fdw+e32VGThaBSKBLbEtokDgCiC73LCORorNX2Zj7oFRo0gT1
GoQNFdKbzm56tTR+x9oABLsNPXJf8FzOfEA66WJTHc1KLYXtBfe/rCFU5DdyH2oKUqeZrGfOFK/5
Ii3PGAL9qWrXth1OiXlYihWS3zexsvJxvgWmW0bdudjMKhljxOuYjLAhyXQPaQ3PSjotMYSAjfcB
3uBao5/A81s+9A+f/yCJsaiwJDNylou8RA+xQuelvhIap2A41bNuBWo92J8Nh5AhL9Y6Buc6+vL7
493nGoVjqxaJDPTHDJuA1c9Fuskwhzz0s+SYJgUy8AXQulBpxrlntrBm/q031hA9Yh6hR0ePgzbZ
51JcEmtNaedTcIySoLTfRk4KFnaCgkhQohFLaUizTQZlgWn+9298Lvv8S1mG8jgHWlunQ0d/hRCJ
T1ElkmRrFa8e7LN+LGz9QFGyMf2jQ+gpYnH66q1l7zAiVwrijakN6iRb6eGoEa9qsqZW6mV8pu01
cmpjXwRa0PbFze8/5GclLPJXiFQKxwfYJ/KvGbwjEgvLKjpttyjUZg3csOSXV5Eol8r2UCTSFkNV
EVgR1Drbsu+HpiuKYpcnA0cFVwV5IN1XeSjl/gqlFqpmN2UYaOlGn9PeyyBNEuxRYSJl6GGNCqyx
G7BT1YJNCrCaov38tBjnivr5a/7H+/Cf/kd+M1/1+h//xc/veQHvxQ+aTz/+4yFP+b//En/zz9/5
+S/+cRW+V3kNcfS3v7X7yE+v6Uf9+Zd+emXeffl069fm9acfNpkItr9tP6rx7gMfRnP+FHwP8Zv/
23/828f5VR7G4uPvf7yTxdyIV/PDPPtj+afDt7//QcACbVkKW//xr++x/IL4En//44Iv3OX/7R99
vNbN3/9QlT9pB4gCr42MmAYixWxY4OJf5D/xkKv8Z+ZHRbNNCqNZXjXB3//QtT9FLVjDP0Vkj2mI
yOU6J42Ef1L+pF9M3ZGyLWVLErf++PHhfrqR//fG/i1r05s8zBqhVFesn0tVliqSJVBsyDziSALo
Z/xcp0si1FWTyXypymV1Z0TFdCSjxD+UFfA1j10jTIx1kBF64Y+kuXeqcB0bxTc/T752o3akfvSK
K87ZGIAxNtCVOSXmZArBzpPcAVv27dANpds6TkfMcv3qh0O/HUkRypVxXNuD47sk810DSpm2WIyf
eqtb+yY7sKxObyVFC/cB8sFVXxLEVPjOSvaVa7UdblJ5ZMkEneJqknJlV6F6X/XH3FaOKNv8YyUF
j5CjP9SIiAAJnzW8s3FyJdRDa6+tLXGmJ4MgrFrXDLw3xen3dN5P2WBcwtx7US3lqHepf+HrpbZu
0vYAKMXfdE58yd6jhaFU3KGaSXcZTLi11Q7JnuPTaapL9eBJCdzn/NIewwtLl/WrMDRu21G/JwvV
hpNs5qvRyfNtGUfXkTQmm05rPTya9U0qadIRmf+qrcZ91EnGTle0bOdE6caO4cDklrJSyxoMto9n
UTWfSN5wp8pZVVrduhFmCZxBPexV7d73hxPeavThOZarcVO2xT4sh001Vej5hhXoi4Mt+5edrEHn
bS/7Il0N0DyomPirFFIBI+GBgAJ+s7QenTrNVlTS0Ng5+UqR5MRVTWVHsfpRHdStQVbCvpnU7Gqk
xLKJaDxC0g4BOfNhev89roZVYE07JPrWOgbEdEBMb6/BTxyIKbkHeYiom/AOaNT014N4LYyklNOq
TRREGyu10hVT7ZqK0kEid1bNyn1pmFekT27DONqJwOq1z24fmEp9gab2oid6ZCVhfcNxkHLSs/IX
RSnIFs+axpW6clUp5latrQ+skbULLYrg4bgFG6qlsLitnRe1752uXEZO7LsKpx/CGq0VLI6dXoLc
Rdy5k1X809YU7KMSkaWsja+JPH5lc7sbscJtxza7nJL0SarjG4Sz+OvNdSz2WKnuQrlex0O24bgz
EcTZAHFRdmERgb8HIrPudfutTFK4O7G+NTPM8LKSZauoD0M3avNjb8l7T2nuhk4lgsO81PLhYEog
2FDTYjvEPOgWOnnqjJ8nL7NO8pTgNWrNO8WmuBb3+SXiEqKyK/w6AzgJT842oziYhGo2rjjvr9PG
QIGkgozT/Xsqwuhg8401es8cIwlDUZs3kPkYbYJ3XZWexiwr8Zbr67HT31EAv1Z1c+GrwTtBPcEK
I8CDWlnJe2uG96R2HAZLudSM8VIjWxQV6F71W2s14oPiQL+LTOW6ygowejBnJaNx7dG5ZJV8DMro
1i/VDeEX96Xq36IFxJ3DaMFgi90oXjlm9kBLRHE9QoVtUAamDM8B3f2zlpfrNtBOeu29TiXDe9LK
28rOOVI2Vw0JjhP6fFeOHFKUkHdj8nczxyAMIv9mNckhsr+pKPtduc5pnUvH2otlF3Kcv64QEGN6
ZpIAu75Cw9zsk74iPSDV321a2QcaPynQtidN9i88vNwUI7nAFWNKzdQHfogJAbQ2bE3ArqpfGKLe
KonVU4pOAnJ1CUCICaeUoJbhAYVUkVyXkZIdzMrYkhnyACThUe3T604hlZE0712cK+WqkRtQwQrV
SWi5Pr7L4NGW+rUZYuOInecw0tYw2q46hGprPKb7FMPA2jGfnOwxsB9Te5hWo5ZvC4W8GKnXbjuY
inD9uivZA0w7qE9xVe0ax1vX9vgO8wmxPPkcJBfr27B2on2N92GjJOaq8YGwDOFJjlBZenrWrrTQ
vEDHcpXmGbaZ0FhpPLpu1E9r1VYfyae4QdEQue0U8ZSoBYptD9KKWmsHo22/hJZxpyfTKlPTPT2e
G1Vvn1ujbtceOhSO1RV2u4ppLdVPwahFq2LqvlHrKXacDzVgFtFtO3RfKSSbux4gKPfPfqz67NYp
wCmI0tGKDI7XnjQlV0+r27yUt+lEChjGlo6zQvfct/xEigQotCwP943kvPWG2I8N2rGXwfuVmPW4
1s8m1tX7bgieaj17M33z0snK91FXb/w0eWE6P1SefEg6hwCMNuYY2z7JVbtXW6z+XlsdrDzjaQ65
3NGobpOC7FPWDhEMkFHQ1Drg4OAc4C29SaYUsIB1xBFZkHOS5oogn/ekG6AEIsbYOJX2RBHbWgdm
0my8qLim3cnKlFBP8p3vvWKb21FNKTLR/8apHvqbyDI7OAH+16GXX2CPHic93bE3dTAfIPT2Cfua
hu4ib4vrEMO5O2VSsS26gbQ0ZgbX8rPnTInKLUfam1Abn1JZ+oCxBLCEdBF9VO6a0SRV2LT2nmNR
TEC+njc3aVK+Iri5U7FBurbdnTCgEQsWtuumHi5suw9dO7b2ea+YYjmvN7il941lQsYpmlUfKgXg
EPWbFak33M5HJi4EW3GxjzUpoEhsF5TW2jurL8BzSPLE486UMZo9AJnhY/CV+8aL8lUjdfQrCZeK
OB1CHcbB5dGRjCJBquaAqeacxMfbpIKO39d2udXz+IZj0zEt7FtE8wZDtyUbp2OvPuklwRq9/1YP
duJ2jnSt6fF7rdrHwPF82NRTdMWOhgAWR+EeOtZzrxvRqhGF+bIH6hJUIW7h/I62xIuomrK4J/uu
y4hTd+JiM5m4ZZTulIptV9Newqp4pA/3XXK0Pfl6gJ0y7XuaDxupsi9Inp0OaZHybPXyTte7bq35
CiwllRyssPhiSj4fHbK8Wa7HuDsgUDrFUDKCBl+f00wDNIWJ6aFGEk/ZcUQBFDjNwYDTDJdi+hqa
HA6VtFlZPglhrSFfQxLfERbxJfe4T/SXeel8cGFwcEvi11rVgwttHC6CiDVCdbo7TS0ml+LETits
lXFfM5wz7TKs8bPpIE5dp20LoT3sdhnSHkzixiuu8WTdhP0VonaKWabRgZWud6lt1iu966mgTtGj
YacHWDrvZWfS9HTIxPEHZaWkfbMi4GsP1waONIRUAlziBymUL1XDi3ZMZC05fbrtQj4pN3CQ4YbK
Vbcu/CSCYk+3x05qJltDvyxR6yNSYdaIlCNObQ+0gP8M46rdTmOp7TSjUdel2kVu2sj+NjDI9jX8
HhMX+TQxogy+t72ig3/KLPVVKcCoVqwF23psTsxzF51GvUbzie1VwyvLzl6thNsVSrpMe6aWiKpi
v9VEa/yvnivR1NqmBMG41OqMDfWVa3PUdEDk9mOjjnegLr/003ilpuFlXUevVms1bmUBFMKt0G3U
oMTM0dTaenTCcoUjh62AB1tLzqxoo/jWR6G15oZ5MVxH8Xjds+LqZbRHMXtVFp7s1l1/LalatO5L
7bYZmJiVTD711UDjW2su7KGxNq0k3adYgyAQXaAuPvpApl2v1b4Vlq5cWEN/PxX2Y63biMHs7/2k
OysaawaYm22Te5AUixgneooR04GY0klg1lOWcM0mGavP4mHV5RZtLZmQJqzcX8bGX7WkLbuB01+O
ley5TKY04otuHZqjd6DRctePXcImOaqZMqPXeGgvFaXGNA2EdA3O52RafIg6inT8yPW0Jfxqj6KN
9btsbxl9QJ489VtT5o+elx2isV2Dn8INQziWPgpRCby8KCkfstovNtD1L2p1fJFg6LgkRtIRHcYH
1asuh0h7SD3z2o6nuzprLxjD5DvJ/QPx1CU9b+OtdrqrRo56oBcAfaJkP8Ia0wPt4Ju66nZQjleS
ZWzGiA2Vnrc3HWQj7PrSBxDwqzRjM0y3f3SRZV5joUjdJukuiEojkBHKIIM4WcvtZKylxMCyFnt7
Q3Ju8GMfmtr/Tie93aGj2iSsKpGkZK5X58axTPvnGBrQDvLt15bASaNyDpKe2Zey3aS7tAHnEwfm
SXeiZMPVc5mLtn4cXRWwDNh2bbQieMmtgVmH4J+DnKTNXrct+HSS3O7LwjF9Vw6MQ0ChdeXkYbsf
24bdONPqEfGSvGkwqxwR3R4nY3gEwHgx0nJwy9B5xQGbb2oYhpvRqdeWZRyLFr9/ltTSNmylhG0K
KXPE2EN0chiqdeMcB02Ot2DfQjB140udFOQiycZNoLd4/upoI1MWXmHQfNaa9FLNwye7zC5Cz9Y2
HhnZm8KMX7WCp1EHkbSyen87VE7PX1VsA4lqqrSs2kaSWawlgmTHskpuIHXU+Jm9bKX0ZXhbBdEb
5JjpQm+NY2pouM5KpsRBk3Y6TfAdXQBv5ZkcRxHinbQgvaF7/doYleaGRBc2kp64EPy25Iu4uXjH
3ri1LFgsk33S2cVSgeVFsAIDDN3Idv5C7yvk4OcXbhpokGoMJ2P3PH41O22VpuEjj+s7ARLXEKY5
X1Spyq68+oYzsVhJU3BvZu84YZ9Nwg63lUYeF3trTrDl5AI9JgNKStItzGnla6DAR7ODItigAhsZ
iJK2GuMiuURA9KpAuVp5Cn+VhqZM3SW4b/DjMkcHkzsl9tqME3mNwJoDhLMpFTBVIgigMC9HW3qJ
gtuUjWCTKBcw+MjtCLOHqUlXHENC16wsVwOJhO51VYfdNzvfTLB7yI3be9rB05sbSN/MzQVYCF/f
B118Z2rXThaVq5L6jata1Tod60NRjEc9L4/QWoAB2ri9vHpa14F54cgShXu1esn8gKqJajAptua4
MSUVOvSk3zbyC9oH76AW+jbjkAtB5WBmhDXpdvk8dAaNqpIGp2WyixmvSFpwYcqe8lqrtp6lXaup
scodEruz9DDk/W0We8YKTtFpyvOLsJavEL1eNWzBYHA/1nn1kBbGvRPnT0qv7EnFbVxDqfeUIDdB
MD5QRtDdwqlvrCJU2Jmo7ILUPtkk6hf8GIrbQoblsNu+RNEprctHaB/yGh9UvFfN8Vs16cey5mhK
Vv3e68UxPkghibUtKYOBsoI3Sh4tGJekgoIma9mxcyIgebUDdYzn2NW88NjQ6JC8d019hnG/6aYS
u/EY7Do/ebmAZn+VFwhtOuUIe4TDdeddB1WXHAzbO2a8T5WOGtjX4KO2ystCtlcmOUFSwWlaNspL
q01XOim/bDNfphQh/o1RvKL7xgkcg2GTum1TsCeB5URnImQhVeBkNae6aqEFevnd0LbkiEJeWxtD
cD9qlnQh9y04DDRNgK8AwXECP42W/pDH9qNWExCc8gsuDGBlD1udLeUGjP03Y1LBYWfTqUJqMqlt
v2urYo8C8lTUzkrxiHWr6ocwyKttNr4akfFqlRZ90uF7lAyHiEoCkKrrsminkzEB9Mqlbwqf6FmX
IxCs9ktWTvm+beJvuce3sLuxO42jQe6mbq5Uk0RUqzRstyFffpPQ2OSOewpE0hQsHAygMbJdCfHt
iqgiaadQ59MAVa1ynAowJEL1ewVjnkvGRgdYgLdT9Ty6gl8qHelpRhdmoymbQaEM0KtxvNY9aVrV
rXH/71ee/3dl5eviI7tvqo+P5uq1+P+gtgwRRsjK/+fK8kmUgv929fr+8S3PQlTdc8la1KWXv10K
zNqfKAxlwHq2ZbH0mBRw/1lgnp0aACxUOD0O7/ejwKz+iWHERptpqPRWVI2q9I8Cs0yBWcUVJVOC
Fp2Nf6e+jAL1J+ElZhQV4p/N6qAjrTVxXfxcXqbaifq/GRJ2JXln7+UxoKo2qh9hcQr88SUC7MgR
YES+ZX9V6uIlCKSDaRJOOkkSDrSg+mYgYcQ42N6gFzdSFwN3vge8544UkygrfyG7FQJtrOxsT7lV
YD9qRnlj6NZLYRT6NWjt4LsBdcCtqvIAKMsFlLSFbHfKk++aNrhpkdTeJpGd8L4hduuaXpccH+ox
Tu/pFMasiRE9yyld0ZtxHX2M7/KywjuormM73eVmdO1DSSRjqHEVBK9bVqPpKhhD5wr1onh4OtwV
cla7TcbxrHoq0+mqieMrES2ymyDvhpm0jUwR9mqNPOSZthktnkZCisxrwwjUK8snjCGLD6nTcQz1
Dm2VPDZwLHfYyckW09+1hgvoMfu4fupH13VefjgOjzGoHY6+kA+VprhsyvYytfJvLOLfSlvaFwZZ
gJGcPludDDU5VB7KEplh69sFwVD6vaZIqCBaptG0krbJ0D9XJcu1Pz1gxP3QABteSkn2gHn+y5Ra
R7wX/laL1G/ZkLJR1YI1aK7bLPQucsAT7kAKkZsVTOZemjgnP9R0sFoZAhDCofviw6vkdV18z6H8
ho1Vf6TUmNe0wAfWjfJq4o+VJA0eEPYC3tVrzB4gSt2mgp40qNk3C+o6EUeRdReoyUNQ3SUq/wG6
OBhyqt73ONgtgqrrB0vVXtnygpKKtoAb4UZVfNSU9vbWicJ0pVGDcA0bXCWtAZYEtblGQKevu7Hp
dmHaKRtPYetWFz5zLKVoMn4pQUTxRsvZktqlVEL2Sh3wF4myG3ppBP7KvpzTfbkBCMKUm1H6klHT
URgPvpLjmdK/6BIOxtaNIWGYopd9IdkgZhsAWz5fmDLxRNisJtOoprS1pt3nr1gf31g5Dr0y1fu4
qAhnsk/WOF23tgTdSu12Y2l4BN56+z7y2QINFnwujsWUwzn1F7Erq/lbbmX2WqcViSQzQ26SVh5f
q/PML6pdf7EgMYau5fjQC1W/aiG43Aa5dQtf4LmHj+Z6bCNoPFyMnrZjmK8rmSaNbkUPpq6NPB9J
+UbRmjzUfDLXPuTpL1IgRfyIA7gEuYeAvUHahSOa0lHD0Rpxygoe142RXyeB9yUHQUsE+NHOttH0
3ALYcAJKWh6c+qhF9C6RJW0AjKkTfdx7tuJdR9Vel3mWnBYNfRaKXTeSiDT/kCo9QcwojRurBiml
OV99S17Jgm+Ku8sNwy8GwRYriZOoy01BLi/HOvAJbY15m5OXPox70xqLvWFY/Y2WGtYOyra/ZnuU
7CBBEyhubloH8kxAx3pAUyFX1nfsglcOcRinOJpeaZJYp6AwHLjYJxtZH4lFvDThpGtdnBIi5+h1
l6GvahyKKMlHaarctVNJFy2i7JjlenxZx8guK4NHzBkcpIHaIdc7HTRu+15Scmp1Kd4WlbEznTKn
TMr9yVPF5v8r3kc1oO7b1sCg5Y+uCo8kZdwEfAygXXm+UodX5/8wd15Lchtbl34iKOATeVsFlGtv
aW4QZJOEtwmTwNPPB0kzI7Z0qDlz9etCETLdYBWAzJ17r/WtIa0JCCspmifzDtt26FrGVYx3C6jQ
TkLj9pqeVyaBDMLM7WhI/RmyMY0Q3EzgQ4OBwxokWCT4DKNKOkOumj8E+XrNfJq5yspQb1nFRcfd
R0enR+Kv6MXnyyNeJ25rYZx8Buc7/m12VTf2MfCZZS2l4txfGNcBQg0koXNoSLF+NgvjMjji81JV
V9pMMgLbayZFXjVHTI8/kUoceoO+Tkpj2i+ufpOJuSvc5pBIaxe4642RppR3iCn2feOdkgFm50iL
0VEs9O04PW+t7rlb963/GexjTdhV590I/4gj6SPADGef6vWE/GEHoeBL0AXHoZuewQJwMtIfjEZO
iEr1JwJob/KM4ctS7tBvdOGaGvImEUwjS7c2LkijYYPTS9RTDWawmzPwBnX91kwctOJ5Snhd5y/Z
dgwK5PoglFpCYU0R3/oPi97CVdzVdtgI+02Bmdz5ySvaqvyGA6z+jH+4gvDuf4DzbxGpGd/70zNq
a/cy4nYip2DJLiCFBWerbrhHHv7kVql/MDMa44tM6rOWgrvIcb0xEhmRwtGi7e/uXCamjf5Kf4Ae
R1J9EpLprhCf6rqdjhua6hCs0TCYQGEZsIXIN29pzt5bhrpC7vkjaTt6ST4N61q6lyzneZYdeXNF
Prl7pBRvLRFjkNglFDozfUnEYB07339b1NAfpMcUFWli95C47KijtVAaWIjlzgU23NBB8vlSDuD/
x9oyoqZtUc97RNuCEcKJ66btq2W5ww0THM4EkGd3a7aBl0npfNRpbtwmVeadifwxH5I5SH/E9lBe
A1Wp77syrtOrlHSMo5SD+EjIJ2cenwPVtaW2dhDgqg8AZsVZdu2Kbnt1SDOI42sE//D40sLYK2I0
lwptmdXPJV9YPX5IgqT50ncG5ylHxpxp/fECRngL0S2KxwDdcgjzkoQLsy6rkwJy8lissX0HVyu7
lBMnr98HdmXvncZsaA8yM/sWkTRNYBk0NCnGHE0MGMAvvptrOpDKu7hVpe7g+dlXKyNLQ8bDt2Ib
cuq86p7lyBmahYJlV/eXHLZ52NX5/EBaZBrNZhW/jXqO151CtH2GYSzCfOhAuXu2qm+gd7VXTgHO
2PU6846pY3pJeKtZ1/t+uPeqrLsxlc9AuSwP3vjFY86NFJLNqa4Gem9NegeIebzbkhKLqMdsR8xf
3/cPs5ZM3bbTnR5t72it6cxgxHfnW/n7cL+I1V6isbsYDOXkDgwl4oI85owO1LmJUH75HxF867u0
6L4Mv+sQlmFmcmODsTDs5jgkC51jpolzHpZ+7T/6mwrCFnH3mI2UdMNceJ/wL1WkhjroH2i9rsck
bRjvp6YPpfg2FsVVTHPciRmzsTirL5OlzeO4QZJhFxsL5KnCvxIMy2Rtl0CLp+ElKzWIjTn0gvkz
Mr8rY3HYqMv5bPdzfofNlRwS5oyUZMzmW+/3L3agT2MeY1jr4dCb100qNIuKfSE2usZKUlwHimBw
PTQPomnGq7ZcI7dUjyN9SGfyrAi6c7WDPE0+FufROSegXlskjWtRvizx9KrilSkd4vfdsKYkB1fp
yQFsemgaedUAsjp0rd3cGbK5Ae1yQjf20hXFKKmtuieNtbuY/AeZAiziJVxjo957nrtTNR1glz7J
rpLtgQHjfcc0w+xvrAaSIjCisMt4kTOjbPbKMZoX5rD7pLH2rr2cR2BxrSkObdnCkDOyRzKp3N3s
J/oAZudSZfHruiIQFe1gMDbwq4vQo7+bQPg/QDojtdCOj25BapuXvjp+T39gZq1sU6tkGFIvHzlU
fGSTvsp9Zu/j4J3s4Efne/JOwNmk26J49Pl/vxh14DMhY5dg/BTSsQ17f3hLOmu9jPJZF8C1Zzrv
MJMiokhmpoPmzsk8BlTaRB8vIXzSXKNvqGXNoIVasCQXg3Pdva0J9TI50lRNdxcH80XgCtgBZ8m+
y9mF+ynzm27YNpfhFaugce0ExU1Nxmc0zjCm8uTGU/QhAuCPGVPaobhe3PXirGO9X5sSeVlZPEmP
OZgcMAxyymC+GALBvcCRYn80iayavpcjHaxZ689Fj9HSNdcrizEF1Vi7nwMeo3GQddT3aXEoqol2
t1cjkKH2Zu8yEkZjvMT0PtUuU71mY+BXGLqk7mfoQvgNVH4u7653akWkKmr+mHI4JB4OkIKB9HWP
kbHd/ffNg1+2BX7Ssv3HNsP/QGGaZaGG/M+tg/Pb9/JL/e2nlsH2E380DNBM/eZK0NjAP5gecXBA
EvZHx8Cw3d+wIdNMQBWGyBA6y/9pGfjiN8szXQ4cOFbxUAb8pz9bBj5yNULqhORnKO42udp/oUnb
OgJ/EX66FoMK/qKNHmzgDe+dkXHpF7jgYzNFgh2hpx/FMKPTxy7QKpTLWu5Ls1V/PCo/CRz/qoN7
p6/lmj4eaKyhmJBlgFP05y4FmYtpHKetIldcZV+mWdcHOqcPNYPo+2k2vX+53M+aO+/3y7kEvQN1
pSXCbfj5cgg0YvLdOxXViPM4xrccwLBahGZOxsNf7vyfir+/frJ/vBQmY0zeXE2IdzLaeCyhjlqF
igANgs8WkgYs6KYYXSoHiujXF9u0gj/fOh+pLtjETbZoITb8+XMphOZWZTUKm1Ff3KYOZ8aMGJLP
XU43ZSCPPexLuyWN2h/7G6zD7r9c/59uo2cJsDY+Ckk+78/Xn0zk7ro0+ijxg+qqpY+NaKDvr4d1
3OaRgKt//Xn/8Xq+J0y6XAJWzbvPKzGa2Xbl9Gx11ArB2nU3vnYm2sVBcCVZPv9/LocoldYcdiSH
N/CvEOKuGuVMAd9HrTBEKA1kXUPbYFrgUTvNMihP//31fHIwHHqVeCT97eP/BYqgljars3npoyXQ
BDIlvnVvzqW8Ac/e3c228+eC/R/fwvfPKrHQpoc1EygLT5EfvLt9TKgpqAvdR1h23Ht8jVtyZUmO
cFtnn3790d7Tj+hG/nytrW/5l8/GzMPPiVHvOSrU6lz47JVJqWBxbJNzA7TqbZLY99pq9EMQG+Nt
O2v3Om7B/P/LTf2nD80Da4IJhQmDmvznP8icM3hG/MKXLAmJWQTsvp1Ms6tp7Oavv/7Q2/Px19eT
z2wD9Yc0ZONgownz86UCz2oT0p+6yEvlQs+DOtlbLf2EqaFkuD3MbzQfPMBoSRcffn3p9ysDUAGP
LScAiOxIetTvlqHWKmQHnBK8xWsWGbc0LsePxnEki++PicF/fIb+diFWOjY3PouHj1K+Nywk7rDB
ooM0KuZis25tKqJYdOleCMOJKtqiZxxLTmSUk/rYDuV4/PUH/dt3bFkeynzpEK4O8fh9v3uCz4OK
v08ou6fsitQF87R6o74O0qTYQ3v9NqcuoReEg//L2vcPH3yzarBHM/thM96es7880CMNBatTKWri
su5PXKRnsQ9yCr7FDLNA1YgijAl7Z+0j/Ym7f1kr/n55m8JAwrSwWXopH36+fCeJvc9jamW1euvB
TpyVOR9WGUbhvhXZJWVgADWbBNdhCE4N5UXzLy/S3795pPIOVH16+7xN4t1ijP8jM9MBSDchFzBu
g/xb5qIHweBXH61+AkQka3mYsYb+y7P9zxcOTBNxCggG+e6bbzP8WD7NhsjPreogZSOjgtb4kTCK
+jbJR/dFL9NjkKIo+PWztn2in95naxvT+I7YKjJgUu/eZ3OJLQZwTLM3WA54nIXBRlCpvVkBQ9Q1
z3/brON//zUHZPVJX3hbtlTwfr3yDQxc/dJEdaeT6xls4EH59nRuq23CqmzrEU1S8ISCNvuXJ/zv
3zP1J0dK9lo7AA/37hFz5lloZc5VRPt1CePCaD4lZvHaLq5zCkbXOWNmvykT07v99df8fpcn+gJA
IPcVz7TY8m1+frRnu+NgypYQeV1PF30OiF1aPeeKjO8HRJTG+deXs/7heq6DL2PbEFwOmu+ulzWG
LbtcGaFDNOmXKcusUDBDa3cim81ToNEJxYagb9JOeXpN4DaiMJhZX4cx6KMuKwsMbYt7budWPRNd
M50yGwHKr/+Qf3v0eMexobGNWI5kvPhuPSfgBJVK7KEqBp2wJ8Mp4SQ7NyffLfOTAXl4z1o0HH99
UVby7ff+9MjbtmSQ+XvNRZUp3z0DIoi7gRQXP4yFrivCxMmn/Gw5jVP+cIuBZh7+hFpfVxoc7VXC
7NuJMLis/nHyUqeElDbbOXMZrcsnReJqD7s6YbiK6Alt3ecREJZ5C2/NtZ7idGSO45KFrvdO13jO
Bcl+qk6x29Xe58lemvpkJmTbhItaemPY5TCtmaQJInIuQQry5jQ6lrnloLVqOBh5WVa3zuwEX1S3
Vv4HaKtpctMyNyG2q3EwsxRJxiAoR8D31dT+Yl+MNJleV8yyxG8ZfQv5nkcdSYXdrY+Jo8eCLrTD
c0AiH8MK7ZRMmlBkxfedk+IlrxqKwwPq0sV8HoPZ/V60jT7VHj2PJdEETaPiqb39OMnkhQOSueUd
DkHYkH8XgC2RRn1Pivo8no20kybi4sqfWN5bA9O0kScHY6jUF0m+U4uksZ+PlaSsOHdJjuKsXic1
HleRLh/HyjUf+k50iH5XL/684MWfLkmPd3A36V7c6kAbSThzFkIPFWDkPxYybnsWtFSgaIFl34RN
UNb2zpz4fyOd2cWxJ3PLQc2Do6juMZBEKD6GV8z3mHh7Ek2xfwx9goxCgRrRQT3djqT5zofZGOLp
bsKSVOyzsU3HQ5YxbNwvVksDhHODcaaD7F0TlTzsUn5ft4fZLW6R+DU/MKkP9dHu4dWdF/AeI2L+
GRXUCm84YQKV2WcRM0q7FhbBbJgOzLa7pAl2GFIQpXHsPW9IIAoaaNzrLaQa0wAUjJDYIP9WlNjE
934/0PdsfcvKIxlMCE7T2Rb1vkvTwD7MzPFIKHPzhJA+Y1HEaBPTSoBE2iVHp4LetxHPmyIy1TJf
aTdBAm50eTKcfRw80360Ojcj0N1qxrO0MAQf7KWNmRYbKByVaW4a46Kfo8Ch578vxDo9O22/EH7V
kmobVjPy0B1kjxiDgT81H8rCtbPI7QerJkDKIXjPVU7x7NRJxm3ohzjZA28bDs6aDc2jPeZGGVqD
neQP5gxS2PYKXV2ZC234Y2XnQ3A3NGswnR3OkLfE1znJVUe59aR9xzBAR8lGROYCXO+pHer+ul11
50SSgEau0M9LEA75NG7a3iXBP4aOvz/2izUzPR9Jrx09N753y15VJyqIHP5um0+8Tp3qKISr1tx8
Hz5eoxQqLxtMaeYvlpLxK/sZNAaQGYg4adTLexJF655KBsoMQ7zScfZ+a48mnbilQe6v2KOoUBnE
CpAo2aE2MQbcp2R0mA+Ec1VdRJOjfHDtxDeOTmO2B9s0azLLsr4Z+DrMUd4vrd/Jew4+stu3KnPa
m1kI/dS0uNUvsjLH66y30j6yl6J+g31dMKXTI+Y2L2iIxyLdiOQDSrZ8LzNL8K8LGzUSOQAWPUiv
G409+Wga4L+sxgULKdC3HSeOydjVLObf8sE21yhZA/vGKN1Ghtkq09O00LGhMxyYd0PPKB/vKtrD
TReQxV4asppweEorV9DdLWsmnWOVW/2HxMg2nGWr6ukwgVognKsTQ3o3tlaWRVaPIvBSVHM7nBsS
l21uNHksh6WeGsUsspxnDGatZYZlJb1bjITW8rKxWCdKkIT7mg9C+I8MHbwpdIlGzXETecH3CtnY
uMt8jsgRsvaY+Vi/5bHlAKJwFpDTMBQGLB2/tvSBiDLkDnoWo33o+tkMdkUgmPupWq4xI/20NUnC
yPO7emlrnGglOLG70XTHV8Gg1zwl5jg/ILpIn2PAMB8R2nLCmmqFP49TUXwqrNLGaQhul7RFKJWY
KSgMkT6gwekiX+i5QC1ZMyeHXkVOZDwRRsy+M89A6JasfimS2FuiDMnEvd/nNfjOLsUWQjS7oB/Q
BdWTboKFBXTxrSdBy/4NpXDb7ikQ6Zv5PU7YYqGePDe+ahZgHAx9DnUiFyKkx2FSZ1cWwWFmoMCe
rrKR7SjIku9VUnTQawOTjEZa0DgBdZYOIQGMW7JyACB8J6p4WvfY9xDmIS0+ajXUF3+Ma9R4TTw8
gYHLs51KjflqVa7d7pY8LhXLgE7W48Ioo2KCIoyPvVrXH3XlaGTmOe5C5IoxqnjFzGdPKkeb7KqF
/J0dDaQqO/BIsSwlpE3fAEeZ1Y6UR+M7WJnhAZvD0p6XKW4jsLmIYXOrNSvE+TmGh9Qw7QtzeRft
dwFzJXScGB9HTGB6vpsVYXh7WiHsRGNN1Op+1pZIw2AmphptJf5UnEGTMcIaoejg/Vjsr0TRqmsz
VfIr3JqiO6S6lvgoQZEflrbX+ZYp7ra7Qmbr18SajBbxBgNaTK6QvsPCEP5dh4Nt3cnGn7xIEK5O
KryPkZaT67zGUCvUhTjFb4lLWQG7pRG3JEWp54FYnC+k9qYX5aW1GZKU7SZ7qpP6K5xhZkYGeI8b
dkFFIPe0iK9E3CmkFp3VBntGaVmyR93nItMtKgJN9BoU5nU2dJ6K8qVXN66Vrc8JCTafymUgdjhd
VdA/LWKO5bENAr/D7GEl33BkBv7RGGFIvlSgve4ahg4ItV17VTvDI/QVhX5ZvC2Nu5x7P8E9EPux
Ux2nJpHPC4+1G5Y5rNXdoLbmy1oUSEn8qXiL4xzdQGuNacLI0S+w9056q3MdSh/h+oi6Zko48mTG
sTxXrlblYV5lcTHJKfs0t4t9aoMisMAcaoqFkhtehS12RSOayJ97STQic9tlcYnmNLa+xwOK731j
DC0qg5LlV+PcTU+rwL7EK4+Rf0eykon0vBYL2exmFlya2hjM/dqbyUOLNy3m4AkHYo9bprdufMtX
6lCOLTjbtXckJn2KiRFXolUnRwvvFkGxruO0V4al6oxFdrK/YMMouz0hA6xepd/X7qlDyFFHkhca
LfKKTvaA9AgtcpeU8nVuMF7FwVeqSde5AQGdNWxVtKmcwSBleTXTvafbD8wjs1e4bPg3k75JCjqH
QhGqPLj6BZl9A2ggC57xJHV9KDvIPjBTguDbTCFKQ8hP7eeatJ7nZSaPjwK/rD6sbTO330gcxQfs
DkjHJCKE6qaO/XyzOxEvSySWrQuq26QbrtWa5tfjoLz2DihWd8mJAsc3JuqWVQx/z3xeAwRcO1kt
1Wk1Kh/JREHPaFdODto6JrR+fenRO5P7Ilo6C8a8eTkJqCz7A+gRo7rtJ3NKD4Gh0nU/+2oaT+3c
IYrGA1OkpyXJZ1RXG/7tXLYBQo8NvG7tacDNn8rEI9tApzVeKUpefEF5T/7IzvO8YEW8GwxfCPLC
QkIQb41eqC/LK5vzIpbLpK+obII4OeHgJ3R5Ve2yT2edOifckyRUlSQWE3hlWeqr4YzWG5G7KDuW
BK3VitTICeexXiX4F7dKUDUL69nMM4S1PhJIArOxJiGANzMLH4CblHqvETgfBFKYW6ODLMCMLeCB
FbIDNuERTw7XzU4lv9BcGQaT4NPisBqKYIr0Egcj7dQ2fyC9gjXR7qz6ZCs2xlOrU7xxHD25Zo2J
8NuQuYLcdHfRbwbmB0Wt27HyCXcesjBtF2QrVT43VJxp1mWnIWkqjGuTgSXQhYM8hHNFPvMOkq/z
2amz/MtEdv1wVAROoUEaZY1/m8jVSLcCwyXIgPJDTocFHQysWyPKglGgScYmde5bKCTIdyh1KSeJ
OyH73B9d5H+V0JuCvpMHQwUzDIO8YL5dI0mpKYTrPj8H+AmPJm4uiW6w8Ia7JVgDfMEt8Zon11UG
Vcg8U2V7GWdYxhrtEi0k5XphNzTFh4m9S0Pvw5Q4uhrnvmG1JWoJxILjThXUmRdNJhi5GZR60LCo
XndgEbv7tBrFc6JNxTBXI6BEuMVBD+fAfGiAQZnRyKvdMwnJRpPizBjc0PDwhAOcLU818QzTbjTG
8bWgJyKQi7TEIeet4U/HxnI9bihfKw+mWBrs7Xpt/ahFtvUNvZ3RXDaWlHmF8kg534JgWE4ESiFK
z8us/hp0EBAPY6yrN4Iq8frOLlIDAq6F04bFzOhv5xrsdGHXWL9HFonSxVU3rEchh8GOfL4nA2Fu
YgEMqHV+qAHlGGE7D80ZnUO5niZRGW98p9O6w9Gb97u+5eyL6WaSl6XRyyOn2JENfM0pjmD/buFD
ts7vjFVOZ9i1st5ZXbJeoV5fMopSx5hPxiTWOSpz3TwWUztwdp09CXNt5H5gGFFzH4qK8XLTF65i
9TXnlymnTuDHFyzJk5jGe4vC49XwS9R9E6MiExu/HT+MrhkL7K/smFG2ds5K4vZK6ZvquLomVDt3
9kA8xEtRmRmPSeKy/NHfHdEd2ZnNbL3kdKZ5bfuTLFHiEuk+UNKlmBcrXsGaisUKJltTnvvBQQ1s
OSjrbaARpV1m+x4m6hPx75QMQZaZL2VQJeHUJU0Q4Taa1qMbE5gyLp2hLirzpDwHGQtkE1Rmt09w
V+vDAMkXkYhujR2CRtuLLEdD2fQyh5Yzk7gZyaUziw7UWLGectijHe8VfLEwlbX11R91Oh+61BZP
YOTq6wwMefVAWleAjxEuPBVes0jC1q0AG6MjMnY9h7ZIcsc8yn92x3WZ9yCsnBtXjeQXL4k9gIJP
gkrgf6FxcWVUJf4+Nx1jcwfAJp2jZhl6KBbTgApcinHBWmOjgWTQxleXKZ+wV1HbQUKSaCrGI4v+
OiEj0I17rHI/hUGeSD/iG43jp8AjWIcDaoOJZswrkP1eu7b93egbKvteZnkC6MMbWatx0lUpcx7b
4bA1VphCd0xGC3nucjTW5BHk+XLy1qHHs5O7ZochxvJQ+jSU1/Td2uDZ75sRAfQUWxlF8bi8BmYx
w7+w4vkcN3Wa7gxNQbfXc6Y/r3ZrnLSF0hBlXs6eZGbt+N0t1HqdGOPKMuJ62XydEVBkkclGgPCu
LBplhRllh75ubAtfNoOCcYhMSzH4bgKW4VAlTWycMcliUHWKqXsgjgqAQMPuoe5qgx185zmjk2EE
E6kkUKqXpA7noLtPNWi6ddcVhiTKltp4Cn1cRVm4gqDFea6KitLMTZzDRMpfFxqOrn64pSFuWokG
+eAk2y0xezdhx586P/Q5YiFoS+hQ7zFY2VjKEgfhMO2wAGKJxUbIqzlZoSOH2b4s8dp9DlZBhabd
1PBf9FqNYHMrG2jLuCbBHla1fhCLk6RPOnX732kUSDmh4Azlrg4aOs7S1/ZbU/VuvGMpzvs9zQLs
t5r0RVSZbt/r68HLcIfphs0c0znI9gO7VcXpF483J4qhTV6QZ9fG3q2nnniVgdzZnVcEA0O4FeHf
0cRbhJKlgqK2SzpjhguMi5304yVORVRs0CaOFr0NsbbA+RhZlJ7E0fOjIcin8YZeglhpI8RzFtau
5+kQUy+hKhglKvKsxmzltCeINNW2Gm9Tilpe1MbZhMu005Id3Y0MX0TVI9G3QG68WhUxADAdtL7u
S5Cy+9ZMxfUKDLTYo1uKf2SsvF+rwQdoYCjt7ivEQ3wCkLJUg0HbP3FJb7ms6IJfHZzleuf4afwt
XfoGlKpcDPuUcpJkRyGNp4QO04k7KsQV1fNEcuI90aOJ3nLF2jbM3SqAnkwLhLVnDXrct/mgbokU
RypcjU3/FeqyIKCRyuw7fBvx1cQYe+euaqRroQNMr7ACYVSUIATbq4bGTYov1POu84QZM25xe83O
Xdearz1bzgc4PDMkCFR4L0pk5rdOWNq+bTsoA9GUZoMTmi4/eF5LLFMN+Bf/kJZYkl0vsRlb0ytD
r7y6b4wMjy3bjb2f0NUn+zxH6DQqhzNs01PY77Rhrfe4CNwz9tnim9OllmRnMKyvLB9j90gNnfon
FS8i2PmCAiKkz1DwvHMcSyOAG1QjtIagenBG7r4RMgU+ZxNu1bgYLTPyFADbSImVG00CoPFZcTTk
wCwD/o420MXLhxqXYCxzGh1AiRRROBNbFbKRrw7HU2W4RLqTddGO8GLIxS417USnXw5eVtFroPc4
qWhDvXJ0LdYJP34mho+VgwxzbzjsxofJmsyvI56dHIOcwVjMQ4nyhJyyCK7iXs/BznaHtifEkQS4
HT73trryCQE/JB2q2k2RiADURJc7hb2zvbOL0U8XNqYK12wvmO01bal3ce0Ud6UDKQJPy0BqZ54o
hHh2YNTOIc0lxpLc9TlFTbSLP7PUYc3jeUAqX8jkO/TtFCW4qfI2og+dc8s6iHPHlnmTuavQ6cJI
cteF0QNR0+Qk+hUvzESFMUZM1Juo4DbuMbZV3cnqHM5TTlvFiEynAQE4aFSr5IjdgXauSnh2RE02
n4wMpucB7P/8WIuK+NyaG9XvVBJY9V6kWp8tdLP0HDq/qk6Foo/HFcgn2xV10b4mJrOvs5xY9J9o
2PQSj7zrU/bQxnQP0zp6mC+SIaVTLZuiORTgVRA0loqTOyuF1VOfNg2Sa3tIBqItx46DS72BnnJj
msojD91wZzYciLf4Go6GmdUdkMKvAWeSdlLhsqaKzm2wovzNjKTCj9T4FY6DMaUVlXrrK70chmeB
2cCGWGP6GqbI54/KRYw5YBj8MMpx8gA/+VO6JzTV6naJY+SI9ku1cLfpGse/2wzpSCat8y1nwaKp
JNzlGK+50+yEF3THGf3gC9+Ohc3CKNMrAucQ5YppHa5EQwm0wy/pHVkQOMkQ0KdHnKZgbEMog8aW
ErBgDyY5lNeRSNI+Zt5ii+ZEZWFSWqzdaB201W5UXMpnTjRBjow4TVYUBST1WGLPBHQiZLnIljsj
i2N5WErLUwcW+qm5NhsW9WOw+lKe9GRWVDXJEGC28rJ+ONhW232in4tam06cZ4fwMLsTrDJ6yjNj
qulodNiLhnxJq5PnJeKUIv+xdoLj36eCbq67jw1TPeCE9tCTlmZyw3c/IIdEQnIXe42D3YVNId63
RWpSvyR5Tf9Zxe51tsQJNiEv4/RlAw4pIrpcGJ8HsrG7TXXsS+gjVeweSHJ1kI8mSfEokyrlFFIG
85ct0x3ZfB3jey1nZ3rVGT60cF3Vyi7LNChsh6D/iL+F4/ZC3yHeIrNFHUKdrFWYL3NKPrXvleNp
4Pn43C+9xXFoQrp7Az+Wp7CRq/1mE3oJvcyugzcfQfSzu0ofKxG93hHXs5abGNUGF7Wkzneh+hLz
RT12H/zeCY4+QUDIn2PE6yEeKQzYKfUbjNIUEF7ELNvRKJnmj2gbpq9oiemTxABEQwKd8dhU3bow
HSEL1D3HtECcXcpjCddBljiwNrRtgdOcCdexMarsAgO18PYyWbvgVKnFe8SCnOWso6Ov7lNOyhbt
IJU80OBeHz2p8jRqXRTdx8VFPXND9ceJpaQhF1+5TjPFjxnzCRWWdWrOPzqjkGXPrRRKvDBukV6I
ytvjaNbxvqLj1tjRbahlzu2o9bTcBXneyscGT5q4doGUD5+9QkKYKayc7jJTSnVveQWMIgaPrf9v
sqq/zZOZ0KKJIO1OAPCEIvrz/NqtWpBzlCj4I7L5rAfHvyNQSEYscs7BXnkofx/T/glkvP9jHPuO
D/nuH/8fWZC/VOf+D9TdQij+y8R6A07+BIN8mrNh/d6/197+/lN/aG8tE+ktZ1pi5R0bhaLLvfpD
euv9Jj2B5FGiCDUBvW7/5X+bdcVvRE05G1fC80ma2wQB6k8apPdbgNAIuKRHt0ma/53yNpCbYuT/
jteFafkISdDg8SdDimb678b6Dq9EZ2U2x1p3TT8WzASYNufIuy03xzdodiZWiwI6wMQuxaYiutCa
DXFfYZA5p2tHYbJt0K6VqFtJof2UOvpzq8YtNHe07mC7yyu0MVTxTHdukmCALWmrvLmpMyxunITc
m4mWECY7+wzs0ceHP6nporM1QLaVqO1Aifvdnqz5ynOM8TjGfnHJ+2E4WKpZP2mY7iE4hUCdGRYu
V8nkeFdWrpGjNNkNEaCwwASNWH4tvcBEJf3HIfZ0tNEzD3bbPpSeV/Ni17QTymkK9gaJFJRmcx6V
ysEM6I5ZuesXiog+zbxjZzsj83ecHA95S+NLQNgESQd3hh6Ae3TcvKX/M8ygUSh7trLsbS71CCbD
/d4zvI7YkEzIDi7DlELmF78k43s2QHUZTj/dwDyeLlaJ4XZXo7Y9z5MtSBxOAxybFnkMe00M90ez
XoyvtgFJ32olzfaqZC7N3OeiVeUC5LK08YluNBETYy5Ow+AwjmmYLn6iMC4ufba0T4p0h3BxJ/hS
qih/kAKfnAqmdTrGOEK+xHKamro+p00ci7CunePQm/UpqNr2ZWZuA+3DS27QfIkrlTKHA+SoplOT
Yo3aETHvXTUCN8fY9uu5ZA5+62TYzHZ+1RxlY+bh0uQ0FjOnqpmyMtghfoWuVrNQ+I6e94P2MQyk
nvH8Gjfrwzq53gP8PLwybRWcmxEndNAZPc4spa5gqQDhcgr/4hdTedhIaCcxVxvGqQZWWQLCi5VV
HCzbso9djRlUJwFodnQHIZ0m6xn1LeYaF36WXYFV8L1t/qfF/yLvvHYkN9ps+0I/Bbqguc1kusos
7+uGqHYMehtkkE9/Flv/nFFrZiQIc3OAAwhCQ+quTkMGP7P32oe5W7t0Z6luprI59EPuf2Ejy++q
a8FHB5vE1/5raJftfhoYFOZ+3EMZa/0rN5nc6wpi8dY0IX0VxNpEPjnrIOoxjJVMok+ybAfaMJFh
Yg4PJeOpF8dygifXY3nOwwqBQmjGFEZegTFYocOQdea+1YWSx24wElr+xK7OMc4S2BD9rBB/UAhi
wMysNwnD/zCDNfyaIAzCc+WQixtMNg7aRlunoBdMV80qlYeEKEL+JQZSrbHN8WygVIS6F4NKa4qN
Y+fOTgF+KzZstpjbzZ5tMYWZ8HuKQn/YHeE6/SD1l8qW4mlcpo/csLptYRXODRK8c5GsmVpoig6O
Iazb0O1i6DyzcZi8csSvJ819VfIRDaC6rttWC2Y+ZXMk6JzJCheaYAEjpPQ3zVyoF57i9NExYOYd
NOg3wxuWZ/unnGZ0p31fl9j8iUtjmGpFttGZW8/K3+oA8/gEDOqVW1Vdsiwo7kupX3xgdEcl0Ih6
9no1Eljs3Go3eyhWQRVF3LpyzPO7WKk4QmoUMJCetLphAu+qXVhnEGSqus1fPFvro0OGyu1AnuH3
VkvrPCNP2xKu2hNCYw8pe12SPbY4xIYL4hjyDyZ8aNeQdEsakmRiPqe9sLrBr5adGR9h5Dbz7lC7
MRhFtXxhIDFfS7R9tMKrv4esvvnQNIDUtOvpfQ+BcGMR5vHdipnMhvy8g5HPwxUuwuls54O7WQPk
myJ/zg1XNFE6ZRByhKHK6SpQ6RjepvXMdNloVf7acqvf1MTHZkxnquW+NqrrIOlwWwYJ/FFhA7yx
dcvQYOprrlDfrZ507bnNyTST6iDjvGdkYOsdzxvJTMW4YhI1QQdgCzAIjruiHZslSkl9AURrvBRq
8M5LXmZPNl7SMpyCSzJ1BON0NZ43m0uXaBA0XB4c3zpO+mg0wuTkMF28JKPpbZLGdQ92wzw9zMev
YPN4YjEWPDlqDveIhxkVzVxBUot8S7oe0M8CKkFK6tp16mXjjnHHoS77lFybiiK3ey/68uSH45tf
FOCTwB0ZaZhuJMJO4KweKEOSYxUjBd0ch7z5JCx7vjbmOrmgUubFOk53NNMCT6qD6GCbwBo8Epvj
n7Olv5lD5bwZsZXsksItr2SA+sHRcfOUA4PAwlsGrGKxTLa5KratGns68qV+x8D7Fo7zTT6Ft8HA
AdWN3TdgCN1+sJVCY9vsOC2mfZb7+oY4Ineb8LWeCtGfB6Z0OKKDe6ewkr1tTF+qyYhfGYFJgqjZ
QSbVsvDYDqttv1bMBOooDjOpKLszno0GVJGHhCSx2yKA4aDGPLgvipS2TuUXlSe02oIHME5JY0Jn
k4bmYzP6+WdJElC2KQJiytmqxidiqtoDA23NaaeK1znO9VUXWAuu77mlJ0pBXAVgewF4VaD5LGWj
wqi9k2U3zpfYapq95VVps1lYuZ0FeQPfalnYt2FRIjb7CVpHEhncukk+F1uvv2LvOsPtSeIXdsgi
w4vcFnc6jr9a01RcdYCctvAJ7xPC4x4NjDQHViPYxftBkCDU4OvN0ykKBiHfMU4LmrHGMd5zI2lO
lYjZ25ChdfIZFUacy2joMiEOXJhmlNVCn4Wtvdt8NhmUI15s7hO9+J/4QO9GixHqnrJqsRj39dU1
X3Hc0vXhOZ6WWb04ufna19xROqDZQR9YB5tFJ3CAk2JfdySiMiR2nsnJrY9Ji8hxW1F6+izLzDZq
O4oIsD+IrrC6e29NGvAcbJzuHJttfO3ZBeP3LhsfkAgw3ejzNpKk+25n5nuoFByAxHaoja+8RnZA
lqkDnitEuN/gD7DOiQyMfZjM2PLdYWuLzt7BWY0vCzqJgywMwIATzkON8qEkA4LMpn2o5MHom+pY
j+X1FGSMYlC9JVej67NZG6XJqn5ePBjGWJNQCOWsBbs83k1EZH0MZCPkGwZIegMmgHhZsjy/VTar
y6AKYWXFjTwwj1qudGd1TxnEGB4h1gwUz2JEMFlmezeSIQuj1ydVTXOzi6PMPKfdsoe0PmDY5OSQ
Bda0tQ2GBPj1WUjEgQEGBrpBWsfwzIfJa16WLmvfO/wr5oXWO/5eOEwlHsG3aQEnwF/2NaPomN2u
/9Gl41LAhUldhJhJigvcb6uD8LLg2cWl3TnGj3rwnMeJDX4UsJnZSB77JQDGpvwkfncwI7PI2gOL
y/Cmc31FBVIGLwur4YyO3jSuALwfrEAWVCSyfmSh2R18WoZ9O4IQFBmXSktiBi983GYKC705d4Cf
WA0NoCHsMnKFHvYDX/itMLxXl1pyr/Hf7cuEkeaidfY9KBc/IljRObGQYgDokSNkKtns+CZapijL
8lzpZdiN5Ufr2mLjxxXqDJPvxk/zC4q6K6+ExKwLrNvgAioS1NghXVyxPCadNzDsNsbPbBA3WT50
d6zqkxN1yn3nsqPwmhssp7ALw10wVw+tGX6viuUh1UBvcvtg1KZ/nOrFvgiKpSmYTmzj7uKiAU01
WyfWCz17JGAnfYtAlwyYE0krPHswg+84CHO2b9T0E8oyVx7suVi+6CyWHJvTTIkWDhkJldLrH2bd
WrDOUgQPJwjcpXFf+4Pw70mD++pTwd7bhjM8Yad0UMkM3irunJN7aAFIZEy0MBAaimjRTvlIkG22
WUK9RKodgivmZMluWqblFrTBbMKJ6UbK3DT2zgypDNApXZJEIjGm+8lUybwPC9OA5dtlD4nit8AE
DjtrxnvPqokld3oMmoVuQa6ZeiWMv5MBAuPOX2ovYFg5LDerLeW76XYJLRfYD/QH9Q200nHLYk/c
uXbX7aDCMbZEQGhyGDveQVHlsGc8FEXv83kWRo+nuYUkOaqOwb1bcAqXjTyy4q52RYymEnpaehEp
5w/PXqc9oyactihu9HU5MMWb0jevhlDOGkAbp2omNdIuvUMXK6TWqvRhNc2ZdcfYAuC5HTwUy4Bf
Wb1V6CN4mKjHElnLzldLefScuNuvXpIkEf4VHmR0K44zHCZmT/eytS+F2955rVp2vZe0ryxxnIcW
6vhGreMcdA7y2muBG7hTy5A3g7resQs8CduID7UZLruZEvzWT9FBwnxAG1h67oEpWYuKzW/vM9Lu
rsCDTifVlxOVhQaRlt77YrQuLilop6lZiuuYVPMNCs8w23lyZk4+pGP5sAz6G7JU6zgpsp1Bt9v1
Zt18UXEro7oIbjtysnvwJ6nU6bNvM46vkyR8sOYpfyVxILchX46Ju5sms39ClMwI3CtDBG8pH+Il
Qb9xIUU3uScrtkI24lUNwtNwiSTCro2xWB6s/RI6lVu9JYSY3lgEUrJ8TkA7iQrLUJQ0yPKIRN+V
JWZ51HLmVWDVy9UygjC0C+eYB2SXtWPn00Zmyd2CNGzHCVc+CNaoe9mZsDA8ICtl5ekv3WgtACMM
LrsZYfS3pinrVzGIgrwrzTm0AamwcesUhc8kyBogjsA61JmXP44tHqYJmBn7pq44aX/Jr5nWP3Ex
UPyoYTavFqNnuN01brmttdGeBiKb0dLNNc9nhnuuZPTH1hilBu+F2XKs9W05D8FjlyDdpUvtg7eS
C+PcTwHIcQqMa/VzrdnN81OwiGbrK218iZd5htTbpz8slm1vHkruU272+ulfNUv8ZSDIB8CYJde7
q99KYgiOIpysbeqbn1aQTed/KWKvMCS4YoPvcjyauJI2cxLqmybzblCVxFufMFGqhfSetjO7sbQ1
3/3zAd3/j3kueGr+cnzXfKa/5L/8/P2/D+7c33DkMBL7jxSX1Xv7b8+8Ffxm+SaucWB7DPf4bf85
uXN+833HXS2X2KEZ/PG//j25s/3fPBMWFfN1z1p9NN4/8cxbq+/lPwd3qEvgD+M+CDDM43zD//br
jHcKFOljLepJcrfIGK54YixH36g8h7ELZ+tCMoa5DaeZPZM/GlrRYbKTIjBjjjsmCjHz7EyX/Bc7
FkzgXELmaFnKFEsRGkhkHYD+4ybigVs2UchCNnj4w2f976HxH43qFu/9z28C3iBGYxSDmKxW99Ov
b6KZKfvzYvyh6Jw4vX13bLY91HgzAkPZk0JbLispfZ6XHfmMywW8C/3CZLvfseUWyXtcwZA+eF3p
IIcIljl/Tfx2sSI2TiVBmvMCq3x0HPXJ+pMNWgdwhxLAmWtvKxof1eZYCHpOTke7e2zImWJFCcjz
jg2W5Rx0mTJ3UZxU/WEZYcuhmG3xDNhea7IxX0oP8AtiCbHLmGZEabkElJaslO4M5HjBVtqk60Zm
m1GTSyIRhs2SUddCuWuMZ0nXgzIFmgnRCoGofjhVL5nMM4xo4Sel7Xtg5551HvQcHmL29/3Wm9Du
b/yhqAsofxlhCQphgUI+s1YbTY3QeccPucRd4kIAJUbrYTLZgtJgNvM7TxsziTQiSeNxQW6U7zOx
JuvObF7mXZFn6VMK6Q4nfZFOB0k+OiugAHpc1BkkuET9oFv9wZ820Fg1epyeJPpl4z5EcMl8MxbY
iUxZmw9whSxxPaYJ3HjkUURNjEsIvpzAy/Z9MGnIqfx7hNUScvo3yorYf5SMGHliCoQ8x0Dh+sF1
p6d3Hkqgg4gDQgrZaMLa73BYtaydWcisvBSCTqmdrDDduoMlr8Q0DjCbK5+GxXRa58FfCDeNYjh/
EqeI3bzXqpXhibrFvp8wbNRbEuAHWDrLgn93HKXezyFreXy7+IVuBukAaoin3iW3KAnXXaoYzfZU
kH9KZrNZLlTjLVrG0iyCN9UzyY/G0V015kLJV1n5SEwLt8GrJWJ0tNRmPYSzMavK9n1Ky+wHEzBU
QTS8+IRr0ek7eiBKZ4VzVzNnqNxPqw34kijwp3gf99Tt2yGY03mHTD5ro457SjJTFol8bkQ+fbFr
QHmb2jYH7qRiMZmz5DHCchHHyr5lKMwPS7TFD3N5Xs1MteeK+75Nic1RG7hbXBfBuHhQHHXLAdKS
/GxhKQv1XRW2phW1/jQaj4U7kNAWIJ+wosEKmAyiBeWHqtnCNYQeWt9p28xZ4P1+Kw6ov1LyVbOR
H9GwgNQfuo4F6GVjXhgT1KwNSEIbUKqU39zcKQgKHEKev92GkruuWVViYQ9ftKw97QJx1/zFVNXN
e9Dng31bgKiJ979frgtpzeJNWaCMotLIORp+v+i6SZaoo5rRHFlBLFV1kagfuTu8IscG1QefvpuM
gjw/o+WiHxPxhvGLCUTlTpm9SWbf2TYi6+/5TOA2pXIGbzjE+UUU/nDrsRZBupxJ94s2JqbwVVx/
yyBYHzFQM9RLOHXH3hbUjdQJVGYDgoTAHo9JWf1IlEZrVNleAgK9zHGGofbcwjBK6U3qTrHOjwcH
paEpJlgJsQlBmvQOsVaEFBfzO1I1f53ZVc/hCACDx0FSf0wwTs/FnKKEn40KqY7K0ZSqCi8XlJXi
xYzBvLdiqq+Fmkl2hQee3TnT0KgtrGDnmGBkQSI9+/K50OIxkPTZfFMpNgL0KsNwH9iTUlHIT/DQ
gZHEwefT+zN/hUotxr6QwGxAAwnhfXa6bNF5oJ9EZ9ZGjeXPDzlwQRnZ8yjuPKusL1bQ8B2w5HlS
GhNUH0Mvm32dbYMuYMbVDJMAKtmlDygGQP57FT3swraZcSEGOAABM8fx8Jz7Q3Yz2/MPoPndK+Vr
LXbYEI1s63HOGqeRSO1XnWePaumS09Cq7sK7R5cSKPWuQ1htKUkspzyc8m1TqPrQ5Fy6KBcdgPJp
BnTe5YZOR5IyEP8FFu6OsHG2YGa4czNrbKfdklPUm6KQP1Q9A0IpasRooCRwj2UNw1kzTCCwsROX
txMwvHw3tYzyRNKXCB0RyLZbyTMB/W9bZpcldFccoOzVV9p+Sv7FTxumvIgSCVAh+8MqK/tDgWKR
CHkJ6k1TAxxlHJvzYzu13gErD0zJQthhHvkzbnxEZ5m9IxXHu1kQP5zMnvEHJ4m6lFOONJbAmysb
lfWxQBHzMc7VwDjRRoPeysZji4aV7guPRoS+ebsK5+tsOOI97daUaeiQQ1C5Np5FR/jHosyMmr6R
b2wDjXv8ZtTa/U5+zY/YXLpr8muTaKCaemYNH78jrvQ/jAAxZeT2zZehmkjGyGZGg2Q4MCVJfKSF
MNgFf1UeMlHNmiw8m8XYPrjuHEcBg5806kL4srM59D+CrG/vOOFb1h/cezfCAeBlWYP/qOSoom6y
UKDU8eJfVOUuzQqrKbZObAf3jT37nyWQqnvI/ekDB2a5Ax2+vObWJM5DIC1Omya+Dop8+dozzXtF
zpiTMNYP96x9wy3JZywdaUei0muS8X0A8c754YddfwP1bnmig14Ti/JgLcf6rhmJScEC/87i3iIu
qjBoYrJ8VWRbaRd0bJZGdgAMpd5B63Oz4wsJN4sjqmlnuJDo0T6o4kcwTK5LvlLTvwSdx7Of4yAo
gAYvC8+TeMEPlQ6MpiRDWDwCLg9jwphCZ1N5lePvGQBrvedpkL/mHkuZ/YCm7OyKavSjxgzXoVMf
EFPvj6La1m09mPczCxZ2jKX4XmZJfbVIDnf0qI72WAOhDj9Iy7ckjoo5LXchxZi7ajdhOD6P+PrI
hiDNkA1v4dccc0kmgje75UVvtQkgPSqF9txjbOODQBcyyp5FFZcxivr1OWNVTUiaeEXYhY/3dj8F
SRpHSTEDThaG3UZjyLBr0nGCOLMZWUF2c8PZbRnM9zemskvSlXq2Qo0gnCrK4w4cYt/anvEw+anV
R/VItPQu4LnZb0rPKqyPOnWtDxrFWd+pEA1tSQBec1iDzQ2eASaGnWoaWwmBcmzUnUellF6seAWF
NvFsD1eJUKu0muM8v+BR6N/S2W3ueSIH45WbTvW4iak6so1RpDy55q5pvqmZlvlg4pG0D7l2Vb33
tcPjowgt5+ggek8O2TiwhEdZ3WzHJSDpYZoE08veMala3TjzrHtMAIW1ScNxvBOTX7KokFZzYHEa
nstGhcHOpsBj/1qBHJjXvoPDhPCuOW6EuU1znR2dOMkwvmieq27jih8URzcefs+Wz9Bm7Wk5/aod
95AkbkLSBjSXZGqUe1rv7DzltXMu+6BxD1jvsXMRmpu757qEbrAzzIBtGp5kApAkdca73yQxMrdl
apEHFqbYjrq+d2NJkr2pTHwATmNSdOjVKRTFBqXYpjJcPOABHT2PYVq3Hf0MxfpCGfDZVcnwWMAY
ogTvu/y6s5T3PbF8UvsMyYJUUG3tdOYZN3lRNh8hkAe6I4nPA2yq8sh3clFnbdJhzNDwoHDqN32N
24y4zNSbN7IXXKRVVSsYsmPqBCicSaXZlyaAqAPbL9sBhiuMi1llAUxYto7WFY3PgKwXOcFLOGYM
fQgJD96mskuiVLhztyGWLHhpHRM1+dJz9qDQC5lGjtK5snHjNQQioUPbdkSE0V84tf0SNFlF8Jjm
85+dgXWXz/7/gseQ/i4xlfvsDHn9zvhuPORDmH24qUMxbxW1/mYPVnsftHVO5lArY/eksIScKtvp
J/JZgJETE6jMj7iHmbSZfjYBsmA+dpnz/CVLnIA8y3BpF3SPUx0ch2AiwMk1EH3TqsQTJGYr/uGI
KT2bqalPPP+DE4Pv4RKSgpRtAW6oJiKMZHEiFRpwg6n+GKcstrO8SqtbXpQ1K8jYEFgffcZPTCTD
0jkT7px+sx1CLDYtG5O7lUSCdKJwrS3OMDTbVueQPO6O/RHxdvdI+Y3lidsfbO+UHhvY3jAVapj0
fPA56OagPmFcXYFbvjxhU/4mPDgc5pLqEzcdcx0WWuzxOxOBgRgM7yjTON8bQSPv3VRk3zu3dH8g
qjQeyjDtPkItw8cEqR+TKduJbN8oja2oMCRtzK7y7zxu3+/xpBE/NrQsb4NKKhYxEgxDBImraA9t
N/vvVlc7SPd7omtwiBGMNlneKuUP2vl2tAnctiWOeOLSKncTwpzH8D8a+dapnPE42m51NQ+Mc3lY
glempwwKH8M2ZnskOBiU7kwqj0MWdq+p70OGMGzvbHcuhwUckONS6iPV23zrooV8E0BGCGxpJ3nG
sr9gxid37QC7orpjJN7hb/IpbQ7a1eqk56LfS1CTz7rAk4UqNHxpTWePcHG87VlcSqadTkhqpv+t
1paxbPJYAj1fwqU8BwjijwMiUg/9gspXVztBammt7RNPn+9EVSTfPKMdj+QLOLuAQ7WKwtrwLmaG
3ifCL5aS7iYydH8DjroHTsniugzAg04NFntQAFydPOtDJCgOBKv9NGfeG6F3KAz7JIscXKgRIJRg
W9L4bUka7+7KNK120pnGa6Jfv7OhCfdg4g08rk5xdjMk9ZDUsS4DwIDta5Tfg6xxdqnft6wpe2+h
wqsJcsy6chQHSTTpDTuh/r6K4/zgNyRNdkBnih0EAipL5bO0pguBRdgBOUo2RYjlsjAIlFTxCtfM
gjrD+BqP93ZffS5Jo68oLwbo3l53KZRvoiINXJJkyO8dSzm2aGe7lGczD/rXKdPzQQocIBtCSQlG
Y5g87Z0i5Vri+jyB40idI/DT8IvLZPMBe9nAl+9AyW46WQxnaypiYzOlbGh2g52NP4qupXGxqGo4
J8McZ0iT5ofJ8OYv/uQWt31DHt8VerfxrkftzZFlLxz32Fe6b6YGq4/kYVgoZgfntWMRs3FR4VaH
HAjClzivVlMvVQd375zUxqYkLZy9nr9Qk2NPIRdNp+rRDUrjRDHeIzU1EbE4TVJPPBFNsWucSrq7
Xrnjvo3td5dN4bnKyHgrK2vYi3bKvL02jA9Tm/7BHrF4WVmmzzI2QMLSf2yAYDQ7apRVlwIQCc4g
KTLtLOkNrKGajx3C3Wc9+EDlORcAGnsDr1nD9XjFDRyjuNahZhwV5neJrtsPkVResVrS66dZx09d
nwy3hcZVdkL8wI3jIz3LnrpqRObrhwpSh/Ky6Q6HhxHfYo6F3t+N4UtlFqQCeuZ0mHvgNHudTCQm
UA7MUauz4oF6cAFtuSqAfEt0X3JRdZ+s7TsmZu34VU+YLyPlsPeAxntASuYeqDxh1QaQaK/0CF6r
L0cAbjhrvyjLyO+kSIjTjceaFgy6zrVN618fDKaFp6kAZlzTJN2jaNojlgqWCKNV8QUaCNYgHr3h
yZLlOXcC8h26WB4tl6RlrEDyiLCFxx/FOkpvTwXfYTLMWFB9mraI9biiBvCMbjho01vu/WVUby0b
NCy4dj/czV0+72s5EEtIv5UFFeqTvCzuylmeFO/2gLWSGx1LOX6syZvE1UL8tHmV+AES+rbUxsfS
ifYNugJjeXJwa+a3W82K7C2FyP3QdRkByQuBBACp0vcQicvRSBTzQt94rGNXbzJGZXhnhjGcGWMY
VNv0yYRGIXS6jGrJT7ST1cEhb+EDubK1ovzldca3NNSjl0UDNgTY8ouoTsx6sNL2KwlZusZDj13i
RM0juBWcB8tX6oqhX4JTz+j2nWG417E7zJc69Q2JgGuoMMv2Diu1JbAwpvhCkcfahdZ7rKjskOwg
wVKgtM4hughmc0314UuHGq6Yf1jwZPYo3tMXdj2krBpxGhGTll2hx+qu82Txbmy40YtB9V+NpHDA
iXgSfc8d1CNmuC1wxLqT7l8GFxjLxQiqgUBUYVy1VTC8B5UZp7QGeW3fZdQR+qMSrAi3LPhMUh1j
lamIfshj3DWlibVsmtLlPTLqq9q7dCkZpvoFT55IQnB58svVSOp0tC8b3IrNe+ymZnuQDhnlmxZh
giTGsjaN1YBoPs+tq6J2lCjZEjm6Z6PCGRjR2Ht3szuVTzxxO/LnIMoxyprqRGzY6TMeGGlGSmSW
XducB6IIZVRLiipAQfnK7teWbi5UJiFKc2RTYqdd6BgbvlOcYaUs8/Gfwdjg1dI2YyCjoIQiyxLg
14l5iyRsQmf8nXD5+SoolSmO84LNc4v+iOTBWqGfJ1dwvvFzo3n764H9f1k5oHAIbQdAGSIVH7XF
r3934I19yzLwM6jRraShow7JbGURpiMV4U1RR6Bc6sGIc1ZymTLM/V//9f915RH4PLGQ1yFoCVzP
/dN7l76QBopeRr6oKuWuNCufAWKIc/5rXLpifGqg1Juc/CFfgTZM8wv8Ftyhnc90czd1hAxvqflb
9Kci1fkpVnjVzqpG3HQgdqc0kPn1rb6rF0JyN5iHHePyN2+BlKVftzbUHQjy2Soh/haofH/9CA3p
WQyzWdjaVpx7B9lJ5uBGVQH8GskjZ78LNaCgVMrZ6UhoxBTuiClpRgw9vbj4NcvDAkhrjKyfWxuj
xd78+7LwfwRqWv/NiwwsHARUPVxjvM5fX6TjcNiCwi9QlaEVOsSO4dXnkqS2g8+D+36QE5jyfGBX
k+ULH/LPLRIQRBo5u8WBRzxOkjLu8Tt8SHoWS/g3N8G6xfvlYwwsbgKKcRFY6ObDYH0HXz8fUkbV
hGX9i8E2i9YWXcmgCpJkf7/penTl+mA1zKhuODewAHkp8/rIr7vZOyUaQ+0NcllIcJt2Hsjb6HVO
+VCwvY75tcOVErfsXs/kFjhEyQ6oeoPrv74AnPWz++PajhfMty64i2xhwtP7k96+yQQyzTVx1QaZ
4B4dxGrBR5G0zbgzZm7sT4T1WNUmAAz5dWLbCYqp2pbZTYKlQ56F7yTiWBRNzB6LpMNizwqsh6Um
epgRosNA1GTrNohJgBTbaZjtFyFiXG1QBvCZEBZAjh+hRaOOypJWg1qaLBMjqMuaH1gaP+iYsgfH
dJi1pi07k61eAuOzkWht7ieI/k+hdgTK4AHK0t/cHfZ6gPz64aymlQB0rB/yK/GnGxzDqVX6LHXg
KKHAujGQIqIjG1IgKyk1EwRKgYrkul8xY7suTe35jB0pya+Eif7m7NK03TL971NiE1nRbsmFdJsj
h2ienU1vDtx9iRXD2LDZtbFY5orVDe57/qitgzqlQqrMENFfp7Lgs/HKfDkxdcneGPCb89NfXwm/
Hqa+jXODaaTnrheDybH0p0tYTtY8u3lMQjAYi7WChmySaqA2ZtlceWnHPMCsPWoJFwTDbIQIm/76
Bdi/3ua8Aj5kPG0C1QEE9/DncvYPN9GCIHauoOUBj0n7eu8llksRiT+KhcnPlQ4fs++ewtiVbzAm
AAYVsltPViuxv0I+airieUXqRjbD2Rh1CLNK0hAm9VFlPATpPuP4ZIxTDH6YyLiDUHnRRC3NLnIh
AfAF6TMyxp1wGVQe/ubN/fnjZcMOWzmwLOFhgvIc+9cTQkgvAQ0+fKMzaa+ZtFQF6V0Fr54JAWGT
2lYQBCzfuSLIQ3425K1I0mJX6aFJcq+zm8KKXMwa+OvtzGSUOLAse0ToDSYOXBdRm2omEhGMS3Fj
xoKEbrY3eEhMcyJde80eYyTM2BxiaJYTa12RZD1zJO3Iw+geIDwA6vrrd/wnvjWqP3pRk2PFd/m1
QLbw6zsuDBKQRV18G5x1r+aw9aCHqPt1doYqgRhWRk/jnmusvi7QLqcHUTN3pSanrRngR+q/AYb+
abm/vqBgBTM7Nut9+NP+n8qF0nVTioh5PUh5nGPbwCebZSGkh0RZMYp3x5ufx3a02OQOBeKdSQCD
vIQhWjKmTQPynYlFdQZuQIQ/KhlkAxFZJtxE4kqsPZFm5Y8uFawqRdOWCGmrtng0J8JGfl9wctA0
73bTiyehmNdvZhTtdLvrfzVG0TCsNwmShl4xgvlIAMMV+z42uETqoSV/eOxp30QPtn8jmpJicS4t
zCMwiGAcxouTpoeyhjxMVVkxrSsoysE0mROGi5JTZHgLq5ofRvQKc1y7dB1oDL5qj+QtWPuAtT+N
pIhVvIPitjYKeUxyO/nOLYg+AuVcZHLZumo3bNI9EDg+9+HMTxI1vQ9J3x1OlLEMr8lGWAM3bKsg
VnkAgcdWsPDYlvHpEuVnKdZNP6+0f+T2+9+Iif5ftPlZnA//c7zGY1GP3/8UyWmvf+TfHj/vNxGI
FY6Mgc4N3bWg+l0qRPCG4wt3rZopV9C6cA/8h8fP+y3AHOZTyHrw2VEF/V+lkCt+c7mFhenzD7eP
/Y/SNSxawV+eq+tk0SS1mEcN231ib731///hpIeSNnpaQUupDSN/UYVPrJNZs+jMFgESpXBYPGz7
VoTp3spk+2DKbpkONDcQUcm5HJONNCYYry4JckcZiMHaJb3sbjsJPzaSqvK+9AksFCI/F+OmseQ4
H1k8JHak2HaS6+YwhOJaTDs2x8BWNiWqx6seejiqTJIE2RXYAIby9BmDoFVjzK0HuZ9AWnDvQSl7
8L2e05ddH3vYzinIM2xN9BGlhk20IQcuuF4q8tDQBfgelEq6JDTqBc32Btwo2T25E+e3oFDY9vXC
6a2j9OJqQqeeWjc1fnUvwnpCGHVgDuUVTqbkPLk+jTRfn/1poSxnM1VlRQU0Cf/aqbXctGIs2WLF
5yg14Amwe0H/CaiZHqq85Noi7jrnXcJDAfOSYFqaWHLpheX/HmqnY9+KJCVxvTAKI+AV+/lAbHg1
kI+aUJqSXDImxzZsILa0S6bf7MVtH5yKr3LTgizWYB/z8Q31k8teMgi7tzIR7rvPUfniJxobVhuS
LOSlIx5B7cGUFB0JnvsGsA5oWZ3dOA3QgJFFhr2unEKYIHQlQ0OM2Haog5cw6c+4bjaOgS6nsjDH
GKzKGuPWj9/+D3VntiM5dmXZf+nnZoLT5QBU6cFI2uxu5rOHvxA+cp5nfn0vhlSlcM9UeKseGmgI
EJTKjDQzDveee87ea0MHqfX04JOT7k+BG9r6lm+RVwZqkWjXxHVEV9idInWNTfLZCvMrWTkWfcUs
cn4gGs3YqsXcXs5x5NoY2VQhQSOAHSRr2cssqXeWD0tWgMIpleokJpqvU3ehiHaDrPxEVvOt7Nv7
UFLu0+Y9LodzFdynRvS+UA3iQH6MuvyYLZLk2Tp1tDZTaUxWDPQVSGXOoGuoqZrHCtkZroLLapg2
CM+vFHTsBrXBCh/MpqLHqqiFN5j7YkyAInTAEg0yZym5V5YfbrD9HIk1qjeqlsC1tCuY0zYa6qBV
b7H0ajfMPYvXWG522sgzZ4GfdkN01AhdNOWWGPIUSozi9YNs3iQiKnsHRmqNRNcSuteT0fTIKRKb
V9V9qEl9YVjxmR2/POSCzmY/NMNtM0FsNhOwXh284b6+NPt+pQfsrT1SWPtYq5ELI+uaI4gXgbia
dfuBzHV5usQKhBLDVXT2MvmBkaWn+NPC9fVA7Gw5vDKcPE9qSkwgcVakEHqR2t4YUOaxi61smYE8
6Vbt/GTo/ZU/tzeaOQC7ZpQV1ItJxpWy0R3iy9QQawsZh2wGp8aWaETprm6P66St1pGF3J15Ld3H
YCXFhwC22kwqbhWLn3lmNs42hk5bekWdp/Nd9LLeFm1x0yGcS18p3g4aAplgelQNPCt29WrGIbSl
Q+Sn6x55nD1uwee9hgboxiD0UD0Ae42a/keoL2wmJLchFgzlthrzYhPq9osk2c88aocef5pahOyi
wBdcKbkabL3DLFbdmhVwA3kY1VWTaY5plVfZaK59Iw+RTeEtFvmj0bbHXl8iITEFMzFdkzCv7lri
Y/scrpcEGGKMgDc34tRF0sbwh3eUN4sGulPVK2r+wVU1zFDQGunzYnIc0mPahxfkCvgbH0qky+OY
IVcUyWFMu/F65F8NW/uHKRWkXMb9BTOMS21OHlRDbIqecsFUpU2TdDsxWzfZPDl9M6xVW13N80mO
or2dLuYViQkZT2/fUMym0YsdYu5SyBFA+CKIyKxSQFWs6fa6Mo190tfGGpiIJzeP5KA+0TzdmnkW
3+RDtdEnAs4y7QrC30nOcATICNKtTdmnWATNSzOvkUFDEKF3UFb1jRn31zjSdrrVekpzhm89c9K7
Hoz+yDRhn7fPfU/2qN109U1qzheUrUtUy/2k1dfqsLeHGsyHedeW1NigPTh05Cod4oGaLSK/5RDM
RxPtWC0hv1Hi6AQq6wiE7pgKCHk6b+PABLi6CssRf7S0KPA9O71M1S0RPyQdUMYnRRYh/wYm2wem
i8QJHUZrekitFqLTgAN5Zfe1uo6r0mJmNLGopFlLyCnByqr/0YxiF1vJNhpM/5Dndv2cCSNxZYKx
QVqezB6YxiwhU036/o4+pL0KK0uDUS+CxCsSBKbNsBnjejMvgc705gFdwcB15/YUteLY+K91Kh8V
eFVWXqzbPvOShLU+Hr0axF8Uqps56V4q8Obkcp8VJoMMVNe0aEGm0YQSL7O6s+f8ZI5kTNJYa85E
SbiDfNDBGhoInminbG3qWKjJDHOfNdx3CU3tukBM1pwSH/5RWjvmJJNaWjZH3dQfmbAzue8e6XIf
uilZ4ptndzJ0PLXRumpb1taxXpvZruLg2wXGLdMh9YGRZgDj8ChxUouS8pR1y2JbaNkdVvMfKDBU
XrPXypTcWG5f5rpbD41UvNRIMxvzvpcHChaULxZ4zMa3LK+ZdMZZNjtvXTzSKh/cJpLPoLUMuDln
W9lldO8bOeYlgziCA6GVG88ys62WzayC0XNk1M8qLBrc1ScOxRfII7aMqVcKLVDa9foCwz0SBuF2
wWBvA1P2pB5vqRw91pLJ/UqQpVXKFUkSrjTdy8iRJECe8Kxxk6HmqUTsSQyeatthA4XSbwneVMB1
+Me2k/bIKcM61PO4Y1hxQSvtQ7CtJQrpA2O1wAY4Ik3Dtlj20uTM6OQEdpuoTxIzu3vbtPZBgWzA
muyr1j/jwXwY42RXMbAEirQaxxdLiRqsF+OhkksvFkhyg3BTadE+toPbuEOAoo6Ej8/kdev4lyn8
MMAgNapj+cG2tde6wEUcl9saOVPHSTmSeJOKdpdMWPZQJa01u3tDYGY5QkQXjdXthzJh3B0aFV4h
5huTcisMsoNrf5h2WqvDA2rEERvdDntnQKSmMddbyq3wMua3GTKQUHvTgbI6BzX7vAY+QPHm+K3w
U4PNmrhpLPh6nLHmjs+ZYUCR5QdOqD6CdQUZpkqeNCamrpX/gJsJrna6XoDG2vSktcxq5hH6an8V
NbEX6yQpJ2iP0ZfMKiL56LKyCNMJjymzqYijtGxtDaG8dUawVVngE7w/8Av2DSDHKI7Z6YSDudAx
Gw1KV74WmeJBeVl6uGe7Ex40fRI3Mb1bBvtycW8QEB5HP+byIYwbnEp1lJ0iSWGPUleDoQPXAb6W
QK9PJySgUgGPoDMZ/9EZ4pYxLQkDavOsCcj9qHaxKrsTlC9rOkSW+VhX4mYAy/ogSvbjMN5SlWxr
oVCRImYwJC+cJy/gQKATNUxiwLoM3pAMuHhRmT63uBGha7K5jtrEiHyiHUgbjikwgWw8ni17nTzf
KYrpzRrJpVZ9RVB4fRVhYnY5V6+quUT7UQq6AJV2USbqfV+94zraTMWpl1EetcR7M7lfVCUxrKPy
xRpHTFNHs38eC2+yLegNcI5In84MT8vffdHvkoxpMnLvtjg0cho80i7cNHQ006nyEsRPAIVxSEt0
03X9JrUpttpgZ7TNRkkH5n/CYt1pObhD3ShEDCJ4Jio8IHdQCzhhJJxnwIVEJkeIR61SqIHzc4R0
Iq/U9j5CqrkTMhpKNXZrvgIyduJEcgWFqtlqN3lmUDm5eVJtB0QWTBadsOL7YRB+NpuNkOxVFDv5
iFZ1MN8ao3Zhz9KhYJebS44cVdiyi6clayES7i7n4DSbzQsid+j+2lvb9cNVniXsyuw/0KGgCu91
8123pqeq3msTNXkCMK0/xFZ4MSliG9HNv8qhbhHwGUnqO6IhxEuSOy7NYp9SCFOB18gqLzlvkO/P
W1WfcTFWXlXH3lLvQApbLeqFLiSPoopvMWMCk4RhMb7ANtmmsXYRh7hQS3vT4Pns6/eANHMRaa7h
v+JKP7XasA60wYlTncEQceNFfgjMdG3UDFBDkhf768bcZtk13xUBLErdLBT3pDSzuZhXqp1xPENm
q+YXcaauOsvc4vJez/2HRs+2VyeG58YFSomjxWJ5yUR5I8gy74b6rMSFE2cx8k8NoAtGQbdRpKvJ
CJ8VeHSVPGiuqJUED34fIYLQ6BLZaM4Jsr3RZoFCVxzNUTwR55RtiTnZjlWJMtgIWlebpRMgU0of
mcF6/Jia16nVu2koO0pCjq+EGhwFcP2sIWGtTOuMG9jJkr0S12ekuabXz6Ymr3Dd5GAaavwF+YUG
hY/xYuAoxsRJvP6Yaf9LE9RmDSHkBCAykS99yh8AXkwfIw0jJuOsi2CWHMidXlXpzQZTdbyKVBO9
RDc8hRbrOZ3J7UypuMBhAvk5SWKWAS2VvVoF5CGhUVxp+a3Km55x/gAEZru4py2kov0+Zfiw4nRz
VGvewTaKtpHomq0tmn5Vi/QGrBcNXgPFAnvvrDv6iDAfjuVaWfYN2Z7eTIirq6L0670ywIRDqQmZ
HQ3Hu2QvXiNFOiZJ9UpbbaOpkuD2jxt7wNVgWCSqVFVwiDVfX+m6BIOyTFhorGpktFx5Zk3mVt/B
BUDU1Y3aQczyTu9sN2msi06vH3L0AWAGyZgpotVchQG7HLQ1wpqzoN+YlSrhwqxstJopindaazlS
3CBOiNOJjRW4lDHCg4SIuczcvDY2k3Vsfb1H4khHjzpVz2VjF5VXZbPBHm14vU+SX7Ezpu4DnuVy
77o1LE7+JbEeUcCoNWb3FSXPeI+ZwW9QJlnNjwgq4YCD02/JH9d9dUteziJ/seXaX9u0erMVc7bO
Yq5bgrvAyiVRfYFORsw1FGSnJ8qknzApc5ZK1Tbj9+dKxvQ5LexLuWuRMrKKjRedCupjl1GzPvqA
RYNtIEZf3hiFAdu2rSow7dmIsLyYU+Xo5xW7T8vbGiHdU0rJYzJmnm1E7ngnkdWgJq4y+3GYOVls
6hatv4NxtPX5qbMRobaV66Xy6woVIy6uFPJsLBUPicwsSpPMBJHpkHRv/35r8l/G+jIAfUWUWUdo
SP72/xuITDEYFf/rDuXFc9o+f4r/Xf75f7QnifhFJaPZ+OyY5+rLtPQf7Un9DwVmh2CSqsCNJ0Lv
v9uTmvEH7XuNSZyq2jIjon8aGTUQZEyvUAEIoS56BOvfMTLyUZ+7kyrBv2RE0tCwaC6AIvsy9ZOH
IJMCeOgoQyjELNNTBzAjqLeQAV3l9Eai6bnVtLOSPs/h2erusGQwL8MWGF4ReL/RYpBO8TFrE0xR
NwO7RkGFI99rusp8FQA15VdQMd6MU5fdzVKuZhXepnicywuDvXj56KG8VccN4FanP0jla4F2RPKU
aRvcGeOVzOC7piPuZr3pEPaxa+lakYVaYCOGSOMWxXau0o1RcqIPHIZk+4L/ywQQZUQ7K8NtQxAP
NkBCBN7xQ1A1QFBszmWQUMe/68XZwFqPd/6mz2M3KT9m5LK+/TiVkD+z6oX2zAk5107S6INwsh0C
6jftIpGzNbqG1Zg9WsmLiVskwkFl0hCVcIDRGEUi4BQDqxuyaDl5BXZ2LMSNjNghpLbSinvENx5w
SrJ2yO3QhmKb+UiR2Y7LYJ0xbA6QsTNvXmNI3knEMwcVWnqlXxeBRg2LXN4sYTFMNBg/xoF0DzSs
5tUUPenVDicdp4sfXXDAowoUHlB5Qpe0vmS27mjEYvgI4gb/le08m5AkqttUflfmV2u+pRGDytdp
a20hnTjh9CKowtsgOtt+eMskx0vMrSBvs06SjdxQkZqPcjTvJqnC+bqYIaRVJ9oLv28wIGx8EEUh
Yy62JZujZTAnmz7oTiS7AUsm6quhI6WBKgu1zdTDOTU6POVEUY/lpYYMuVHdpRMI08ELQ2pUCeoo
W09YPecErpGMiARSd+TD0If7KERFOzcOzjzmhdGhlFXi2G/QVo3xW07bjVwuJyduR293o6Wv6hq1
YbRYpJxcgEUCbY1/l/uL9ZSxLGxOiLSBw6EJI4kKb7vZGc2CwHAJlN/oA9Ju6jwzwLzh60SURBs6
nmUrIDt4AZsOvJl9YNz3/Q/w6HBvL9LG54fyHXgTlk8MxJPSoQNkfJnlP0gL4jLxpGq7GMrFOHgE
gbko7N2Kt83C4kTD2+1lyiPMPOT4OEKX1k2lYSWct3kIfwL5F7pcZ1ZGN6LZlWuvWRJt8ww1xZhP
wDQRsYfTGpUFzdbRZZIJkels1Pxw+dgrN2WCR993f1kJOdoyHct/9Rmby6z3n7ICFrBlgREyEeP4
93WmKp/HH8yHkUi3tBjV9AOmj9lkdwn5QVh61rBBZvUcaBrmA+qW2jrqVbybYO4pPYDQecS8MGyK
1F/Talv3jB37AOKUfs6ghhhAAW0miKXyko/XYF9m8sjeQxW4FH9GqRwFp78O8Vgu1gMRKagfV2pP
W/16rtaFKTn4gJyJKaNOFpSpPZF9oGoj6oR7Wyo8lbd54fL2eH9GCtj5aOhvISS/OJcORnOossJN
m11MU4ZGBrLUPtlIw23Kl8itxrGEsTKMUxNeZ3RcoC79/qIqi1Lpdxf1y3S3M8Fa0DWkb5veyW1y
1ouYjBDO/jTbs/yJ+C4nlx/JlqA8UKbag4jxzX3V/mrjIDcTAaipq5RDXybeeS9J1kBzkwLI9DQg
LNChl5il5swwPzZeZoy5jTMDcBc1Y31HqNc6bk7psTJ3o+8lEMpZl9R7OTry1kvTbhSHwNqkFFBw
SGRjS5A6i+np91fus8jl59OIrIqZnLl8c/oAn59GhSeGw1zK6dp+6XDxdDKpMCY+ivmb6/PZXP9f
H0R8xzJC1Bn9ff6gDjsYnBFcvbxlKIKsFIOnY42byAIc9d1n/Zzmf3oe0B9QvFFHMAMVyk+1yS8z
xsGCaqf60Ikr6WjlxrXpK7uoGbC3FtseswL+OqLn0ErH2uNQQugS2kYRu6TwBCasZLhAzL1q8zmn
PRzfwewjqSFdw0sGRp09yIHkBuzzZAiwd2YYE4ubOMjcQbvnUMca3L5JNaf6khiqtNpFvYz/g9W8
K/FVXA7NKxO7TSum8wIHsAbAoPV+POnyVWWRqaDWuHuv6lDhJCdc2/iYhMZhELAnLya1Kq31etVP
iw/EhmdcPvWZtivk8TimQIawhg3DuJxGtuoyibJYY6tdiY9HCqUtev54/sikMzyGfR1urMZ0eCo4
Uo1u218q4ASKZhXQdY0U2mhsiAs0ufVv5XQX4WURLUfMq0KbWNXL9UDXDgnjquYymD/6oF4P5YMk
yISa0MEnGzE9hMi/tQpTE31MVLu0iW5KPLkRyv9JvoBgiCTvTZGPCU4k9NuMdm+nOHKq9G2ysr2c
EWqM7bZDY2B/WMqbySWA1ixVkTPkCMcp7c2TqVzH2alvt528S9rrnp0DuAS3/iFIeogHP3cAWC8t
h7HKAoOpRG5HDlqjHgeyIeLEodW/ytDxpyjrh3DazNrkGmHpGLyt+J7pje2TYHSbYmT1xPViDI7e
HCsd4j1g7JZ2XTVru3bObq203YQBE9o0wrvdD+6iqxtJ2mvIBYwLaN5cOghJNlvb3HU8Uq8qdljy
IA6z4hUKxKJoS/siSPHb+srGnIjJqcC49bSDKrdQF8IgUI3aEcGRFBK8h9BlqM34uDw0PLvWMWX5
COzuic/cD8ZebTYAU+GiwocEV2ncK8jVeqQfpnFuO3rUs7ldtlSNnJaMuLiSQkbiiC5LKKroZtrG
pYjekIZcjYnn05pS4nbDo7eW0VepjzDz6Nzzx7pgq436JhD0AsWhB2qaTHTFYnsnMhOhE1g1+KIh
UvTaJx2zuZ5VcZNqd7goLjiZrZDg7bEA+sEdM1qoYRroexJWsZ1aqZuAW83864RfYklnwtIcpbuq
utdhBHBTY6qgy6DL+36iJEDVPeAdtZo91hVqmNhVs49uAEJiGZ5VqNe5XoN4H3YKExq1/ChkhPLX
JViMmCws3i2fxsugI3VMyO8IHqPlaAsmNiXHpCjUXWifKf8G631mIIIR2iG8HsKVpyr3FTNeobhi
3hKoe8i0pfmAK0eTbkX00I23sibvJFI87SG8SVLmXgRxLcKsWj35pLSazBW75lUquF/64wC0M7RR
+gxApfzgZikpB5I/iK7yMvodetivw/I1bx7KpNyq1JpTctINed12P7Dq3+no6WegCUYVeNR3WrOV
/IvG9gLrHo37aq4XjPsHPMPNJCbGlSbhUs7CsqLonihICd1bFYKzRWY4A8PFID6nCe/LyLMyXc+U
o1b3YKoXActs0z9gXlvRV3CEoiMTnD3dUJ3cGt1JfSzkfSN5JYilCZ9zCBOJbrbPvEFTz8oWuKOr
k2AV3ldSuA8a1tgiubeHHu5e6liR8JajBJEJJ/xgnlHB8WB+WTFdEHnraVO+6sGY0GAgNC9ajem0
kv3mVCmWQ2tjG9uA1I3dYgYbiUMwDF7j+ikgssLOqh13a4WUuYvvlPwjp1YiWHglcMLYMsBJujBR
fN8wTJkLxY1v0vFNcOypim47ZiUffS1Jxqad5n1In1X4pYNW5UpqQHzhWVKpeZGpGAA8DPpU8+Ai
TGN630LSmJhKYArJb9gamgXK26a38nAIaevM6a63DpX0rAzgdPgqbYFqQjonQAFMzitBMHkG6aek
QFFWMVUQr8NAi1/htZVrV+NpJRFwGktP5eMqIa15kGBh1U5AkETHPpRwsrXq1AvIPFTNBzHdZDok
/iZ15qTYx9ab0kLss/YdlEU29k0QERoqCFdzzBf4hr29HXThJOICrdDBB3EgbzvkO329STD4yT/I
k8OfdKyimiNYvhP6SRKbUXWS4aqWIK2SVrop6RO3R228mZJV5eOdUvkFR5OMMnpGwIbtbVPJbiO9
N+MjAkiF2scWqdvgeUnUQ5mIVWxshuppzu/L5XOy9DKr4ycJemUvqiesA47f5U58XxWNayUzy4u6
hpNVMyaLJg4SPLQ2whWZGWoeyE43nhJS3YeBIXVJOl5pXkqcv9uhWs90puu+eLKibdKrLtTBQ7sA
uZlccoZN8LKOt0qxK4zLPvnRm0+Kmt4pteHoysdC25vmdRkX7kRkQAosJJvXIcjaWeZgEjI6fRr7
2sEp5SPh4UAURjutQ3rhk6SBHql2fT1zJ1x3E1KIHMwM+a8r+2rmhsVzBFJ4SXBk1+ZRHZHPzBxd
l9lO75JSsbJV3lGCJSq/cMwebYyyr1lMRbnB1rbtlTtgDlcqQIoRF31gJJsE18lo2SuYnQ8VS/1Q
9OuJ41VY3ozNsevQJONUT31cJgSYsyu3oH6tIfRs85HD/SXGWyev7vzxXZKmS1iRO0mHZ6kybW2S
Dxk0doV/dQ53ue3RleDG/JCYnWFd9HJg10CcGXzmF4tjwh9ZiJPOFT7H+dsBDniG9WzMOq/ROK/w
WJcGPV8YzcvvtybORyFjdT3HQ9piJsNklTMcKBgUFssml+xBt+HBASzSI3oAemzIeB1UF7kcQXKA
RQNXnvEN87DHGesIV1fjFwqmS9WcX6hqySAIwDBbTNqLldSznzO1LpgH5PIWL/i+hcCelJObhJE3
pVRyxaHP2XwLBz0LxcnggG5FjjleSrzLIX2V1v+oxgxAVLrFeuEK8zza+5KepMVcO6JXDD+LWLlN
oEsYBzIefbHJwJ5YBUP5bD5qnPglP37vF11tT2gwaPBaI1iQJNJMti7DpUrRmhMhgnd41N1I3ypT
tibYjTh1nh65vNAD0s3paAOIcZPuntQ5HKeAAn2eVCJtyPA04vEyTSg7k+yibE8ZybvgPbxxObWO
+fNCiIL+tSNdwl9lhPMmPYVE99awZPZGuu96ZReAkrGAYlMiOmN1nqcIG1+8jo0ZsC3psjYHekzJ
RvammeEauBUxsjhl6yciPdfq2OA6qLBACdc32R0yxUlUqk+ukSUIuZPWLMatfNDgC43gWcl7XuvG
j8y66cA99gHbX/7I06z7jjLJG2aTq7jFbiUZ+N5IVvWfGsJ3Qwle8MRRmYH6UNzX6rzO6funxd2c
33EoQLu7lmexJmWVNWxdl89Bam6IEchm6TGok32nK4cqfgwWkB8l5dBvhukCkFCEYiQ9oVK4HLRm
N7fVJlKHDU04oaf7ntIpy6Prn6e6/2ei2E/N6c17cfmcvTf/8Ukq+7fPf0kAxz++3RJL8ekvvLyN
2umqe6+n6/emS9u//cff3T/LP/l/+zf/EXRxS070f/6v16LL2+XfFkTFJ2KeYtKu/dd96cuiHp6n
T43p5Q/8vTGtKX8oQmaQpBHKzIFY1/+rMa3/YdBWVmEnqoK/gz70vxvTJn/I1DRZwbEA9+7nH/oH
YU+Yf9imhrGKYyimDmH+W43ppe38zwOtYS+taAXHDd0jgjiURbr7q2jWN8iXGEind9UxkV8NYifP
RiFMgFQqKLJVm7XZsQIX9I2On9/85WMRRaCFM03LQktsfmlWzZBFZLD6BsHmUn5XYkPdEBTY7H65
C+e//4xPPbHP7Zvl1xlEHmEX4jKiTNYX/8Qvx3U77ySm0gFBBn7WPSiNLt2ISapPRZR26cqOhHqr
tQPdx0purdYJwbjepG3ZsNlX+IEZU8otAvhKWJqrNYZNbN1QFA2yIzV4lX9eIaMmRdpN8UyoTkN+
7tIXinzUpHKGRwL2busGSxodpTVn6TVcsfCWKCnGnDqGfYLM1R5JUCEnBc6msdPxstqw+UlbDRT/
kkS+7g0JW0YDdSCVywXBojwTuhjfAp1WwRdidULH2+TDDTY73O9VGMn3rRXBikBknDOuN4rGRos8
MP+NDZH1e38wkxstjQdlRcAjQzgE9XZ2ho0PJ5a07NDcznh5OKKFCTt7g0cbcSqiXC8j63Ymez0N
dlNVRgWCD5YfvOpAKOLFl+FkQRvozv/O8cxkWOUMlBWVfgaOTM0IT6E4JPPITJ91kisVEQi8pL1x
av+mU/O5/fTzxi/oZl4PeXH+6F/aTz1EIk2J2GQqrdC8zpdoxZLz61Y6jA9SOsxvnjT9c5fu5wfy
AqGPxwzC6/r1PQqtwk9MrI1uir6hdfHcpyZl50h/VQC6OTUBiH+vnbE6233L1DzoseVuIFQamL+Q
pqOvjMYAiQWNoUchuvCFFDoTgIbRDcPWhLT5geoIbRnJcCmOaAhvK7ns1eue9PLlVqGKzZOm0ehN
DjWoaTLdoIP7S//ejwtOvalEnvACVNwR1UFT1zJnTIKaXVH5ETYp3Td9w4xcyWwbEzFG332SVXGO
OX3CRoRROKIqLmhV/f4l/YtbZUMNo3PHf+O4Xd7hX9/RSSH0VZiKmw397IUpqhkE1RImk6zdRqWt
fGNOVP/qVtFHVXF+mowJ1S+LgpKYnSDDTHEDXzNfaM/Q0hUUU5JdDpdNjfQJoG4Maq2LgluceMiO
ekLxPCuyicMjTMA1E1HfzfQHyANU6OuvBI6odIOlsXrU/NkMgdYUC6eJP2WDlfrm4f7iaVseNhMm
nUKwo05ikKp9uWRBbqKjmH3kEjkUY5JTG5oC+RJG3I2QF1ZNO/nnNMp6A32KTLPRn+fc8qIk4z0l
SRbpMtZDgKd0ghbR2Ey2CS2ILtBpAoWVjwaooegXZd8djEC3gDmWPudLW6OhQEYhgRet1XAMwrtD
Stnvn4dl6f+8I5kKOnR2PfyjpiyW2/fL82A0eq7oNTVZyU+/aH1ENgmqwO2ckCj4+49Slt7558+y
TPZelZkwhhLO3p8/i7LXrLtxlshRkSU6CMkId3lOUNM6+P0r3kwMyW8CVNVTNUfRAafjYON4yBPl
mw3xz/uwZTGHZhqN22KJqPr8TQp4VmDFJYrVSqnwnSDUnytpWTPJVmXogRKyLbFm/P4C/NwAP18A
AL8Yzg2sOKAD9S/DhTZfshOhcYIFnWqQHpk+Feu4BXml+VJNKzgmCdYVmQVm3UwYuPRJiNKiTYR+
TCvYJ06ndlJCEmAzE2wZpiZ5wyAXkBSrgThpLa4VjBVYQ7F45YkPHp8+NB1SMAYuFX/w0Fc5q1xI
HNdBi4IUq6qfgP8sEEGeOivpoeU37Fr7utCiBxGyDK1IiIlnUEMTeknVjDg9IlDFuDGiArg3FTTC
O10C6rBKZ1OOruKpi7b05PTRG1KCLbCecCbMYnq7WQmne8nanDeNndMsNCDs6BxLu7n85rH+0zKn
yAoTA4MbLGMV1L/cYICnAanwYeqpWW+/Ry1BrjB8owOZej4tT734H32eULit3F4csJ8fqJFtQVWN
LIWby6DbrC00OYRjAaoSre4RMiiqbx6mP724CgMfzL4K0x7TNOQv6+o0khSpBEXqafqY8bqGCrCW
cDpIejLc/v65/WIDZQVcPgu/qwVdYLFQL9/ll0UiU1Isi9QhngJA9zi2kbbpdAJSkTV27UNp9zKw
BoLnj3HulzdEd9D0wNEfwsnoO/Xjm2+zLBOf3iK+DSgBdn3McYb6dQbV4rMqVdLgPd5Vpd2ltjpd
Mv2hIy365FgGKJkKxE1vBI20SzRBc6cKw/Lm1ohcDervsaijapMDI/jmliifp2N/v04ANPhuJqoY
8bNs+eU64eH1B3TBiadhyUjwSBTKlQXzAZXGBDaKTsiECLoa2B/wfEb+zJg3zZ5mqY4gNpT2DJeK
CEuQB0LCilL1fXSWw6hE2C+KgNYdzq4W+qop1ZvfX9S/eJq4vRj5VENjrP1z6f7lm/sjhjBtiJhS
ShMzSjqUB95h+VqWsI7+/qP+vA0w1SOBEOQkK8Qy4Pv8NKGZNVR5ZPiWQra8o9uZb2M9yJ6nAOec
pbfBU2jMxq7MOshvjWq9RHmhf4MF+Iv1YTkf8hBxu6ghv7w9s6njQDRoj8TsuNF6lPXitoM7uBEG
rPDVkgATflN5fUGN/Hw6+NEqJTLLhM17+/l3x9Cj4acgRQCIVRJe22CVdqEK4pbMrSi7g1bdngI/
TTs3FVLn2E1ZIT8xuGvIKbIR4bbdYysMuqpgxIEweT11KrsU9EnzLp47lJJVKcd3PXrhcv3NXdP+
/NbpHIQpu4VhGOTGff72Bc2BZcUx3aL1cWhEM4QmAoZrAvUG34jJmK9LoibYX/QeMQqZqyskYL3C
AS0zXqG/Am000cbS5bUHtf/m65nLxfuyKFCcsTzxL9VkEmI+fz29DKYIjY3JSDCZ/f1Q15OE7skf
TgP56WiXeBrPQs8JKsPXIR2GztLpT81aUuOFsegfhwPZzYz77eY4xj1aGdFXWe2KxkLZIim4VZ2o
rctLBPNR4wBeIpZ8VNBHlpLGRLFVZ7pYMEaU3pNpFeEKtcu8u9OCehzdDrPDrSED/yMFy8YzNgTR
GF6QVckhAcZfcukb6XDbNa36qmdW+mGXBHSvCIxZZEulqi989ExTCe7FXrVqSgjW1M3COk2KPd/4
aj++5xpf7AJqN+ea3pRanpc+ltl7g6gyIKwxb1kelfpM8Jz/Y4Z8BgeqCg2o86LfNrHB8XX2g+wH
JGDjLdHG5l0RuS97shw25sqcu/Q5bNKSgJEmX8x3weJy8OsMfTYA4IkRsQTeZmP64fgIrEW/NnQ4
Wd+8Rn/x5hrsezIvEC0e0G6fb3QQQHGhWyK5LGPNRQRIBiorCqckbPLdZAzq/2C5YnelSsZwzY77
NRShLUGrRxMgn94X9U09TAgJy4hckslW13Ot95TxYLyxvJnNq2jNbh0qlfhma1nWoy+Pt8GCSW2x
rBxUNZ9/NdUMKECDuQtthMXRAMkHipvYqaMWucpkv5GEF14rDQKsqgnDb67Bn8pl2g/LRkshwOam
KV+uuUUsgZ2olu/WA861WMHy4uco61pRbAAL47WRouGbFZo34y9+84IzMTX+w//4sl4KOGQ2qwZJ
Rf+Hs/PacVvZtugXEWCRxfQqiergDm67bXf7hXBq5lTF/PV30PfFkhoS9tnYB9iAD1xiqrDWnGPG
QTdsLTl4OSJlRMTTDnU1RyaOVr2P6qsYh2uREZ2wIa1IPQ9ZSa/anyIPeXVlGh9yH+4qAC22aJCT
/UmGwDfls5HAgNzR9zd/1nmRQdlFQaCvyepkUlukYg6wk8xMtqrMA7SHkJauubkpdghs7Z/IVYSh
bUGfMLZk7GkJJtOkKo3jr63Qt+ULjZJE6GfhUHDCwzf5j0Q06i9168s/Xd6VT12hso86TyOTzLAM
C2WXgbW8alQdPcEPIIvMM5blt8PsWWB6GvMH2RvJz76w5ywU+ZRANhUZO+mxK6Ya8WNmNbi1SAsS
o8m65qd5i6x8lQzt5EKzg87PsgS3w5iM35XnGAZ9YQmClRg1+goWPtpdm9TjT5LdiKSdZuV/mmeM
HhvEg4jRsJ32nxYt8naL2LP9VOdgGRFt6/R748pacERt6Hf2tpveI/bzyaLKcrSKhEE5j7XuW3jp
JozuXTwhHd6MRYU3o5z7yUOxAoR023bEa26gkEtj6/Z2cefXCqpgjtrzJY3S5HfreGW+BWTmPsDM
bV6cYRzRm5h194eEh1JuepcIRRWZzpvIkSCAJZflx5k8rS9NXweYzPv2sza88esc2GWzwV8/xtsM
cCapoNAJfeLmjBHtYmPE32Zh0b3JiODLt+SbYmYsKHVRrkxr9Q3/n6v3aSdcZ9sFJAdt7bTynzNC
ilCsZY1xL50e4JXAJo0Qp65pl5ZZkN+6LtQQAOdl9ph7cO6RAFQCuyqttI1DdD1mzHGM+x/nF/DT
eRP9lOuxA1nP4OB5DmcQP6WyhXbQw8cFBJyV0d3MgOQfnITGG2yRMTw/3unXKyxSJEiVlVAn0GIf
jlcmCPm0UbIgl43LnGEvHx2W2yctyHI9P9TppZnroQuJGPV53AJH01M5FLlTE0mxU7nyv6bg0x/8
ERVErIb2ivrcJVTY6aXRXqD8CAKIfgIb/cNLE3igPUg4qHaawN1i2cdtA2OVnY5r7M9f2nubZdY5
9owoTdHUg+04OHrhCDFy/GQBKEOSzdBFBM59NflkgmWzCL20k18WGev8qhrT8QO7Wv2EBQLWzPnf
8c4KgNyVm2vSJOHMebT7s2GjLzIbgp1vkR1zrRW2m9DKDTz1fdLRihVdX9lh2UK++R+GxmVgU0G0
4S4FR1t1JA6itAMV7ZI5L2/H0u33mtrfzQQj5xaAY0vex5RfOA+9c5LzJTRCn+Kf9E/OQ4bSo1NP
Ba8UBjmSa+ghsPABzcgAAzgsBiCX3Ed49wGC3C69sPa980LzPnOt/AB+xN+V8Z/TmIV7RtU5frrY
8+SvVHUjB0V8osB50az1jW5ezz9ezh+8R0cbDDpTJpUEko5t/3hbZZlzmeZLi/EABUG6h45t/ojz
nrykXi2K5O5gnvwd8vEYY+XkR2IvEjhZT6BTaBYHsqZwl8816COrr38sHLkgbbumQTiKuU7glZGy
BpKeFJfbYrTsFAUMzgsvUtnPqh84JyhKpPdgY6gPpn6HYIvdPrgMUNCE2aBcUvs6aN0X07MQ6ln+
xEoH/mQNQ2aTDIU5K+gZL3X+rUYe0O+YAQN7ayRdRhZ6gz+TrL0y/jDA++1CV/qUWYM06m5Fa8/x
RpOEysw8ZliIDFFP9OVH6nQp5R6kWXOUkehrjd/HyvXpn0UFRgMuv+OCEta7ILDqH543TOABcRXC
eMCzqMjH7FnepjinpY6VX9c7N/bHL0syt4+QbUisC1I/IpMFukJPv9synosgh8qcVFPWbknzjmgk
9InxgxUEU2hD7B+uSQzE6PzR9pJ6aSrXoImRdH/qcXA+YTbM3tjIpvVmbOM4/pxibM92YxI1byT8
RN620EWPaL62x89ul+ZYsMhxQpGmhWzp++dQScouQeWSNWVqkGAzqviuGU3zqYyCpt8ZEUa9kRoh
pQpKhRwHFbkkV8vg6T+QbzBmmPVkfqtomVC+lCSDkIUx+rdRa1vBxrZs5NzDEln07Fq7ab9NwFd/
MfNkxN7nhSYaNpmaG7thz8LBaoZfIthpKJzjtfzNrIO1IJfVNBJdUJfFoz0nA6qBhlzGXdQ1/C1r
+JW8o/+ziBsRZ9pF9wqME5FjjTBVBnXehmYXU22l/YiMtLZSrhn88PB9LIuyutIeqACSnXvvZSL0
pEADasD2HtiCE5Au7cLZCrOST4OtlunaHY3pZxorlLckF02/TAh4v+KAr2nTSCN4Y3PmeLd+DjsN
kXTvpdcFOqD2NqXMY2ygrddv9rJMmkIEsSyOZSWkTKh1p69wRBcAZ+T8Olh6+tAAJEzvk9S2cFck
Mvu2RqL8EksEdCdrDWai1J1o8wUt4T7Q1Vun28/+jETaM4hQ2tiNQyAVrlMjbB38OzuCwE2uS49A
Xml31mvKojAcJKmkU+1UkZBbFORVBS86AjhgpUlRbCGqT/aNMIEFfFAZlfN9Q8Xmvx84QFoKWhIc
6YFM/YVP/TMBznDji8JH2ZGqivJI26F32Tb0WeGqm4Ql6rhOrvJaX1pu35sFbbQB1FSp40n7qDSF
FMSZ/HktTbGDoluXINfyBjldwYmhs+fQLPDa1b0FbB17fE2h/vxE/M7WIrDpzv0tcbLDOPoBXgcJ
xNA533TqVLfOUIv7OFrkJg2S7+dHOl3ROdR5UG/XTQzNwPXP/7nFXdPp2JtImSZXeT14QLoLRTrG
vw1nUVdO49j7YY6dC4v56fWxCxWBLWgAEdHiHV1f3epamr3n7UY/Wm5YGmZKB1P9tJDSc+FWni7h
DLVunWTgo944btvNE2ZkQIDezlrM+j53UX5bFdWeDtrIo1dyR9l4u/2LzooLq+k7F2mzRwKEGdBh
BcZ+eGszkGQYrU1urTuKB7PGqrwkksBlbuiFk/kRV3c9kQsOx4QJWDTvVlXJ4VgAJWKzl12wMzpy
SV+bOTV3/dDFoAAg6v/xFC7hq7QiQGWrOCfv2FZEY8jv7oh/WhowYzZJQmSpJlLqmzwB5H7+PXvn
ZlDztKDqgm0EJ3l0MzzgYIPje9FuzLPx3hI5tq7C6HYyIKrw/FDvvNJYdyxYrxg+WU6OXukkc7ps
WGSEawGnmoWQepfXIBTadjQeqs7CgafSzr7wSp/OGUJSx6ZDAnVP0lM/fAIzUW/LbMhgZ9Pviq9K
36KeXSBv4zxtyGkb+wayUjpszLJWZz55ykwvgTrfu8kcf+gx8TYEJxtGmgUl0HAz2plZW76Ra+C/
mjNKc7xKi3j6z3eZRrhteRCnUREctwqQ3trSzWsfBfjcksVBrBppNUzW2V7IifQBKzG/Ol3UXtgU
v/N0KS8zV7nQmfkPeXifm9iR7TRb/k4FWR12rknSIUcf7JQlqMs2HrurFKzvfz/ssQ6ZnGHX9jjK
tKNz7ORGhtvSP2XRJFAUJwevLXutqg6JTuouqCXembO4QoptbFkxoTlHg1WmR7A9HwroN9WjdzR9
tCeYnMOBwIPf89zJG/JuPLkh4ttIw/MP9p2XCFSQL0ymZm7ycVPcy4dEIMBIwnj248/VoPsbqvvm
PRiG4MJQ7zxLjumsc1LKv9z1w2eZ+36O/gm1jljmWtzZEhZABOoiCksKyRgjyGwLZYaS+r9eosXl
OVSPUSBg01hvwT+LXutUhe/YtGmFtr03eCT1N9P3sxsRDc71+aHW1/HwQHU41NGjtEdA16NFzzSN
Odtv/z+zDjf6fz8rYr/Hqcj9pCpOZ/TwkihT9paZzXmYVUl156M3fyRZ04F5BQHMQ2S2P39dR5z0
dcWxBIhpKgH+ypk+Voz0nLQyVMJFGMDZRchCenkKjYSFpgm9RTYPUarGz22QwOXzSYt/yqkafqO5
pq6IGYD7SVCVke0rakYJgrGscjakfNa7Zi6yG0dEtG/P/2Lr9G1DbsH6yFEeJjXVr8NbxJEn47BP
kkUyqLRCXhoXX5KxSbrHljobzdmoH9JtJGTQhSM7y7ceBKm3MxQUUKBORZVfxVaCIxwBT4eRIxsp
+7a1910VDf0OO9fRZ9x7yXfT0u3ThFYIBFWOQ3mPSGj4QoSv9CCjSx8vrnRw4xEaN1ubxuooJJy/
1tNvmBIRYk+eEShuBHKHlyq80uYshHJdTnitcqv0HyY//xHBHHs+P9I7Ow+EPCw69ARZ4AnZOxwq
63E0e0YO4IiCMWBVLTC9D/7Hzs/sB2rZy8fabMdPPUcmIomQsQClBE9SJoS2eGQQ4qCvQOjBA6eZ
c/63vfPAJdIPBL3ItigTHN2FBTRg0KQpD1yo6koluDWChphCNWTLo+jYeZL5nFx4zf6KDo++eJK7
V4lEwPYPMeThDfFTeN4TnoudGGaIhAFBqvepWSwkk1bjhB+1Ei3pUDIXRC7ls+U9O3Gsf1tm3wYr
WWAqtqRMUkKJZuh1QORbD1+enZZXJVSw4Or8PTrdtnC4Wskd7P9NBCvW0a/1yDnuQeKG2qO6Ibu5
xEzeTgX+Cbx3/q1jZ8NGVL2tQ1kFQE1Zs/6c/wnvTJH8BOqKaLH59+8b9s9szBJPjqQApcnDKPeq
MoY/jg3O9fwo60R79FiAHqFKDdbzJAT3wwttZ42mYIkSskmXgoyuURhkqc7pzvP6Dl5TzGn//Iin
n8YqcSMXhFIa2hzS1A+HLOfGqlsw4qHZz2SRWmlTPDuL196jkI72gAHFR5h1Ac7aRt0EFNywisSO
Scs499TnMYE61S0EXaWCPtb533by2PFtU85EIkkzE/Pe0VfbZr05tMp1yJ/UlI569v4vC6zxODRx
5IgrEppxEbHRiN8mXD8RrksX/cr5H3HyffIjkArDj2ZbFXDYPbw/c9wZxDsNflhP1YgMrlxukFMj
1oFih7Fnzm/jbMjC84Pa71y6zTrAl2lzsqabejhqZ8WjUacZSUVaaupoUoJMYN9aYX21B0zjQeWC
2IyLyP5kkRr3B7Wl/uUm5fhz1ORdbxrbb99m8tqZ3m0jAPbv+xS8lrmIfhCE3pho2xZYhFNXjG/e
iESe+b5QPp7LaHgaB6me2MSmSMWzmcShqkTZvHWZo6/8dMowOE729NNxs9oMdReLj8VgFt52AWaz
3AySCI6tjGecu7lLVJLN70w+slMenFvg27Z7Yf/yzjMKoNnQcKYWypb0+BlJg5guWwHT8rJmV82l
euxcwC1Smh84vyV7TtTBpRfjZEZgI0PtWdj8D3SQe/ThzKBN57ZudNiKRF/XVI3HTTN56ErOvwun
bZV1x2StKS/AO9Y17PBdwEfcNI1YuDrfFlCs2KEZkxNfyUwRs+dXeLUDPa9edwwFTj9hCZ3E1/M/
4r07zAaY+j5fAJPg0cUiEbNb38PFrISZUvAhgJ35YNxOs7bDHBjoNZJigjrPj3pyxODLM2nNUTNg
6qd/cHjlAp0Qos1Jh1OlCeNcMKOUppHeuElUhAn2hatZacJNtXl7fuDTy111ZQg26EIG+GyOlseE
pMeqzwUhmzyOV4tu0jbv59aGjpeVC0RGfLtKZAQonh/3ZP7ngtcXigmZf4LjqoBastJzohYptlD5
wxQEwdUAwulm6ErxYSyz/uf58U7VkuuA7D+4vS71n2O1hJJG1JVLqsM0yMliU1mJ462EaLeKJvw3
L8aF4Waq9IhEsVuM5143wwyf6M6nlsIie/73/JX0HyyA6+9xqYCZ1Plsx10fzD/LbG14ycSaonGW
z3VFlHWkbOzDbdnHYBMMIDLJolDQdLhIgnBMiN4mTrSUZJxCy8cuTGXog6nqobj1W9vOQzwqGoYd
qwOxTJgDjQ0zJ6Z/VYx0sy1jSf4sBXqiW8Te2ePITvG7IZH6s8W2DGpPhYK4EFPN3bUTaGBsgalc
7jRRWq9GjxID9IY3DDs/Qh6YW+PswX8z+VFFn7qPSV9Ez7w29ottTzmAr7FNvppGPjWbQi8DpkIp
auyksdne6BqJ4VUDc+oFxwWU3LHENCxoX10H8K/hD5NlnodYMmxsm+2aWRspaoThiJT3yqI3UaXY
RgVdvyxvg/RZBeQAeUXaAqJJx6S+jlLY2jfsjiFapXoqoc7W2ZdqFNT/MQEtBKljy6KUandkFuRD
713T0IUbEznl/DYHSrWhbFPkc+cf+voxHT9zMOswbNbaIJqdw2fexHSTxrSpQ2XMwzWiJcJjZLZc
O1TrL6yr1AZOB6PCR6Ge4ycNMfNoYW2bWmZOTMBhzpmxexkMWb0WfgV6ZNCrVs4YDe8nR1Qc4P2U
Tq/sjmzrc0Vywrxna2T+yhwNGBjRXG1u62VQb8LqImPnm8Yyf+ijGHM6BVXvRq3axFui98gIHquq
REyusgZk0eINz0Gn8KoqFyo0OGfiOTeiy6vPWWHaybZpUSjBKOZYusO+On0JtLvGcaHA9z+qBsl7
OMHYL3cRgh+1a00bm05P3tXN0Oum3w4mBqxtUCcgKWnuIYCSY+84d6RjqfaaA28A/StvfxdptUyo
8XtwIwQ8jU8kMpkeKFoLhNXYSeSHTtAT78hMYIZenNR39Dlj1H1toNtbr10AfdsF5SWguAJbdOyU
9XdocqjM+s5diexl0rtbZ3S966DWMek7E51o5hwnZlubiGFboTKUW0W/ddzNBaKQnVtyLtxH+H1l
uCwt8JKgGqvrtHRja4vxR/xOvaQtX2Q82M5u6kzKwpSTzRt3cIGkzpOT4fd2aQZtcvgzv9nONFbo
zHF8PxSd/23sqFTxd4pUPkjJ091KVDhwjqQzR08zSWSgOLrcE+TABt0r+ns50MOx0z/aylv/85RH
3XSVzJl2kfKMUbcpeiXxVtEHc24be4wC6J78or1K9EpwjbuxeObV1vkjPOHxqYg9UYRzhL1h12XB
QpNwauReZ+k47GahjfE+EHH+dbLjVF4hVWicnUuK7M4bVSW37AH1uDXBcKqtlVOdI7/apW4eOAZJ
ALM56+xKRyXgrKiZI7aO/ONcqYBW1FXQ5FDb2an3+a5MpXqj55j5e2yYIHcwOzs/yDkPJirfghYn
OezLQxx5yyfdmuYL7E6ht2DgQXCNVpC+OEadxTtn0vo5FxPmIpH3/Cgd0WsCwuvND8hb4p8u7ol4
E/QRgPpaD/Hv2BuygFYV8qtNjZWKoHVXdPUT0dqqeLJ7d7E2Tjagpe5Ubu+yYpxf+rR3ns9PO+/M
BKvBBXsLshj22NbhtGO3ipXA0n1IhXH8NALXu5mj6reP4e6JGsIljdE7e5m1lLc2CWn1sNgeDhcT
NDMD4O2BR1t5DKfD5Sw3GWQGo7PqQ0Q17R6/Z3FToVi7gNx6ZztDsSZAFemthUyAlQer6gy63eS9
KcOlqhIKXcmyXXUB1wCdUR51k/UCw3i5sJa/c385J1OF5qeznTnmfDkAbZuhhWFt+GD9rbpxwhwF
Ja78yfqatKNzdf55vnORjMc+HKsFy0lw9Dz7nsjtKmYZIW5muWpcmzMPJFoipXR340WDS3GvvKS9
eW8DZTv0CNcyFlu2Y3G+IUxl2h0VIqMzyEVgbze+zRKSBVbA0ciRx1X57dwsVHRQmHfFF99LqvYa
3Zf7onM5qv/hrnNS8DlMIcHlUH/4qLVZutVMfF7oGUHytV1g2wSof3ddqpdQ1dOlr+idxXstIeET
p3lJy+zotc71UBmZJ/vQaursU9siiEB8E9yhuEkvPODTai6dubXNTrOBbTfW7cNrS5vEG+0+G0OO
r/Y1qoTipuH/uyPvDfawU3Zh0abGvusyQT8iLnZ2IRBQagd2VuZBDq0ruNKta40E5BJgsnNnVe5N
q3P83fl38Z0zG3k0bGEd8ujow/z1V/yzj+1dk3pnL4cw0aSP46OLH/Hozc+ySReP/Ih4fG2xkIeJ
YTtk6UESy+EfX7php1UEx+c+/ZVB0wM7fhmw8Adu5aVgjSQ4jSvZuXH5XMbIEoBM1OYaATm3nxOh
+xVWn61ROITKfSENW3yLWTZXk3TZPIwItn9lTWoSGi1HD6V/QXGKlODhG4ro6LOMxHJhcn7nY0bC
zkkAKTsFoONCWJ3GaeXqBT59MHkfepSsYQdO/4PZVMQ1oOm/XZa8vLA7XI+TRxtRSsOchjhnOzSV
jr4dI0Ye6Xc0szw/0zti4NXXuokB3f73l4M52OKQR6kPOOHRgR7dRAbaYZV21T2pAtlEJoPSVvxA
FrdEZ+vN6rpsm25fJLKFOsIG/S4SUfU/3GO6weiYmDN92mmHn1NQcsR1/KYP2wBpgxxNQaBBonZU
KLO7Si+/BSv3hb3+6aLA4Y72OqUtqidU9w7HRKQRBHHBmCkM1puih25LuqntE99cQT5JIvvDhZu9
/o2HD5VzLdMutmGqiKZ/NGlkhev2pbmwzE9pIXaSIOyrJFlq0r0FRSmR+CjeCDZHold3Djz9SSbi
oaXS/N3Ie/Hnws9Z58PjnxNw5GZFXF3MxxMDVYQyaudhDP04SbCRMUXYY1deG6OPQEuDCagqc7jP
cnM11wYAoekbv57/Eac+d5ymbEUgwfq014JjZUtAYo+eDWcMe0EYHJhXBP5ENFbBhzlw8xF7FAhl
8FwaTiBFH/XULjMU/poE2Scvdoh2s7oY5J+plHqN3KmF8QgifdpN1C1eZyPCGO8OubrJ074YrweV
pyT8yMS6hPE47WMwx9LWC6i10xjAUXX4Pg0UItJ4aEH1lhyIknrR16VPc4791QrTnsXEFKuym5yq
ZVgbqbDRLqLF3+CXotZpgtNourS+8XRTwi8mC8YcoBmdv9+n07CL1mHtQK7TyhpneLD9ajowmUnZ
T6HD3p0WT4FJvqqRtiGb/YRTYPo4VIAkS/SPoTVk6sJ3/u7wlAZNMg8ww7lH3xx1smxCEgbDLRkI
sR0yW4HF83ovuiu9mvQ9rWhto3EtHPhxckINivw0Mi5sQv82W49efXahdPqAp9PaOL4Ni+MXFPtQ
trAKNf69rpYsuUsBMItH1KjYkGK6Yx8jirmvjZEkxoNjjeS4dGkZ3JJGW+XXbmLbIBnqsSdckISm
JSzEAoClnVuCsQbyd1uAxKRMbSdarNYNSbAj8i223S2+79T4UdkZJe3KhNwPSEqSdUY3l8K2GA1M
12XuS2JzEp4CEYVEYSgHCPhY9EQMpLjMd1ncknhDHEm0r0aQG1sviLMbUhgyirMJqXybOk8WfTt0
rv7hd1PzVUWD/BS7SZ5/GSNJAhHHA2IVZ7bFvlXIhkiFQJL14lbBlrq2eUE4d7o7Q1+DH8nk6IFI
4njHNMwdFaxB8qG7c3pXSY5uRa15ya262p9/yf+el44eLzthGiWrqIdFZV1d/9nyjMESmIO5CrYC
qyWExhQcRXcNki0o8Zm0VJhQ3SgfhBG3HMBjODuYHqfF+yW0as0baPc6eeZVpGVx/qe9s+jQM8SY
xbaR0vVxGRl5Yt9qbXVhv6TGq5OQt4Mrof05DvoboJhL3OF39qkeTTW5StwoWgNgObwTQxuROlGt
NabYxpMMEjzlhY0IO8yQrA9Fv4eNXxO93HUEawSsB2o3lHUh9tOoiTALsIiQPTWAlWWX5WJNbxYb
q1iu9PBxiKbo44DiW+7O36XTd8XDLcdaSSuQers8KsN5QTq6+DVz2gwR/aKMpJ19r8bxQ6OTyP3v
gzEUk5KFKsNnA3J4izRrSzxbIEyFaL3bYAGQ7XtlTfBVd6nB/s5enEWOTfA6AVL2O875DhQnN5xY
C1lHyXC3EOYBMdgUYNXcuNl0DAvFHwEIiyYZ5AkcU8SS/oV38HRDS7EesdTacuek5K9//s/X4UWB
RWecMEmH3fUvRCTe8xTUYDxU0nihgTp3QPxNuPGFtefvJ37wWdpUOpHaoILDzo1j4nDgBNrRELVQ
MdSEs+y2j03zQeklz++dcjIbMJ26ya4SyjGvWTLYrxUhDM+OILPmCui//4cGb/KR3CpumJPTGGaN
R49Jtk7TEoiuUt1vBm+ekatHTOQG9m6Mya2OI1AgM+jFeSmJsuhriTrdjXrnlzQ6/6VWc9zvGpR3
y20Kn/CTmlJz2vpu36DP4Zf9cancE0AWDT15M7QV8xutveTL+Xf+9N3glUd+sp6XMVm4x/0GTFcT
Bjmf0FGCgu5UHFgre6pR4oPOEqIq7XKurk0fG5gYZXObpb2ZfJAIcl7O/5CT14OnxAOiDY8hnFz6
o48PBWYirThdwrUsSIBHXTY3qtNkAedjLzwixA14hoMB1+T8wOuZ5vj1QB9u4UTmTvAdHL4ec+VE
nNylGU7WmFS3U2SRLufhnEHU3zv5lyZxCW1AFUtKORnp84XrPpl0uG4kbigz6d86HO8Ph89jbOlJ
rjl4FgULru9MmBIzQWoQlbD/fKUUwPjW+Rjw+Z1YdGWMMKpSCzRiKpAb4mbnYhO7xDwkanTvZsmp
ZA5wsQSgj6/Oj/1XjH90m5HdgtGDyUSt6LjHkaYmB7q4ESHkJIylmEOAnhug2u/qSFT+bqJ9XO0A
NTvXRTqUxlaOFcVbADhZcs1CQ2IKpxhzuhmiGOucOS/zjgK/lYXJJOGFwpqTnw1+vg/2dck66DdZ
tC89QVhGZ9bWDIZ6tJrt0tXN42LNzve0SjDq56KN35poyINty31B/6FKfekje+chk72NsH3V4K5R
O4cP2RlFY/eRI8LA78fm1jSE+D2B3VQPhHHQ2QCJVcf7yPGWn0MVLKCdMM4DsjcJIQlVO3tXpVYS
dn9NV2hifxptVVVQ2Tr/kN75BlfprImgnIBItIOHPxOjfBXN9tos0KRlbKAPLCsjx/ene4qz7ngV
Y6Ej/9haovTCV3i6eeKzdx0IOdwfT7rm0RFhnLyKWbqzoNZUxrKd59T/Mgzd/NaLnnkxT6mB+5Li
PRIh74Firm62DuGprxIX1Ba7b3rha3lnZsTLghvBQ3mASM88mhh8O64z3+SNtWkmfqqrYb5ZWCms
nVdlwTUHx/q2Y8ewW6omfwqGBbCwZpd34ZmcypMQvuJuQQ+5FhmdY5WxwCXLzZjNMEfka9w25IhC
yaWU2uzopEe/Gg8KyVY6SPWHimCh66RDgboxMR7WgGqT7iNTGkQIu8U7TmI0NdwLP/Fkd2lztoO6
aduYG7yTwr7Vu6lf1p4MBazOhxpLzpbPVnzqYfh+KYqm+Hn+NX1nPBCLHjsadmlsMI++Jgz4ParO
wQ79VoJwjqWOPmTk2r968ZDMG/L4CAk4P+TpIoFsl4LV+hxsFBfW4Zcx1k6axBMJ2aonU0nrIF1D
KHLwdvaMWSPLZpqRWbTsiWBelv9aMmLC5KkgBFnP9+5xH6HN+8YByS7Dpscq2WGC/6E5QxfsLApz
2E6pRRDC+es9nbAwwlNUoGPi4UE/2cAv5O/JNoZSTdPrllJeX+3qQhkflJvK/MLB6Z3nSYnTWcmQ
q+zhr9v1n51hXls05qdyRWL31KWJpgQqWMT3c1r+RhDSXJDtHw/ncTPX+huLoL+ypNZn/c9wgRdP
ok/beJ85NsRJOJC3OEJmko7HyLlNULVdenuO59W/I4Kuw5OwLvFQaQ9GrOqY2dMhbIAp273DHd9B
ImjrJxPiC7Z0q94Sj3tJMkqlnb/23yV3HdalwU9jBpQjgvPDYQerirwpi/0Qeqb1wC42aPbF1E4v
okcEt2mCzv4tzYiwTUQBFGcg/InbgDZwR4ByFKxmGGF+hPeBkW9wtW3S1K7zG5D9yRNAXiKJ3Mp2
mu2s5/hTm9jVZxd9AFhOk1i/EQbiuI/qeLWQVon+0aVm/62cOsi5prO43oa5k6BLEBsm2YvgjK/S
mirkw+LX7Z+lLKBOx31CqAQaE7IMsqm/tarWA1IxpMn3JEVQQPO0GYge0LXXbIN5pEZfG4qtg69j
8qqMZlk54mQH8d96+BEj6FdrwzweCEg0iO10kb3/4S3pI4KO2VwToEbrnRRjO98msqv/5IlCtZIx
ixLKG81TFuZJxoUrZURyh07J+BjQ+E3CaPayu9kZ4mU7plV3E5CaW4VZLgO4S4ad/eKAACuj4kWL
NlPgqi8Ru746jFoLWKlwZkFKz6io2429nd8bZoq1A98vOQ1GQUAf0fUlakItFNHFszb08gD9J1u2
vdUOnBKkTRBcTKnyTvFnT1EZQ5INrMGIAa1X626P3LWZA1ZrPy0j4oT9UDfDH1f7bMamTOqXmn7s
n26oOb1w6PXRs3Vx/WKVirAHe5zbD7gqo2KHVmWE4pKJ5I1DhQCJP7mNte37KZiRlEfA5Gbw6WTr
cmbutxlCgm9eb4r4OqvM7DqyvBE2pkDFtmGX0aAgVeaKnpOwXcnfrLtqyyo/zUDgi+SWzkhsMxot
ww1YF3JuZjriiD0GejN4facKVHEc0FvMrJ6IX7sXbgx5y1AeMqdhIpoL6c7vxYzwpY/42YGul2lx
3yPVBiHWL29ZFDm/yWHwC0KdJSU3DPXTjpmRtGequPn3zMn5ckU5ujOJ5wnpehaMjF/EbqZmOFuD
d9fWQfaTG4fv2DFS5uXzc/FJiReIH1VTn04yfggWoaNSQb82MLIxKPeY9SeEMrOr0bEmA6eVdLCa
gCp0xCaes2/zBqptSliK5vIXhg8C66Uey49pSyTmbm5q/7ppVmlq4vsLSJGhsowLv/Z0rkOzxll4
PUxx3j9uQju5LlM7apo9DUASe1s0uimS0B/EiH4bEvnCRZrP52/QX1fX4UTHNA7vCSICNScOOIcT
Xe2DK+gb1exNt4cJY9dRfT3lrVmHTaY5pJPrRGa3xVGvDKVRDejQjHKad5XVaWerZ6tVGxjBxTNa
kwr62Ni50aPbDqRdRBPTo09nFz2gV/hfUjTC5c6dRNtwznDpIPpI0T6mKMS7e3sOFvoYU61IpGcz
/6mvEzt9tBJ7xuEjPdSiSYrFpiTBFaVwlIM/kfGfuI+dbw7SnBQ7XjDNt7lVND8W2lFgV+OOCr3n
dxR2zSGhf+NncfWQGlP3syTKxthTWKDQb2aie0YILourilv8yS3WekUg8lLfRLryvrHYj8Otg8AJ
JgXt19d+HKigedmY3gcSVSOfY1m9qSQxKSSDcYaAG8/VTrdVTd0Qp89ViXDIQB+2JFTxvKInY6FF
3EPSazS8NJOYxl1i5726IYmjT9DDFyAd4jYovnQLhIyrERFZu+lEVF46w5++dC5tPJOiFB7ilbt1
+AI4sySZnk7t2ik094sAFVRrWuJOZ+VbBVvpihgQ9R/3SCyv3Ia1V7q2l5EaHA4qNbY0Cxbg3rTr
hlQvOgv+bMyYAczp9fwbvr7Ahy84jEoquHQM2blAwT0cSsVxXsSJiYy7VQYNG+kMd0bjtg/nhzm9
jZK2JJRdzHZrse5oY+3TLFrcoov3NioGEZLJGj2iePDarVugnRnmNn1UgsyS88O+s0/Bws8ZgkMn
cv/jYyf8GoPeTZrsuyGuQjNexDWUKfuBQox+IFHOuTSjnohseXSg9T0SEBlVymOPmWe3cxVLO0Le
ann6Z79M3SvVt0aFQWpkwQe/jZPr0q7g8SmgDy8wc7CFmwJix7Zro6j46mkXQWNJ8+Yhr7CWXjv/
x9l59caNrGH6FxFgDrdkN1uSJTnI+YZwGDNnFtOv36e0C6yb3WjCB8acuTDOVFexwhfegN5JGyCF
5VkHPe6l1dmgaZ80r8Rqtqef+CsFcFGHVTMDe1qAICBelULc96MU9V9/qXLjjcLRGH30q5e3lIfN
zvci3ahCd7HUxyRvcBvBGN7EfwSulgLusaxCYn88Q8oyGmswjCDYeH5VzQ6MDJ8voehkzFDLxRc7
X2aUylvFUQ70ErFJbdRxGGgDxrl+LJBXb4NsaZoXgRmsOM1Iha0htHtc5zWsHH82tdMlKBrpREnZ
kjlADCMj7Q8oYmr4umeVQygQo9nS5WDZ/LxP0ApvcGx/jrR4xhKOawT9jgqHkyOtj2k58WB6vzuP
zoi/WnRBgjX28l+LWlRPReOp4u72LrsgFvKMvspE8JJSiyFVPT9ETovZtaaO2MYbiW4F3BgYBbg2
JpyxhSxJYWH/1iGHH4qk1u77VSiBJ/JoCoraRQ7W7iZ1ZQHT4b+qMha4xc2EGD11h3JIlxccyp03
2JkvlKLUOj3My4qTWYedGmpTVdDZJo4usYUHKuLzsHVqEd6e38YMU2K+eAXpKQCsoeVFnng+v65c
DXcYvSw0Mh1RwTzWDTIM1ewxoGsBT45z66CUMxZ33JeG7muzbX2qgcBWJz2xZyNoAf1/HwpMHh5H
o9PL51k+CaC2CPPJyMbaeoITiosvG49Yx1iQNfb1vIQ6yfcaCafVqKrfemM8PGGPsEwHtzGyJShn
NNk514rz39AVyrvS6+zfhl2iTXl7CS4vElRFUdfhkqRc4m5rSDO0Tqcylzy05rp6WFak3bKYCjIm
7d6Jul688wJcXsuMJxnuMBYgSWzLeuNUdOPYtHmol0mioWqkVf2TVxTrzgW5zcb5slyLlKgZjArQ
Vq/a0uIJjXorC0fUk54yp6tRFu36t0unL4fbS3hlKLrThkSM0CmCLHq+iYC2Up6z5iLsAXGeEFcE
8d7b7jvqMMoOxeSiJMy0oF3IQg41fxrim+cm0mNIqW6ahpGZiOZNJWys6Oj+e8/TONN3sblTSSyw
oA/cTNhkcUXaoHKkWgv8zNXO7jzewOI5ytwVIqQ1GO+8vBDcwgIo3IGd0iUPw9B2qBAoWnxv2qP1
Z9Q9AYFPE2gAUccRn1vLlMTWcqWzs9CQHgLV6rtPS90bNiQvCp+PUW/vumJc7lWbg/PalOXk0gA8
X+hWqcHbNkMZoq6PFdY4ecJ7iRxFeaMUHRm44o6TtfNxLySvKc7JfuOrYg1okS3gKS0LTe2nqQoz
JffwDB4s/dRnvfWmFIr6ADXauiux//GRFRP/mUq8LEHn4i/oGZV156Hj5luoej511aoLFHelcrhX
FiCjNRX/Ob034p1L+zIigfCKhCrhnUNosI2xEsw/7HV0i5Bv55ymwUAyaqgOTWvREna68s3gJMPO
RXp5BDzEIaR5hCb/bDOYqMF0ixAXY9UFQRYfuULrU+UUIMIaWmG3j5t8c84DOwiVkI5Agrlc2ltx
QhPOILJBfR2ua+MdiSiPXo2NmJtZRFul91zH6hJAxVB3AsqLOdIHZmZYKlgasdVWcX+xubWaGaO9
bnE/UV/IqOqbuRkuo9F+uD3Fi43OUHR7LcdGrZyLdnPKFXeGJoYzHp5+S/6fUfbmiWJS+ZPeP9UZ
J1738G5bgBmwLmTl6DPpqFV4JIbnJ8vkSna7vm7CAfXPlyQqewlFhhDY9O10Ki1Nqu0kA3/Pg/FA
y7EKEU9zd263i/YBP8MihMZBA6AZCfymmVIWY4MyQdKFOHYrvzJtdAMwF/ZxsSB4USObzDc4ZisG
DEKMmYUKHGpxq2bnyF+uPp0+zg3QP5cuwhYettDswUBtFSFut8uT6Lz1wOK591oRTyq/AnHmnUf4
YkuznUkKpHIDLyKb+3z5tRFWTJSmfRhh23RX6BQ2IctkpzKe1yfLK/FXEWhb06IrdjRnLjc1qkU0
UoH6UAMAfXw+8igMs1tRygpTW+QaDDldPNQWyTUBUBbtTPPiZmKaUh+es8OXpqx7PhhnVlngD/eh
2xvGD+AF2l3fq/WhNfXp4MHIvJ+hRu8MenWGADmRugNgQ6R3Pmg3GrTI8cYKXQo4B1WHjd82nvSf
zIed2ObaULxOHr0SyovgdM+HqnK0H2Pd60NDTWxfiPEH0nvjF7N34nf/ekFQoXZQ30JmkuBtq4kC
DaUom0kniEwU52GZ5uE9vPefSZa4Ayg9Ch+3x7vcoGCT5CPIjWugUrq5kOAHK3A4B6ANWEL+cqI8
wUo4cm3ftWj9+vpcGh3MNJwrlcVyX24PfnkeIfJCfFMJeqRu3Sa+SrLeG0AcEqJqhXtKOPaf0aMv
HxRuindQIv+H4Tj1GlRaCfzaYl9IhLDZ0soiXPvVfDLXfvHnlt6VFTv5twltgePt6V2eCsoBfEZA
cK8h62bXyIhuTBqb6fXwbGxhzw9qJaJDK0Tja72mvKlmYw9KJT/Y2SOKMB6JjwSPAASAWnS+VTHn
VGdgh7ybYrHDuJxLf5kwbs67tgmoxlnkcbRIe7MuHu1mjHfmfHlSGJ7NRHdQqsht/dQaZ/HcRrp/
Wrmev1UaF00QNtjBo4myc5tfW15ES0jybHJ0oHXnM407R5+o2xXhNGvjY5WTf0VFiZ5qUro/UUua
AFLuCihftOYB8AEGIPyi30o/fIvcAoTjrMpqFaEdT/X7WGpmn9aSLghgKP3ewlX5MCBaSgMDRbGn
tMgE3sCe9dPF5ihY0Sr/cXuTXR5gsGwUe6V4HBwCaQ35dwMPOFdcCeQ/cZNW63fVAvlUGKQEmlki
RuX2ydHpDeXg1Z37z5+ahUfrUoOzwBb3Nts7UarKXbACCVUc2z+PPRVdS6/FfZq6e45BF7wqBMn4
yICC6OW/7qvzWVoDHn0klA6WU453ZyHg80zvaH0nhbrvitEyOj+rhRtOmQFJxMLf3cu14nNRqXvw
lYs7i1/CHvCkRApBzfZFR/7HaUprxI1cBYtT6/NHutzp+6WP8a8qTWvnGb/4vB4ENslLBIJCvLjF
XRRZZUyxYc94xM3tBxAaj8uomV/zKS/vUCWI3pm16H4KR1fubu+ry3mCL6aEopOP0aW15A/7qzHM
YuOTlK1q2IraAv5GImQi5/zWyeMfeaXvoWSvDaeBYCBk4friiJ0PlyL3qtdZo4UDKnJ4Ghf6CXsO
2lITTZ5RNMqv29O7jEipZkIg5iVADh0M1uaeTL1KXWxl1UKVAsw705uytyK201ON433iL8XY+pFn
kydnefl1Sco56FWsinee3wvuhbSBMsEygN+QCcj2uo4bxSrxZVTDHq/B6lOPArT9rDaZ9hVaCBA0
b7KS6UDGNZgIMVduiDPT0jzSCByIkwtj/aw7HPpjGxkart2tihM7rjEtgOsFwo3fV609BBXivCW6
zxFWU1UMVQunhQzt99trerlXKRBLJhOLSqax1ctEA2YorH7Swhp8+QJqyXE+LUC83mJ0HN0ZSpEd
U4S1DoU976FCZKTw96uHswisc2Js2gFgU7a8wwHEgMCtasXi3dCDuHbth6wZ6x2wxPbFkaNI8Ti+
GCiki4+F8ZNudom6BpWmr78yJ/1ezXbxPKSe8kSxmWZt0u1p/1w8OP93ULqdcKHgiW316yfXhIIw
mmsQE8e39CFA5daR22K7HusftQ7FtKKBARkACktf6gGs8uot1bNZ1d2pS8d252K4uggET0TevLmo
RJ2fVHO28wQPERWcRMU967z64bJeCzgJF1mJcjROLSCWnZPyWj/cfGK6dMi8E62Sy75KOfx1IVll
1NVVNKyBgq+kHxmld1K63PtYmXX8O2uBbGQN4gb9qM4nmL4VDcA2vi908ktEh5ZnIF9t6EUgh02n
Ku/QTQSZVQ7F1znGQCMu3GTnfXz1ldr+4lejN65lnuetW1hW9zMq7+D1OnNwHm2DZniMOh9aaUoM
ycTuHPgXhYcLfJ9MYWfm9gE7V+fo6JnyEfAkAc2Q7RUaL+gI7Ce65q8sOK4dLsDz76cpNUWjWJcw
wWH6rhf9iAfLMnqfp7V2H+o0UtQD0qtafEgUQSnRRNlF8ctGFfczdU9aKiTq2C2pivpWQWDwc2On
xjtKg+noVxZwj/D2rbKNKOXv5WiT5ZE+E7tvLuoRqE81jPkCjC7t36H4nT4I3FEOwrb3gteLR+F1
LBhZKAFIMsLWKWwqbKK0AmgIunvDR11xqo+KAvgqLkbxs41V0wealbG9m/S4KE4frsLeE8TdvoTy
N5BoSpiSDDG2xBk77rm4BtR3a2P9rWgpDb8Ob+SgA/v7zapydW+byhrEZpvKqIrSl3yD4AScb4iO
zBnKM3ensQra+/2SBAplhTv6njh1YVOEeUKdO/ccOf1UArj183leWr8xoun97W99Ze5S50yS4gDb
XUQBo4fUZB23a1DSeGHGw3qIM7N6UNV+QdRyNXZSiFeS2XbuGt0KEm24EPRBz+euICIWMd4aDIgc
3esTmOpnq557+v0QQYXv9hEow0LpCfBFJTI7iIGu/xAWNELfxNUIuSsj6xAaiZTl55gp6KFUIkFc
1DFW5TRz3SgnBEG67xhgm+/jYi7ZNHEz3Fv2YE07V/O15QM3yOalkMndvAmi4qX3LJSAFpAVleL3
k50/L67T+xMY+GDNI/MfW+RsVZAGdMjhMhJBbWPEVmDFg0L5ErRO/kN4kxriamkBhGhLxPcKLomi
Xe9vb5GL64D6C+GoTdeS6Bt9qPMv1q4xuDBkevASNN0341rCAHTzGEUZfc+J9eKlk0PJorBFV4Z8
bxMCt/E6rZHiMpTeK4/4dkzIkVcLxDXLRmStto9r3Q87a3p1fiRTUn1RepfJv//rmYswjzaN3KsO
AFnaH7Smk0PfqcjjSqnz20t5ETQxP4TyJNoUjDuf8XyoLmP7z6hjHZzarr9m6MwGdgoobu/lvjoO
kH90oTnbtC/Ox2lw9kE8F+5mGUXrA8UQ6i4eC3vI1zT6aER5FaCC0ny3x3J8m2gLyDXs0YLKLtFH
iQbH+jW0oxnmKLPsrMDFgcGEHT4USGbqBzzVm1im09tJj9CVp3poeC8kffMRqssC1XNBag2lo51y
/JWPC5DYtTEEMukrbnk9I+ZLdloDJGprx0ERSAOHhgdPEK/e3se9NjU27ev0OKLbWz1PswXQFOcE
P27A6BmYzT5OmmCo++LULJqys5TXpkZ+LsU/oLIDbj//yHqk5oUFb+EgaEu+JCWudZXTtG+E4+4V
frclLp4GC5EV5gTGnh7wpqju0qBXTSRUDtCQEEOdEI5HdXw2fnJYjMceF5ZnVKxGJWwVKzuq+TAc
bh+cbaIjfwDT5MqDRAi4b3Mx1IMaOVGFLbrttPMTuA7lbdWV7Z007Xxelzl9mJB1S2gHzmV4e+jL
8E2OTQgsy1Acp61wELlsPWg2nNUpG+r6aJsiG0/wNTDLJvKO7lqV3OuBSgSN3QSdJ+cUmeWEzTLw
W/NPvlZt6Gio7j+1a2F+ahdKs36/Ksn3GMlFdEyh3Oy8Sleu0bNfvPlccVkpcUduf8BUpn9x7GW8
h1uWwXo1AQwiMf0ymoTmt9fp2qA0mjhopAxsSnk8/rpGbQe/K3Lh+jB6Ufpn6Tq0t7QcvZ2yn96C
5xFhDGLheHvQC3qK3BhsS9rKXKrQZDb3CWoOlAKVsj4kreYl31IPQdZA7Ycoe2NVaIKCRQXMdWi6
0bwvkj7/3q/WkB4huc/zuwm9fIQlhxYPP2OpwJm7kMNebv/Ea1uX9SDUIfvnlG4+Rl1koNoS4ptx
Kp0Q57756I7oDWq0v/+MAmi82ppl6DbFng3vtQsJYIRUcZRSRNbmFdCyVDWLpWhwBjMG9AtVVGb4
ENZnl0o4XrDtj3+eqTRQ5/u7KKtc4ERajLyKBDD0oc9b/dC7ZoZ/YB0F2G+qx3JOfteqkX1FjXHP
IeDKROlooPJDGULqjGxuQjR20syiGHsoYzz2NHMo70WRi4OuKOYp1sw94fQrz6vNSy7DBfg4/Dnf
6pNjtlEdxSwsAZ8eCteqknv0Vna1U+QXOguWIUwSnpOA06ICWLoZqEEeJnInurKRIZGu65LZp1FE
/ePU9RO6NbNyapUmD6KEhqo/VWJ4smcB97+KS9unUpH4k6Zn729/5ysnHUCETBH5F1t6k75ki4ek
ntCQNQT8/yz0IQ8UoLF3VRf1H8D5Go9dVn+6Pea1JScagMEl2yw8d5slX/NCr/BCwdO2rw5FXNhP
jpK0O/W0i40EiJtMFKECeaGQAZ+PkjWmNpVIlQYizrJnTTtkaEVlEpKsj5rYuRiuDIb8DNp+4CH5
xK8V+L8uzDSjLKjQ2eGzVmkALBx72aiGijoL9UEAT9p5Q6+Nxw0k5f4hdFFVO5+c0+i9ro6OG9QY
tYMjHb0TfVH7SXWrNmjTaRfxeLF7AVZJZh4bGCw+eKfzAVcaFI4+6wyoK9B5lCJxfgE0meNjj5ks
VsRTVycHa21Qb9Zj5MESWBh6oMEz8I7Uo6kv1XpnHBWMaYEAc5eFViqSKsTVNfkzA+n08CKL22Nr
IGrtN2mTP05p2own3FF7z1dip9lT2bjY+8yJRAhREDDXmrntDhiI8FdVU7qBaymQ33Qg+8j1wDQ8
VkujnzRkLUPD2tXWu4j1GJbghwoFLScuyM0NVxjCdhUBhkNbjB4E5GxjaTZUBnAKffJ2Er6LsyYH
Q1LPIv4AL7y93spFRUDcYjBTOpfduZmDh0VfzfGesva1gZADocCIpRjv+ObxbhSS91YpvWCswLma
gz19qGur/Hz76ri27+nkSHNo7lGW8XwbTnZtqMWyACTWneGDNuHDVouiDlYE1e6HFu2r2+Nd+VaQ
JWH4UT3mrtrmy10iRthnJZyuKqfeKKq+fhyQPtb8Wq+7n7cHu7IfuT9Yu9c96W11PCYYQGmGTRd6
klr/pBnLn9WYMt9scnHvVUX5WLBld8LLKwsqldDxBQXWQyK3uYsXBNJIbiwvqN0RwtyMYXwO2DVQ
cOr8uY76HrT4siBPvxPEAv1f2h2SFXr+BWcrx5ADAEewoiAFKaYssb0gOW9FSYCXI4EfFzi2DB0N
gblzWpi5q3eyp268QwpxTxT96vQJ5uTP4eLeomAQMIpqoSeRhG2IUznWkOZkYbdMnK/E8ml4+wtf
xI9MXsZwFH5IPig0nU/ewfGjWBNuUaWKLP2BONt5zr1pfMyQ0/i5mqt61/aGi0uJJoydsa/tLgiW
JuayMtzZxq4mginD6IDBzyIski30lx/bFBZeVXb9iyiz6QNGwvMeofu1BXcW9jBlGKPsMEDUdNo3
t11PBwFntCIKqi62ljdI0uTiG9QhBLZFrcx9HcCdXdAJcL3ivdsDOw+mURt+KWuP825vKs4MqRCK
5sl1EN4K9DlyP0SRPnVBSvZTndKE9rbvDfHQBpiweOWBtYXj10Zzov9cSzX5mI1DRXkdCMkYmKON
3K6JKtCxsWuUgAF0eNWbXJm7ws9WiIXhoLt9+h7Rs/GuStV68ru+LD/ZkYX692K4UbHTGLt6Jgix
pYofOQWv0fm2WNQo7etsRrWqW2w0M1Br/GNHdfnQAuU99PpafkffBk0v4TX32pr1ftZ400uh0Jrx
i3hp9sxCrhwLMAPwtQkvUBS5wPoId8lEP+tBGlXiy9pOtnwSs/FNhrCxlFiO453azkVVgurW/wMx
E4rCbD5fgrZq2nryMj0Y5t4MxGrPAYBx7bSUQC39URmoMmdNC0eTIKSjvpfCq719OK9MmpSDKJjo
HOvnrVF6jrR0N8atHpSsyl1jxAtD9oXqHZGkFs+iXKDV3B7y8nkBGo8ZC8eO7iTQiPNZ1/iv0Fxu
jKDO6vVxMtvSx/+igDMq9iq/l7MDGE+pmUHwertwQ9ATXZDZ0Ogssom8Sq2W0BHZz8zN0qOuZf8q
gMWFCv2euw7TT5MYdXPN28qkGin/BMBGUVeYx+TUuEX9edEoeP/7IsrY9P+CY/EmPF/EZdS7uG5s
PcBEx8v9uU7FTyEq2wlpU0FivD3a5UYlSUTYBAkNngs62pvRnCUlr0gMgsacCnqdFT9t4WHhkGea
elrTxOsPQ67AEdbypv6pF5Oy92hdhlqSn4hiOg0E7D+3+ZPXmY6IzQm4b9Opb9ZiNV7YNGJnotc2
jDQDBHYMgcPS5d//ldJMFm6mTQHpKJtrdKnsJTIOuQF/uaLq9Gn1uHRvr+wFTEnuGSmoYMg+JRyY
zYhq16KXlZawhxrPrUNt1sVxED2WVIi/vwO+AGW0sPMyaMux/RLR6CDtqKJvcdHq727/lmsHE4Y0
Iin06kjnNtu3X4axnSdIp4OdYMVYl8ldOtjqSVou7KzzlaE0NJsoCEACZcE3qdy8GIbiQEkJokwr
3pqZ+0ImHj328fzx9pxe/UfOn2LyHFn7JG+EZroV/8DNDXOlrDMDZ+6qD5Tamo8R8U9DRLCkyBcB
hX4HOMFcjnkb97M/p52DPXkPbclP7B6LpsSpxDEWbW37lg23L9BaWPr/fp6lsSpRIgVxnebi+cZz
dUXtixE0O43VFj9yIAoh2hPlhHKEXh92FkW+rdtFYc/RxaAaLqGX56NlFpooQy+MoMSRxEAHotHE
isGTtiYf3Hwx4UxkcfdtLjx6AGj4TP+VLg3J1eT/F6jmVMd7x0B+8O0vYiMg5QfknZLR5hfRv+rU
sstUHPOS4oiAgvFbYLIRYo2k/BrgXvYQLEpsIUBDpHhdVGq4rEO/szDy6dn8CgD9XN2E60AetrIt
SbVKDcoYX45phIg4k0beI0+UtX7sKWlC2DEW3+jKljsdvGu7VEZCoPYAiEJd3UQCKcqeSuSUahBV
xfSgmkP2psjU7pM1xMsDVVC8tMq5DpJ2JQQslFj/PqpqfVfM6Xiqur54AelTf59qtXiwaiv77/Z+
uXL3oovP7qTcQVq4BTC6JgKoZZ2rgd1gImUgQ44GSWcnO/qul1gKqfoJSoVcFwImJ+98Wy5uVLdL
jLNY0+o2Kn4TSIlugNXhx3PTwp83548NmZsu9SXUt9kKpQ8J2HgnNL3yCNCQwgVMapHKevD5z5hs
c3SctFMJxsrko56n7RdTT9PPiDXYb2bwqjub/9qu471B+Ilnh2d287pq0k+5cbEesSBLv61cJz6K
qSgfdG9q7gejA7dFn/P+9je9uuVgsHHowGqiHCR/1d9PHbNpVjKmwObJ+yH7YA/NVCwfgWJXp8pd
ixSpgij6Y9tL97WkL2AC6pfmLeTn6rMZz/biD7FaghJwh/dTWWOwdPsnXvsOINjgiNC7B6Mgt+Vf
v7BeaTfxdmBypKhxKJbGewdDDs09BCba9465djv7/NqAbD46XyDEuRs3KUmae2LCyVQLRr2O8ZNt
l/R9DmPPQLLSTttAH0c0aG5P8trZAoEoqSI2ecdr8+6vSSq9ozZmu2iBupjrC1Zzn/HMnL7dHuTK
c0sI/P8H2VwveZW4zUzfK1g6KFQHCG0rWnpeXJUoYw7z/7KMAGSxeqPTSrXx/LtFa8erX2FOhfKs
UR5JAsV0ZP8vaBK2tNf6ZE93/7LEIOs40NZgD8DV2pKJlNXUlKpJiYZTvbxvBJ6Kc95bocCL5x5z
o9+UPJqHCnz33b8vLHwN6EsUOMBEyIX/6+t5Q7bmTo9QC4hgCKAGTqhD3o3PEOj6nY1ydY6cA54l
aSa51dnMAEkoNjd/0Hvx3H3TSi2aHucMQ2kay5WBDhYyUmFsYEgV6Noc/6ubNIEq8QLsBSBmwLy3
VcisTospcUlWddSuwnhB/6VT1+pdi6zD8faqXjZFGQtGChZuyHrhg765ERt6ZTUWTXqw2vY8v7HH
bJrfotg2xQEqMCwyHuWAmSs175SnfDbRPu/6iiS2WHQFhL+h/IzMRRtOzpCIz4namXt6i9euCgSB
6djSTydz31wVgJhSzJMjPJ5i6GSNluIVsib9I4ZFv6G7rTsBwrUnQlK7kBdRZXy0OVKDAHJizZSw
EL2G51gan0dc3O4iURQnd2qdAxTwYWdvX0tNqBHS9uBDkGd6mzlWjpUao8bVVK2dqL64+Zw8mJ3X
zkeAqQ24zwzl9GVcFeGLtFKMh6nPp8pXEmCKPplyUv8P+4JEFJAlGT3Z75b9BfBAq9l9apAoc62c
1NjShhB4c5t/BdDseGHXOn1xHBpjnU5JnEKAI6rPWJ6xML9mWqmP5Obgo311xuMH2LsW723eKxc6
9wCvCP4s0H22vNVBV0qy5V6ljNfiFpFGOsbY7hLePiLyYtlEqvzXkRhF1QB3962zLW1VMWLjjpEn
ycT9XK/W51KI92rWKqd/HYmLlR0gu/9YQG1fYc+Lum6IGxvdgKk8pbGLBBGF8h9ZO1Yvt4e63OUM
RU+KzyhH3L6FCQAGozd6OygdHnw3VdSQzYQVgwL9YFG0KZytZd5ZyauDggyUfT4AdFsVhXY1HUiS
uMzxLA0UMGwK8dQA3NBDwfoxLc353mvVPVnSy/uDwIU6BkgyXkmuuPOHo8CextBbB2+7FP4pbzBi
ULNqnVAaK09OjSPe7aW9EltDRKXTLwGCmuzsnA+IJs4kcuo7Qbcs66ekbGiyA/YqXuAb90cQxNGT
hrLfMet04ymaneVjXy97z+UFd0ViB6mHS0seWQTc5jkJ3pETWnQ2EVajOTkKPlIPJ87mEVECmN2t
r+mD8RALZ/4+1In+tlilZpAVwSPy9cxu/6i17X63qqwZnqxyar+gnICgZmLNS+33ozL/blu39UKv
MN2H1LQ64wGKifLp9mrKxTo/fUyDiinLCWj2ohOtJYs5GCj6BI7WTurJLrXUxf9Pr6nJJ/jtgfSe
51BwheXHXBhpHdTUKMz727/i8qahXEDvkdIGwsiItpx/0k63ezUy4AjqWQdx0srS9z1yHztxx+VN
I/NhOO0SPEd5YjPKisVko6yuGajzpNUf2rEplIMpzZublTR659G5OhpVMLIuqQpjbbYp7qUij23P
DDy8SrsHOkdT9rTq6LAFjt2jR3h7Ca8NRxEKsQPkWqWc1fkSojQmSV04h6xD6n633aw6iihJv9b6
rofEla+Fcrd0YYaqzT26KXkNOMlJQwuHJLpLfmkIhH1u4nQnTrhyrUh5cIJuNgZ99s21AvjYBVXJ
IKvaKAbuC3UeUtRLIPjM3Wrfl6hJfL+9hNdulrMxZeD6dwysAwRxx8rBkQMOFaiG5Ig40RwOkO0/
UNmMX9ZFczMcJ6f5lM2J+mbs5+nL7V9x5UOe/YjNvrGibjXHhRO5IEp5zHGZxVq96ZDti/ek2K8N
heA9/VPgDGSmm6HADvYlNUU3gL/S6SjPrNGDsrZcUMq87tUG5H9sc9OAfwZ+R8Qjc8TN4jY0DRuv
aMBNKGNhnJqkMN6ZVr8aJ08r2/zgpToKsvaQr9Odbk8QaoHVRuU/t2yozGnAkMmLwVOYm22lRrHZ
0Zdm7+a9/RuiZ/mDpH0e/czQp72M+Noe5oCQfoPZpS6yGWykbV9BpWCwAuHBcTWqZ20i6k1ytQ90
dxE7fNlr3xOHPcYiLeVZ2iyxGadpNmqZAzTFUbQDqgbu5GupmkZAAMf6x+2N+lrE2n5Rhy4jBS7y
VdAj58cFsTTA+YIjSrrO/5rTJIagHVIBRqso9Jd0TRfT577Cagc2TXUaO4PSSwUAsxjG5L0STePh
9m+6tgI4PhJHQlyA5yW/yF8neEWFLU7Q+YXEY4pPZdyNQUMzHVq2pZ1uD3XtFkSOiKVmN5veli7l
Is6fFtRAgzSbuu8ZVfWHBgW1ZOdel4u4WWTK/rK9ShYJrnazyJGz4FtZgYxJLAvPbSyT1d8o+iJm
OSiG4XdKqX7P8PveeSuvnFYAeMAWSNFkTW3znJi1sZSEAW4wNaZbIRqRtGFCXGmGuOGtsb8sNi4y
utrEH4duLjDxngZH2/kR14IsrgsPxh5cbEnEPv+c7TrXAtktL2iizEGce1S09dA5wIb9RqzKh0Qp
yzSYbSfGthlkSozMvbVOBysd0o/qtK7/LUVRfwNjywIKW8ML2hSOE/s48hp94Ko9BDNnyZp7pU0m
YCtGgx1v1gHx/PejaRGwSgkeaYW57YooaWr0YyuVf2bDO9D+x+uhUNffdtZqO8XnyzOAdwgjAdmg
xUk8db5o/WTM9RgNyYHOwPDopKjQIN1a8JQk1c7mvLzgGMrlZoMs70BQ3GxObXDyZok7kIOjaE+5
LcWaXaM65QvuxSA19kAwl2eOKqoMtqmWAgvdAnAUcir8kTIlqDzUGmPM6n1XZHsgp8sFlF6b0sCW
NBEZD/kr/rpE2jWtin6AJKKg6kqpOOfFp0T1bDSD98/bgqGoAsDDlynUFqDmzaOLDdpMY7QG0dI1
QgBikQolrlGHt++rq7OSA7F8YDW28PxoNDAQ9xZoTpEdhUVZtwFieepRb5A2uz3U5bZA0e4174X1
RB/EOF/ATECrzJJcCXS9QFEv86zlmCrRAmLJeVuq5p/bw13IYpN2qgCFCRapr0Mt2lwTKkKqqJcB
81tzrhOftgpKyUOEHyseAghUovGuDrItmED/hbzWecIfBkv95iIEjbuJYyyD7/Wd1UJ+ysT0POF5
rZ/QQcMNx1/rFsuZnZ982SWkC0DiRWNe9gq3BfqIQFLQEFGCOartF7ub55e8Tme/FRgS8tPGQ+w5
9Z2dGQ86YqxPcYpg8u3fcHnFS4oAGkS8X6SxW0RZsliTSXUJ1dPJxpiylgj1pNXDrCtrymCNfu9w
7R6R+c0eix4y1e3hr7RtGJ/SEvMnPgKZfL5LnAQze2CgiPTnroSAwc4JMmTxf+uGguUDmtG9X8ZZ
/S1ZtO5DYq5pSFl3/I2nQAfK3RAnC03asC7GMTpmHkZ6t3/g5cvL7wNsg4IceeNFJ/O1JJepjkIP
z3OPZh7l5AVagjlQIk6ITSwHrS+7nUFliHb+3NM705Ak5rNwhLYduyLtO8zCkWgny7K+RE1d8z51
40FvnOGwqPZ6L9J0CTJlTHYA99fuB6ldgboijSpC1vPP0UIGBq9ZIBeraSgbZLpz8MrIfTCsaq94
cmUo2ZgmUEV3S+6+86GURE+rxWRlITkTqzlTDlRrrqf5MNVdubfPrhw1BiNCg4WJp4232Wc4NKf8
w6MR687ifkubejjQphQHVSxqdiz0Iv6Dao4XhZOJNhWMcMvzk7nak2y6NmspRAibgdlz25/P2tPW
HGczeKbY0KVx4GmzhhtkEjlvetcqT7c377XB2Ly0khCxIUvfDFb3jhYJUcYHrxAOVn4qPjn+iL8q
aDyErfdQD9eGk1cZZ1niU7ctlbHW1bbuYGu03gQURinqr6UKJBeRiuHLv8+MO4PgnrIbMc4myaGE
K2IP4EugmOSshemUd1mfYsExo/r+PwxF+09qXUmEsX7+xaJ+alC4MqIgnjMPq4nViIM+G8v/lMze
ezOvrSD9F7zqETpiEeXf/xV0QGofSkxho8A041EcKgjl3QlZZWwRS7cc/j1RolILkhmBNkBo7JPz
4XKj5YNNShToGKc9JfaUB3WB5wGRsRHvLOO191kHiCrxepSoYA2dD5bqiPKIPo2CzKSS8Yb3cPgc
WbbyYjRa9WeN8rZHsac1n0lVHSrlaMxi4Ka5DYo26/xLoJcecQPGMwYOBBOYxNhG/lZgfPH79ge/
+kslN9lFaItb39wcG+zUlgQFEnlsygYdg8KFi61EzXDMWsf8QAQnND9ek+Zt06rJclhQYTwqQhv9
NOrFs5WibJli+swNjW3hEe/H9c6hjLEHKLjydnOs+QNsDtmfLWEp7lE5qxaLYC52lGPv5c4j/AcP
sYzJOFL+NA9oCeLv3I695Rc9pJHbC3UlwoN/i/AaB56V2tIA4rScPDMD0Ff1pQg7oYwg33kWo3l+
hjbyr3pcBHigUXmW4PrBLdzmGZ31fzg7rx25jSwMPxEB5nBLssNkjbJ0Q6xsmTlnPv1+NVdqNtHE
CPDCCwhWdRUrnPCHmbqtw9WJRfG9ilaUhyk4IVKbjSdler8oiBhODIQvAOOuH+F8kdV2lHEeTLou
PjbUzw5wHqI7Z8IwpdbSqsB6xeg/L0NWfQstp7iL2sG8a4bF2skPxDFchQOAKhEFpjwO4u8KV412
QI/+tORpg7rcC79bFGr19nz7a27sJpJ87m1CZw7qWqOA2EdywkCN/B7bxHO6ROEHKRkdpCjzyssB
Ch47frQ7dyiGxUr/XqMYvi4ynEQ84q2iRb66HgpN6m1tBnSD4aByzBH/x1JaQVGuiXTfqA3ZtZEc
2QkLNu5buFv0u99gakz78k7qlEmo+pC61kpgHUCHpj7+dNYhGPfvv40IBDECKp9gFDkt61JRwyXu
cBIjX1maJfbAfphf9Xqc7htdjg6qk06P+hQvLjLFlAXGFFpDF8Z7eg8bMybjN0mdbQJLSqCXM45b
p0axzwz9eBmVU1cSUFI4yX71BGp7N77I8Fb7VheqGkBY6PXLazXrGAsoi45+BCcuK+8q+sifG1Pq
TkWcZuchb+vvWdo54mEtsCaHwHunNxVMkcwI/tfXUKKnDrrJTsKzcWnBZRE4B/GTKKZdLkADyEHX
EgAUkhP/p7WgS7Qwsg9mPiSn0mmnnTtya73Jb8hMKcnCClkF1Eutg4CsVAwgpoLW74gVEvdzDQkm
ojX6F3Oj5AnyirovzZnVYNRUW8TjewYrW5nMdXIenSyx78oCfq3XaN2yM+BW+kZ1BIS5QY+Lu2m1
nYDVSLmBooc/apFyGjrNOlmwWv3ACE6YnLyAgTWFqVB2FxKAuBVGny9tMyh+iyzbfaKhVTmEFeJ9
o/7j9nW2tfDkMZCW6GkSkq4e8QTj0tlOtdgv5dI+Jov5rUGTzW/7INz5xGKO622OXjHRGk5XANjF
MfgjaKOqKC+WwSVCTfrFjLr8V4exLgWFsnt0CsV8NSzY/o4lZR/ePUUaGFTAoPnw1ddnOZBMPQiC
IvSlAlm8aVpQ6m9jWPfa8BeRIih6QCo0ZwU5erWawI6cvqvq0C+HYjkZmLM/mBHEpbQt9sQDNl47
6lMaR/Ot7beu3s8Bavy5mJUdKsGTFoXaU1ku0ftTI/S6hWQi5ReAsasJwQ6KstqYQ7+IhxDzm6Z3
6kMyYj/fxvJel2DjzuFY8vlZQboE69BXGzpQOjGRC5Vr49HJB160uZhiN66dofEDSe92dv/WiMQM
wiBWMOfXlOG0mHK10Ljm57oMTla11D50xv8iUwsfwA3t0T62hiPpQ1VDOM3gFnx5BJpQXobaMkK/
rWvJ72pFP3APdW60RPaXtLXjv/h6IotA9QA6FKSHy/EWxHyCttRD3xyJctOACow541iPtdBfJLWg
MDE9lQkESdlXG6Wo8TAcdGELVFeLHwdl41l5bLwGPE7vj0bYI29WtlxZUHovZ2UtHZSrQsuQL1YX
Nwx66SyH+D9EWPe8v85DeYnBhIsMWIvVUHUcO1ax6Jk/j3X7oqm5eY/h+/iYLNK480ZsXMS0BTAj
EnQA3qbVE5HXdg62Pk59NarQDUg7JJj0uilqNx2GaWcJxe9e3cWCcSHsceEfXCEttaG3F4vGmJ8a
cv0VVEv90Ia7+ibiHb0aBf0qqtoIq1zx8AA10ZCKm9RvIXie5sTGLqNGzmpcbAz5YJW7VqOgxJpO
+aeosd5rkEaoDPlPUNjE3lfWvmw1n7NykjH1ZzMaT6BWX/sgzj8jANrdlVMS7OyVaxVP1AeoqusW
w5HwrQHQE72ITFPqxE/zhuDC7AKd2rAZjP4UOPlTRz3xLHWFdej1uH4BQ1h8agHgPYaFrsdemdfa
/3RjjP+5/fptfGqqefg6AZSgoLd+/ZRCdRotLxN/iQcZTKIEvSRK96gsG48724juNjB6RCbWLbtg
JojqsSzhU8/AQ4HuY7unkpSgb7Gk5mkaLfPBHIlo7Mmq9wrBG2eHOhqXAakR1eB1aAEjZAYikWZ+
ls3J78KSwsdwrM372C52Cmpb86RlDuqKQgKSJKtrTu2toeBDg8AoGvOevCS9IxaQD9TstcOIXv9j
YHTJiSBAP9/+jhtvB+8vfRuFcgsANLEGf4RPfRvJlZEwR/qY8X+dYbSHcdYGPIaNuj33+biHANua
KhVnyjvMADK9+PM/BuyixYR3BMI57eXhSN93cNskhh4XZTgqJrX9GgxL5apoXb/+xVThqClEpcCZ
1ph3kp0YJR4WWUckwkXGevzS2vPPWZ6mk1041t3t4bZ2D2UDusDk1oJLsJroDORHTybkAQaj+D41
RuhRbsYaK+rU/24PtfURhVs3oYaIcNYqolWBXGCxyJmvjoUJx6xQ/ld0Wf5hUOigambm7KC0rg8/
VTbKMxCrKOjzgF1OLW6Wph1SCevVeEk9nHXK53ZY9tQ9rxfwcpRVmIGTXVqUGWoEjZopX4aioLam
FN2HaaRl8N4F5IoB5caLwociXb6ckCI1cxtli4CNRtYnlFp/Sktpnh1Q6w9ZMezhda9fMNGtp/FC
9gZIeF061EdDqVM5LHxbGGWUJKmtm0JSe5anpUH5Bd9i1xhF7jZhR8tzlsbNTlxwvWX4CQ61Afr4
ACvfcHh/HMMqwPJHRhDIB+Fmt75a6NVnY2r7+0BzpFOGQs27BRqxyBGiGaL3AuVjHaUOhU6fxWZE
mW7aIa1i5bTYkUMDSt+TQtjaOQyGOSuNbyAYYvJ/TK7Vq4b6Tl34iM909JnpVzzBvGt6NwsMZwfr
sXUYUDsQyQx+WiROl4OBBOvs0BkRRNQhvNIPKlxsn+O9MEA8AZdRj5iRiOO4vWjbrU5DipQi2j2o
fcV1q1ObMgc3MweT9vSi+ok2Ocd5VrNDpXbzyY4Cuv2BGvy+fUyu725eAfp4ABgoVF7pLslWGtml
reb+UA6Oq41kUgVQkDtM6RMv0Kf5jk0/+/KcDztF2K3tKhSxCa5IOoDwXC4yvvGLFVTcBV1qz89G
Mv+XGeqQu8iMmh7GJ+Ph9kxFyrRebXQQhMQOjz/gusvxkgyMcigznmwt/47KovduWYzF4xR1locQ
c+X2URftUEW3lldgUN7M7qAtrwYtESepsy4ufEenK9QGhFNIIiC4khvpU98r6SmNnfirIvXh++u/
FqIBQmcYVShRjr2cbxFXHS0ihGGlqo88TSra5znCG6hDKcrPCqP0TDOZd9LkDU4QjzGddrohbCnq
oZejSoVdmYODSCbFWRSTCkfKdC/OTO0nV0TYHUIAJMWdhHJo5zZWgJUQjrwNeORBiK22o7oHbhLb
aPXZgYNglCYYygD+1stAENgnMlp+i9Eobp1ayz2y+mhXqV3w3+0dtjl5R6f3h1ADzJs1hNuowtbQ
8TXxs9Qc/SrJ08qNEC6oXCJZHlQjHh7LMVq+gTgnCiNhHF5nI+xPtZ443s6P2bhdRG+Hl8+h+4Dn
6OWXmNMup4yGlnVuRQgodkv+YxC/YlKC+GxjaE/Ubed3Bgokfumo6bEx9T1WycZFKjIc4MkUuUTc
dPkblC5AslziN4AWGDFEGHBjbsvz+2eKfxIDvXm4Il13OQq3ZS4FKWl+SPAnP9WRMT7p9uygW9Ck
rDNxclS6BoFo8yiZcfQ1yJJmRHpFJ8+8/Vs2wgBazcLPg4WHC7Fa9CmRZoyiw9RflLa670fVPqdK
Pt4XJRAxSQu0+7IbMg+lh/7LBFd557q53uwgE2kI0xAhBKCcc7kSc6wrdTUgZ7XMOVhoLAG9SZMi
d+ilxr890+vr9I1UQucFhyiU58Sf//kgZ301xTjceiD5HJi8SvV1qNLZD+opv5NwbfmmT6acvX9X
U89BAQMiNCk7//dy2K5slAnTBge/lE49t3B7/BRC+hPkrdHHW5WrbTHVT/ArzvNolw/K1OY7v+Hq
G7Owpmir8XICBnkT9/pj5lLWtlmnKaM3KzGwsjQGFIoeQJnBlxoky1XsxfgYlXPcUahvpuJA+TW7
e+fq8xtoU9O6JA0hoV196FECXqGC7UGCwAjv07krT5ZeJ4cokazXsc8c15l3zVSvXuy3QenLIn4g
ZAZX6U+rtF04VBVChlJZoXUS9eeg0vtDO+ffpDAYTrfneF0mEeMJpR1ohaAq1iE8DO1BQ9p5RFgz
d76WmVndN07U3lfLMvsaalDnzjHHewIG60PTJ8ErPqjGue+c/rGcZO1nHXazsfPxrx50UU8EWEeL
XsQta1Ak10mK2mIjTMsl+1iUlepGYdF5epNNruGko5daiJKpAzast5fj6myLkZF/eKvPEKyvdr6B
66fTgxDwuswJD3VTNz70+cSbrWYPw7g5SVGgFZ48YszLQ5bTIdYx1xs8y2ykZ+QXZRcyr3Ju8qQ6
jo4jHRu1blyZbu9OTLw5MkOKfJ4ofy0845hLITkVk7SNAdpeM9XKUwFq7NesLuWpVOzmFRPLJsBn
XdZ2ov6tBRbfFowC/VzekstZq23VNWbJ2MQvQ+OVsab9088J3etSd9K9Tt/V/UlSygOBUxikHcCJ
qxOMtMJUtBNMCjuv8tMyRAAxY4x1P41jO55KLa9frbnHJPP2LtocltiEzIM2/ZWcJhrymtNM6QCF
Nl9OgTaaZ7WYMHNNlvjgvBm15HGzs3U3virCjugAg0YAhrW+McFfk0iaiBi2aZNgt9z0Pi7ymltD
y4JVMAT/atYY3nVLMhxvT3fjm0IjQc/2TakFXvjlN6VFrgwwCNCxLeTiDsZ/+mJrY/ZbqRR1Z+tu
3I7UcnkPYa+IDtHq0KRzrXVEu4NHCIg2zYDtEjYbVfuY9Zr+VJRh8+X23LY+JXK5FH6JbwWw9XJu
qhqih9PWA26YkX4Ikzm7yzQHPQ25aA5xE6AYOMXFe5lebNs3tAMlMG6I9Z3MfWwrwPgHkFjRdAyQ
mbsfqzZ8gPEd/cW3oxMLSweNWZo3qwqOzHKaHMTBa5BBPcVJIz/ZY5N7sd0HP24v5dtaXWQJYlrQ
yUwqtbRK11XprjUwd7DCwZMSpX/ppTQBNcubYniQWp3IRVgxbo6zrvSmW0tO8MMJh/RjpjvB6CZh
0sNAq1NoKIGmzj4im9kHTVIlwytGObLuu6y1HF/KAv27Q0j+lBRZ+LNG8x8HwI4ugztTBn43mIx6
LEEoJw6+Jw/V6jpT0raSo8HhKu0T/bHXuvbUOkN6aBWnfQAWvte1f7OoWK2hkFQWm0Kc9DXW0lTm
cNFqQs4GNIWNNQje8b8pmmWGm2TBGN4v3Zj+sFjJ5TwUeZ6/JvWcjT7FU0Q1eyuIP9hDkDuuoRZI
e1CC7eZvUzZN6FgYSBm7S78Mn7JBGXei5o2TC45EcCg5v9zEq5WiDZuZUSBNHgkbnHOc6MJ/m96o
caaMnSh00fKIrZ1E4Soz4uuwr6nRkysSs4vf9EcQqeA31oytgmVaNVevoeP86tRS3dnWW4Ng5UpF
XigIUGu5HCRvl1jpWpWQIcp6Nyp0EzJMkR5uH56Ne4iqJ/g2kAyAmtZAs6Wq7FjuJGJRZVjOfNLh
Tl86oR4QzuclR8M8jRxn50nZuNg1GjiUA4VbL+nA5dQSfe6cfCEOS5um+G+Yl2g5BpKl0W9AAW4n
6NuaISA6tG3YJ0S/qyqOPCytloRE/FUVY5uWz3r12iE8961B+hHdi6Q52k1ovt5e141Xk3oymHYa
yiiGrtFeSTsqYwmdxJtKueu8sDDj12RG/nHAnBeJs8xIH2U9jZ+ybpR2vunW8oLiA74IoZcK32p7
gtaLlcLh8hBdwUPfzHJ4oufRLoIQKI07j8rWPmWDCpY9OP4rekYhOxOYpWjyrKIwf/DNVdWVE3Ov
4rg1KeE8CzMGeC/s7Ms9szhO3Rj04z3c8GbMlqv2YZgq7R6xDSQdb3+8rbGE7LtFj5fa5rpJP/E6
y3MPzLmnxuUb0US40ypy85ikTfsXZ0Goy/NwEetYa+mOAslIcI0YEDQK6uEB28Ob6fTez7KS7JyE
jS9FOsalTfdWYC9Xx64flxEdUk6CJiNA3lZ68JAWTbWzHzYuZAqIOILApxOwO/Er/rgcNb3otHwe
2X11RCdjrBSL7qHR5a4xRGV9P2emuRP8X9fucOoDD0yEioIhtfDVI0DppOZJsgd01qpYOnC65d9Q
pvQndJzm//DyA1+hJG0FysKZctlP4zA/ybXUqrDhSsSm3r1/RPYL0UTcrASWl0sQ5SFAqyLh6qaM
4ibTbIEN6MvTiB7KztQ3tirILV4+ki4K42tScjJOakKdY8DStzRPRtuZX/o60aDKpdnOUBtXmkGV
TqezyWEHcnE5K5OyW9/0WBIB4dePTp//2ynG+CxZ6vRiLKl8tmt8C9DY1T68eznpUAvBECwFhZzH
5cBxxzIGGnM0jDl6DrNKI5yIxypz5Vybd0Q2thaUfEYoyvNooEx4OVhvQUvuZ6QWCqtNv6QJ5GdZ
0oxHYLrJ3e15bZwUoWtH0EpZBnzaaii9NsxKxpAAjqY0Ps+toh7f0KMtO9zXmnEPl7bxEjKeJRpW
CMOCBr2cWuqorVMpBhq3RT8cQypkrjTUX0wl0s5W5kx3hbzruyVO3iqu5Frj2xEuYZq4Bp6akoyA
aTz03mzoae6G9AhbV58d8zlE06NyS23Iv2X8t6YbVnX5WbXTcs+3ceOTUm0DOsJJgdRpiY39x43U
O4ECdY91Do00/yfSpfTjLDvzk2l38V7gvrXGFL3ocdJbRf5ptcZmY9hxqEfkdRiY3/XaZBygSA1P
Ca7cvhCbA9Cd7emFby3yn4OuNlKnJMoSmiRAlVngGLZY8122hLCMo9TCtTyJHySz+Dcn+RVqb3/x
gtEIpd9K5xphmqtUNpWNNhKjI+6j++WoVEfo9hJOsUV7vH1itr4krA+6EmTNPC2rL9noYUgtidWd
omE+KwV5VwYLxe8SU9kZ6o1As965Qk2LnjUcgauAA8+foulQH/SswWwPS1MlD4ukJg+NEqU/Swvt
AtdJ6vpj3auekfTnvsrN2s31JobDkBknEbwTQS/mvzghLAk5d2/8L+rRVL29JuLjrn8nVDzBOBJ8
TnP19tnToprAuNG+mwvpX2uKJtXFFbj+2FbQv9EeUT7dHnDjI8CW4MriQ7A06zACzHjRpQnHCWYa
VpV21j7l1JSPVhMu3/5iKLhNAppES2ZtYKCN1PuaQe5RrG6kj1qRgoNK55x7qx60nURy43njcQG5
zyoSIK1TbtoFdV4Yc+/VNvrTkkbDseWcf+6LREIRs6jOFWBKt5kw6Ls9y424jJGJyoQKD/XLVVym
zi0Fb2PqvUwzpTP2p6bnQCDY2SfXUk6AIqgpCLiHI1i/4ur64xqsKzKNRWdDS7ma35tN+sGy6vEw
2qF00EMp+DgOTuJOMnynsNKRerSKPe+mza0jPKqEuqaooF7+BGfW9JaF4DWQObV6aOu+ZJPighuc
/duLujmUqPEjqQGBe22F1YYyNKnEZpc6s33GTSBFwzNVjtwq7wYniIWlTQ+LSAhor5E0thxm0UJT
0HMqKzjEA+WiLlLDUxh1vdeRPyMtXu5Raa55mW+jAoxG3FA4TK52zRKZch4VWu8NaKkfl9xKD8gO
Ls82anRnmsfWfKxKvT6mdqJhr1hmJWDcYHgM5Gw8amoyngZpRJnPCvvokIHj8AvQBXvCshvvoQjM
RceJf3GwLr943dhhEmYKp6oNh5c+nhOeidK5hxeYfEKI0fFNOo3n299+4z2ky0dCRQTHeVqjRXR0
EoBSsc2afhru4Js0P9JkmZ/kZUlOQ5+nhqsGffCYNMgISFGv7vmIb82aUyZQ6xp1zvU7NSUdZZ2I
qEeTJvuUtfb00ITkeKEe934t4bWxqFK2g8nZukbEPkCpgJoUe/FyqeNObdWS8rw3GKX9FOJX4vbh
uOcWsnWu6LlTLRI3CfXJy1EmXa0QDuey0uu6PShVUfxT5+3vIKm7nUTyWkxLoLjINuh4CIWWNQCh
D9gzEPN6r2oD20VcUnqpiu67aXbFsyqFBb1LXfXlUJrRei3A7Mtliyt8rT8WaR79uL2nNuctMIKi
UEb/ZRV6lMMYDakqngcj6I5aJ/1CdXb4TAOk3OlFbGweniADpQ0qrYCQV0emaFOV2DzovNQp5dBt
i166K9Sk1V00zJeXuCm1V0wu9sBkGxMUKHpqgHjcIIazmuCSOP1QLnXvTZTnfipBbbuT0ZkvUz7t
st+3poimPIhV6s2IFqxilghZ/4B7mMynl/VjVUXTF8RMKEyoo9kLkqvlW3XRBu7YtR3GVygfHtPY
qu/AnxcnRy/nybWLJNEPg947d05MB8oPpVI6jEY9/cWWB14HbU5g68ncxWz+eDirTGmqeHQwQ44o
wmZOFPtZEiSP5tDscaO2PoLOfUGV661JL/78j6EmaS57qa5YmBrSXDxVwa+or+IH0yqtnW22cV2I
HFdEBGzqK/mtJo6lPGQ4uiasmNOa+UEJOvXz7WOzEZ0CdRAKw4DZge+JP/9jQvU84ozZYyTdyeqM
2O+YO48ZsPkf1dTZz4mUNv/dHnBrBUm+BMOMoAlm8eWA+mw041xqnB504c663n1WJAmvm7jdk2Lb
nBoVQvg82DtTZFmNFGVVXY+MhL4awSHkNS8OA/SKMnm665Mi2nnVtqpcIjoUcTAVA5wdLgecIz1U
rZq1pMMSAHiUo28TCpb3mj7g3NAArTng7CB/l3tDe0z7QHqWeH3PQ1r38vsrXMT+BKuCXkQ6tvqs
bT02A56OaBuOTf2SBbnm1zjZR67ZJ3t+xltf1AabTWwOJwNB/stpA5rXSGlZ5yoPo9xDe8C4b0uE
E11NSqePt7fP1s1EjYCaPaAV8O6rItckNZm00LzySoSgfsRpn36vAaW8lnC2On80l7lwVbpwO6/L
1mF0FBTgRdkABubq0+pWy99s6J2XTwE+sl0aHKW+lI+3J7cRFwlTNqAvTI/uwOpsaHFvmXHDKInT
jX4wJrILnQ8i8pwbHgTT9DHosvhxLHGnDoxhrw6zPTyNCbJ32ozr6F8KJylA2ou7IIcZXUxGBelt
1g7a0nV3i9Ut952hdSdnciT6tHqwc36uPy2gTk4NgToguyshk2ac6qTTgROkyrL8mIbMPgSo9SV+
OTlUhvPAGiV3KC155wq83r9kO/xDOZioDDzv5f4tbLMsiygaPUx2KNHMufyhNZuXxuCo3v6+bxHR
ZS2AhiGnkgQLJCGVvsuhZimbtKSlPoJlbWMcRlQsPigxdqtuNDfpD7kx1VOgWtLPaUmKF9qY6r0T
J9GDqIF/r5RBekT61v5UyMGe1N7W4tN6QH6UdEzUxy5/GRiSQkutoKdUEsD2aWUMlxrsnkscqNoI
g0jbcON22UN8XW85DjOlVQG14wZZG9B2mFtbOp5fnuOkee2Wiz0DUm/N9geYQ8X0kFlITtpQDT+j
Ba3MY6otmFHd/irX7wS/AbkpCmTcllcNsiVvKws23OBF5VCfWjkbnuOwq76qNK4/06d5t4yHKHLy
30HPA3cHBf9yqRcrKlU7psw75pSdMDhK/ajB2Qxki7lzpDa2NjMC3wHqi922Ruj0qCVbTcbfnfEc
e3U0hOBZbBOppmKPILM5FOJo8O7J7ajQX85KSrrCrHVKQbITPZe2cFTKHaV4MNV+145wcyyuKfBA
6BETulyOpQ5WFhYVqTWVEqV5mIyxcs5liqm97BTz13dvD5i5glEKCJp+7epkRJETy4PDYFWNB0IQ
6c+JtgSxH41W7ivzmO5RkK/fGtT0KGcRZOLTyWNwOTtegVjDjJjCJgCOZ1iOILwrboLb09o48GLD
Cz0BupqAMy5H0ZtUMrqJdGJGFHjyIxvdC7eK6vQ8T5bzOTYb9ZBUQbnX7t+cnQmmgfiEmP2q2B+q
5oyRNRdNINmj58RlfALDIe/BLLf2CFcsJTsuNfCO4nf8EdjKPXQcKscUeLQGFG0LiDdH9sOLKb35
t5dycyjxt6HpKeK/1VBplQXJSFfK0yo59IiSlPt8GP7R+8LeqYFu1AjRqqNLQsLNSSNgv5yVhD6E
KCJyWdht7TV6W/5bFovtZ7We3pWLZD7qnf4xHEblVxLHyzeckfbIeFsfkCCFM4HqBffzaraoYhud
g1KfF8Gi8kJzWY4odSc7a7rxMNDio4Ngob1GY2p1xHFEy8smy0FwztHCMzAGd4Mx5wettPunrnZa
zPo66rCodp9qzdlzGNr6pCBHaQ2DQae8vYr3tKrRImOgWdMvcXKcpLT20QWgtWpO3eH9uwfgJqB5
EXvwBF1+0jaaJDsvSkyoi8Tw2npO/MHA7m/S63dTCvnbiT7oA0FD5z5bfbqwo/Ncy4D+UF1vf8lD
W31xoiS/i4CG7ezUjQVkd0B607F1ga60ul7yudMLaanos5GF+Hoe1QdpskY3H1vn/e83KmsmwTnq
o9xpq60yysGAPArVRHnhBYjVbkBfW+jf2tTbQq9KMZG5/ck2Kl+C9oNaCYJrABvXeIYmN7JBFu9q
kWBr5ubZUhofemkclUPZTvU/ZqfHHeDxvjCg/SXWa51bCvTKNrBephTbkENoFkr/v52ftXE0AavC
wHMEL55mxeVWSiYjlEyb2yErpvoojWZaH/tuxJWNS6P6bRrASTwIiJH6tY1G8ynFkqn3kiwqnvUE
h4PHyYgsmoNZLn/qtCmtdsKRjUMt6iaIwtPjIB5ZnSqEciZDjhOqJ4ChfZMCkYcuvH5w6vQlrnFZ
5JlSzsNc9xTANX2nwbK1JVVVx7KJyq8GxPZydUrLICM3mXAV4T0LDl16iEPll9ybyk6ld2skTSBd
gFtBKXBW5yxxslCqSdLYe9jFlyVlT1A3kWcs07hzT2484yJZZFkFdxdAxOWkNKKtCKEngsmonh+q
JpwJYxsb6EWshadanXHerqmi395p4m9d5TG47+g8rjx45AyrmMiiqNpCcBtQI4tHb1Sn7IdplMUO
oGVjuzCKJTCBXIwQNC7nhj2Rkgw6gBYFg1w/Xzr1IWpT7X9OklhHqdOjI6JVph87oeqWcqt/vD3J
NwzgepaKw80CGkPU4VYbJh4cPYNUP3jdgAP2WQ0g5HjaHAQzRDslCryghhhzsPpK0g9BVHaTi+tE
+zuB2Qvftpd/1kVUn0o8iI5DEER3I8qvX1opjc1DmI56e9TGSJXcOIta6kMj1+ghLluzOs5Uw+AR
GtmY3VuGVBwyLXTKnfldZ6OEEALjLsoNlFPW5YYUt6/OJDLCxsz5GlfDyQlM0cAV6agjOXSmckyi
5hk6Ug4SSxFXHXr53/PYfC069O+M7vX2kl/tZrGjUFV74/kTTK1ejcQY0piWIaWkcDYeOtSgUleu
bfkhpO50tDobKjUB357GhviQFx/6bVhaYEQzFNfX0qCVhQ9ZxsPhhbPjkJs77VFvAbouwWwBCE3b
nffj6n54OziASRgLmMT60OaUrSq0zClY15ZzquphPGdBn3udrU47Yf7WUNDVhICITcy9Bn+Q3CYA
02lWCOtmvzP0hmSin/GeVvZQ1+L2Xq8iUAD6eiSAAgR6eVz7QjXaOB+ga9lNUELV6vT/5akSfIOU
2fp4ZaKqmCTTcz8v+k60sTk06qcC4gIUYd0614yxTGR95AMuZoTuraq7dpUMJ3saw8dJSFfndZO5
7VS924+ITwnBnv9R9WXeqzsqlVpMTloQxAnEObfL1AVtcHM8BFmzJ+28tUtVkKHwM1EQgnt+ub6p
1hiJ4cwdrpdt5lJInP3JQYIzN4zMXwZT3envbY5HSddkNILwdUeNSiQfmTaAJ8uSfMgTsO21rmOE
Y2O1SZNvj86/OR4ZIWsJR4T76HJ+RFzJNC6xsHhPx49dXzs+rMjyrjFDACbNvOcEct2h59tpFqgc
kDnkM+sFVaWyphyeEwF1qGscZQlTmmMkwWnytN4yXvLEzG1fc6yed8eRwpdS1rvxgxz1C+ufROPo
Fq1W2K6d9jYWCAVUTf5Q/QT/3nh3RiJ+LGL3b6a+5MOr1SH3nBR0Kuib8NwfnMlOnoOYrJnENvt+
+xa+zjIZC+AQCTrq3iSaq5McjnGRL5VE50SSpe+c2ep7qi/62epn5VfXFDBglbyh68Ul8FGX7OW3
Ije9vROvbe0Hkmp2A+UXRHNWuW4ww0NIkE335CxY/DSK5ye9U81vchDH3ytbzr7envbWePizgE4W
HkKoaF3uP6QbM8hsDeXvXutfpiDt0LpfhhbXmyBJ/S6u9mAIV2EU68yFBVlQo+JKqfNyxDpMK8Vq
am7MtpQ+Q4NUXqMo2ImitqaFsikYT76oaFpfDoJfy7KMVtV5ozOb922df0paIGhGKpEATIN6vr2K
Ww/On8OJn/NH3UVRwJPKdtl5KPfnfhSrjhch6+q3bWIebg+1OTMKHgKtpNG9XEULdp8PVk4D2pPs
Zn6kJim/loTj3yviudKVZq5g9/0jUg0QChRciMBlLicnB44ZkMd3nm3X49mxu9alRmG6RWiYBxVY
4c4RuKbOsUMQVyTyAzNChruaInw2w5g03tRomLToYHSt9qpS0zGPdLmbT9JYdQnWafUUHzBlnuMD
EU5ouUZTdF8wrZstF90JJfMiGvDGHdcHjPlCVYfILbPK1NxYzpQPSdQChDIyNb1L8HrT3UHLk39H
HQ9hd0C6Ut35bltbhDoZdxh6/kKM/XIVWz6MWRqsomMt2EZTzj12WiqfHNrNO4nK1hahZkspR0Zl
kWrE5VCWXVRWYdDSKqZ0PjRDbvyiQJZ6o2lIqACrexnu1tQEsYfONvcIGeDleJG8aLESLIynUtws
pF7zOmRCTroe7O3FraEQXgE8hwIeHOfVUEqY6RQdafFaWRCjzzzWj8k8Q4Rpi3gnn90IrygqkEtC
agZUuu6kD4ZkDvoc9V6PwfnvADX70q30efBMWarvwV7mh7GSS380+jrcOXIb0yRnBxCv0S3h7K3u
yKa107isCmoGal65Zm105xSYpGspY3q8fbo3hxIoQXDhNKPWHi+WMjdaXRBsxHH439CV2lGt+oF2
1JjsjCS+zSpUhsWMaw2dL2Qx1+XFKo2gY8s8sGEhlYdEMP91o9ozBdiaj8G9QRmV1+wqzeD+dWBm
M5/OQLvUjepm/F536jiQa1bZr/cvHs8YfVtQZ4CjVt9pdlrZwDKu99C4iz2pH9v7DH+EZ8S9lS+3
hxJ/1dXqCXYidwh8hDVNesIy0UwyyiuKg02kqpbOSVuG/pimo+GhP61Qmh7fXWUU0sSUGIlHqEiQ
Sl2ebCR8m6XqGRRsS/DY8wwgfDuqxzmAZzoAPNtJ3LYmScpGLsPeF3nN5XhqBMnFQmbK682uPox6
P37EDVw/s52sAh5VU97F6O/uJFIb96VQ5+ZO4YETzcnLUZdJbw0Kcbw3dWMdsmK07xyEZ7B4RlEP
IOpwuP0pt7YonROaUDzflAVXuyZN4rBEVrr1yn4pDqnVy+dSGv8ByL3XUNhYTxjbNFxxMaIGuCa8
iy5D11pSyzsHqjkKKvVbqmeIv5eyDFXAkhsJy89O1X/enuHG3Sm0bwV/iNFptV2uKJdpUDcixpsa
bfLtRDJcZcrKpzLXF2EeoLlJaUQ0cPJ6J3+7lnhB7ZS0VDxDlHiuHA0azHGcpsfg1Gy68mMKBbqm
4jCML91ABRoXFM2zEjk/Jn1X+urSdK+tMyJ2j370P9UsN//n7MqaJEXZ7i8iwl28VXOrtat67xui
V8EVEBX59d+xv5uurIzKmHf6cnqGFBEeznOWXUXq4X/AWrAl4WfBE2A7Ts7mQ4Y2nOIBF2bQX5Yd
iVVwqsKQ5X1m1lNSxd7h7fl/zcraZiHDHxRRECmcV4mhphyYM7ABnwCmL0YyoEBqgk7QI5kn9+yv
/RjtpzqrboDPDn65kGaui0iu+s9MZ9QOb/+gC0sevwdfNdxrtxJh+/f/FshK0Crw8Hu4nVA+yj5G
8mvwFVDF/1Afb54BaJFv4bLgHLwcKQSbG1hLDcAAphX84BRul/mahgaUzrjjD3UWttdo7xc2EHQl
ARpAGI/6+Lx5nfpdLCGSGwsIZdV+npA9tG7eyx0OqmfXwhjt7dm8OB7O0K0Rg2P7XPQI482kWmkw
Fqkdkm/GWFkY0gZoeFToKdjuPzvxYzVtJoeAo2EO8oqFSw1XU2viERYvEcujZfSKEFjPITDkfxkK
m3mGHJZNuXB+zBGXtjxW/ghlUogWaK3EvV2zX1G2VM//fRJRHsMwHocccO5tkv9ZkgFz7aIRjw6T
gYQf4xHGjUij/kKSEalSBneBt4e79AVgI9w06SBmgsfxcjgB38Z1xL2isFU85VDXZEU0CJMny1V4
7kKhhVe1MRxQAMEO6OwTmHQWQ8/MASjTaETcs/CPcHfXV3baS4twI1uC0QX2FE6Ylw8knUAmno+O
X9AH4aMiiC8JQCjLUzl4Obq6/ZV6/OKehvoRXHBw/Ddt6ssBMxGPdUvxlUHM0mMPASgoBpPtiPZF
6Zpl2q+GkhKSt37zWEnyKejGQ6XT6MovufTkmyQLlm1oKoO39/KHGKqhlghwfvu0bwrlkE0eyFTn
Fl2pUim4Y7+9dC69T8Rf4NPDRCP17Ox9CjR6jRB4n6qt/H1TpXGhsyx59/YolxboRkdDKCA8KVD0
vXwqgbuFT01jCo388x3gsF+SVupZguVxZf4uVQdbMxRRolvk4TmvFLCiXsIQ9VYC/+lCINz+K1v0
cAe4owP4JNxt1sBMBrVD9f7tZ7w4k/josXVurK3zXmxiG5gLG+A0fO78z/0gJLgc0MG8Pcr2Ps5K
dVyFN4kP7h+w2jirJ80MllMiAdFATUCO6P2LryLsJewhF7sLlxGOADB8Onrd7BW+ncSV4uvii9y4
dv8//LlPvJaLSLoMD9mFMkHn28bvYN6gC8jcxPHtJ734JhO0WlCqw6jqr4HPP3uoH3AS+AQrU+Pu
UA5+5R2wRuFVSWsUN8yFBbptem+ou6bDufgN4hlRR29xwufXVlKLyeH5kQ1OqhoEtdUrI+7FBUeF
V6wKMvz/4Um30cAn3Pbvs5tJHatNl4Xxho63Dxnv2GGdN+kn7Vrb7NgYkefaTebZ+XS4cnT8pTCc
LygUciBsArAHDWp74/9Mc2IMSAu0AryIVst6WlQ4+/Crc80nMB+84IQbaArDtYDwd0s98QTndNvs
2pkzWEkgEygpTK28DEIHkCFz1mTjkFtrvSUfVRqQ3RqN3mdaz4tGLvscRlfm7tKCTIBBbrxFmIif
i3jIGoRjjYDRAu790w4Vuc9z6zkYm0n44v9ntQqKlX9HO9st16H2+zrY1iTst/a2bTy0mUUnboRL
o2t41KVliOs/nCcQsYhoqbNDcAHvbVwyoA2BUa7ALaw7evBHLWi7DvtslPzKJn1pa8EbhTIGhzsO
w7OVULmu7laCpi0I0uQ2hEekl0fJunpQc66zLBRc8JZy8if+qW5j+tOuETStb38KlzZRSOw29BmU
eajsX67GRnBOkkYDGGu5d+ukjt8nSXdNv/qaiID3iGvcRuCFGAua95fDBHh7NRspRA8Dd81BIP/0
V6UXuOATrHzY/ibsQ9cjJwney21XCr/lv1NGlUCzCEGXQAgrtFEWa7t70ofMlPDPndd8IaGbcqo7
901O0nQFDTuZ5vVIGFzFktjyPCB+Jx/EGPhQkreqb8uFGvWfmTlYG+ihAusAdASf9LOCMFWy0d2m
jLRTlzzOlElIdb1mb4x35by98P3hWN90YmjaQvK0vdB/tg/lFPJ2JFCVRsVRDkOL+IgSi+VBDVb0
22vjtUHBxvRE+ifeGTCxV2JquImikKG4+WesrvsilRLqXQd7lG+iDsgTmqt1mlc17FdP0AtN8Xsj
hwRrOK6WLhdxglADt9b+PQUIpvPak5O406NensYVU7mXFRKhr9xNL4AkW0UAkvPWdoNO4eX0OLCC
17EG0BuBM7AXayx3lAR9kbhg/LUOXIpcdkMSX9kVL9WzcEYAmrf18Df6x8txZdomSnBctXXYRg9k
XOIS/Q3e5QNgEciEYQoNZf8yNwVtIImfV5LliabDDp/4tXCQC0sEl8kAUA2Aty0e+uVvAb/duNRl
qoAtRPhD8DnY+YqC7zrOa3PtLL0w4VCHg7CHsxvCxXOKESWAHHw64yxlqr+jjQmLeZyrPa58sLls
g+4bssynK2/5whNiUGDc2E9QAZ43VhHxBG8X7UChXRTsyacpOEWT5yHe2/wPrZ4tQRlIAI5rgPfb
ofHv9wZ3t2CkeizGaO52VKKFOrc22MEb9Rqucmkqt68alGQQUF6RWx2lNu5a3PLmAIYQ4L20xQjR
0iGRoAhLeA3ephG/VntdmsptCnFbwP0ZksaXz+cWmlQBQsngA6n8Iqprs49MCi6AGM2VAvPiUCjw
8A9Og1d60HbxRDyLfix4F/BDlfXhwWRyKfupv0bvu0QAQFcV+hTIYSBEOKeZC+EN6PwDeugFvrQG
MuEC/R++s8GKEJsWvpLxNCBgWkhbZhk65N7SjFeuDn8tLc9KPaAeoN/9NSsDX/Tl3Eap9OQME9Zi
81tX+wGv9QOAiuqj0zKFwX9DsU/KhrTVkY4ztI3Wk1LmnTEtxY6VVrepb9HrA9SXnJZeoyzX8Pr6
+PY2f6HsQSI5CtG/vXygrC9/5czVAFuQQBcUTsro53C3C6fw46j99oZlcXUFoL+wCqCSQ6AJkD3U
BOfU0sFbQVpJgD+BndMi0ZsNUFmy6k5K5107wLYJPnsBmywORiCbDByR8i8fDcXezEILlEEqy5Jd
uKZTiSZ3CKOvWfVH2yOOPfcZQ6B1uJJDjTzkLk9ITPb/eYohm9tqBKgeELpxthAk8JtUWMAr3rwi
kBgJ9yUPxLqLs0nfDr2qPr093sU5Bl9uk+B4aEucbVrSwwXBOlzKw2xKQClDBCBgDnMzAxL4z/UI
7jJZiH0Ljg3YP86K5sGufmCSECFGVZsdESqCnC+fe/tOmWsBx6+fahsKg2z+gsBqzhbqiHB4RDcn
upi83u5jqINzb2bTvmVXtWCvvwlA7SCBoOuIkxRUtZcLZ1VpE7Gh2vBEByfzaOYnNMH5ziWBytEW
UKe3X9hfKPTlSsUEbiaiKJq2Js/27P8cMzBfTQd0yPBsAPPDop9pPOxngqt4PuMbeaz7CPRrxNs2
KGBiE90OTZQhOyCi1QiL+QVXh3BBgkbO0r5rdnCKCm/qjs2/atoFe8aEaUptrX+HuUOSoYQf87sK
Dh589/aDXNh4gVLi8AKvGq193K9fPggbyJp4DdFFE0XLbwD43WmAz92p76A5y1NizK6xJDsoxPie
Msq8z4DbdXXly7/0/rZUkU3rjKVyrh4X8HRqFG+wyZAk2JEqJXtvnOLDzIIAefZXAxcu1H+wmQCu
B1IjBD8oul4+dqZ5GJJtV0OOeHzf2wVoQmhqcpQtwirbes+TaLlrsPMVprJpabBu/fiq/dHrEgI/
A8Z7AejmePZz/US0Ij11MjhiwypaEC6TTgfb8hlm1SMqdyCPxyaqr8H8FyYb1Sao2AAA0Tc5t4WR
uBjZdox1kWkK1U86rHcsFOPDkjXNBOn3DHfht1fZa6gKZo3gV0JCi0/mVdGypF4/sC05TbUEXADl
rUW7BLA1V+h7CUJi5NQtXpnOgfrw9shb7Xz2nW7eNAg1Qe/ER1n48j0DDrRykQDgVm6jQvZDfU/d
dSOGi8NAU4U/uFbAFOblMGoaG8dspgsvUrCVYMk6nOi4rrlhQTPmBsZofEdgbbirVsCutSD1h6UT
fullDX8ydG6HvWac7x0P6ZW96tLrhh53g8tBOkV75+VvIyN8KgOBb8vVQ/AhjCB/0Uva7NMKLJfS
Z8D4yrcn/dKq3hyeIA6B4xKyFV+OqFjiASXDiMQz/a7jUVRwQ9NHkzXwnyM4vmOgY1cGvfSY/w56
dqWP1eC6xONot09NguZErcqMoHKIEhY8zsz+Z3c4zOhWhqHVuYWPnl/sPW+pl6pBskSyZusJ5DKd
K6bJDiFFLp9Su+wAWkYHRD9fSwB/9aToQ0B+AxQIWChq87MnlSJdEzT4oYUhIh2PUaQrmGBsERgw
92u95tA7W12Lb9lW8IsPCfdSFES4xEElCfrXGa7OHK/bFd2zYoK6ujsEUzjexZr5t33is2uucK8+
p20wSGA2dw9gr38L9X9O13VsjAyGATfgygWP3WSDfab69MPby/TVroRRIIaHgc+GoL9u7XhQMKGg
A8FmmfmTkGgQgGopgWCnLkcdAYEkEMxyHNZrkuTXRAkMjX0QCB6uqDHM6F5+IZuR5DAQQGSrpv73
KRj4b1S1yQojVFADUIqFW+B0KH4hutt9gudRleWVldkDq3W87mSLsExQwZl+fntKXn252+/CiQBw
EbQlzP3L35XSzrfEwNNK1yYLCyWZv0+XWZTVjJpNjzIGFOIjJeHtYS+8b3gjo5cJDQGugefVVLox
n7ONap50rPnc95T7wAqjq/TnC48H3GNrOgM5BUlt+7L+WVeoPpXGYsA41qsPbcRpk/vUirBY1Eo/
AjfGpY6Qaf7x9vNdWGlbRziA/gZ5ZpAUvhy3geEgZCoY11Vo0vajNnsqhigfuO92mfMzZF3RKAcm
eY1i/npmYdqLaxtQiq0CP28UKwsKFM4eON3W6XTvM7K+V8KMV/Cd1zsSikdU+uDXoKB4VQ1PvF7x
4Li9j3WVFfU4R0ek4313zsxHboHzvj2dr18j2GJYLCBxwecabP2X04mE0GwKI7TzBXTMbYFgnXHf
BKY61mHMnlm8BDea1PK/XoQ3jhrQkL9RgFinZ+doJ2fcTGPwuRz82PbV0Nly6EJRiMbKK9/D680W
Q2FH2jhLuAefUxtNNMe1oODRTLD5/sEHy37ZuvUfa8C/n/+HudzUF38hSNRKL+eS+HzBVKNhGcNE
O/3YBVXFd0klcFnpvWZJQfxrxQF5PP21SMOLD4kCdOulwH3+vKu3klBpwL/4GD3FDjKJmlvadekh
BDh7ZcG8/v5wMQTfD988GIYo+F8+JFzTYkICADtQ9dODjCD6O2TazYcwVPR3WnkDzdc1Tu+jnidX
OsKvb1hYNxCpbQvVQwvgnBSFSgQZ9wTfXKV10OQd9UyDvtGk4PBfSfdZRMnS7Ss36w8x7d2fDGQV
GAi3k/Xfv/2uL2wGAEU32BC1w7bVvpwGwnizWIY+atONHWJxICwt/Lan4ZXpvjQO/EQg/9tuGa9i
2SsfTFLwsrGmok7fVgFR+zUQ16yfL206/46y/Yp/NnMg+PUs4ZsDItbUQLGLhFs6MtDBByPNHh7f
8++3p++1CH9jvoO58BdYRlcnfDniAACQ9DDVLNCCDj4gAzPiJWuD9KFHk/3rjD34BoCND8tcuoQn
2I6YuzYLxXPH+u4m5SFEdG//ootTALcDJDfgaoMd8ewHwchBNBuZY2ja8VNChvZmbVL/q6JdWlJE
Rl+DvC99s6iBNqgK/CY4j7wcMJ5Mp40DMMYaIo4Lutklk2uz22yVrlxbLg61gY4gqWB3etUZMqlb
EgqKmIIubO/Svj2BaGDK2l/i49vTeGl7QLMTskPgYsCgz76LpCNTbSo6AqhK27SMaT39NpxNBq7S
0WYXi7RkTwtvD7FFfXh77AuP+VfJiT0ClzRwdl/OqNsUFD08PooZbpX306q8p2pJoRyFcGb/9lDw
1r3wZQK3QimA4hPXs3NgMxqRiaE0OPMpIpv0LbENRVCyQs8WSTDh8Kw5wWNWCQ/cQfvT9AESeAsU
m2pi8oinjdj7oNK+J01Cvq+rZe8HzViSw5ug88vVY2opR6r8LEea5roeVj+u5lK0qfAOcorlL6XD
SO61nszPpO+tzbXTCc/HWYxPqwdxWiESGf2iyja/fGPr4YgsoKjN1SjtO8TKTEMOJG0r0uuw/Yma
3v/UU60T9Agk/bKM6TweVjfUX7Yc3QFs42hMoFxlzbOIQtStOkAuFWLmR17nkAt792M9Z/IIyBWi
KpScYGHUntO/5lkn7UObAIgCmxS3c1StSPbKEHLNStsKnRyQywn3lBBJtXueOSqOLGMZ7va0T+cS
3pY9L9ZhHdsd+ii9K8ngC7uHQUh7zGS7AFaThIZ5162qetJzNXwBXbb63ut++oIszngAWaOTI2Sf
cN8ro9nF94iiRXwm1L7zA7Ahn5SETZMtSBZY/5bVnYxybBL1zz42nNzTlPvP4JMphG+JlL33tUSh
OcFiCY6UvAX5fPT6tH6eEQJT7+gMOl/exv36GTIALvIgMNOKv6LqT866OcSNCM6sMXxHgJTNfLzv
HUG6h/N7/KYp9pnd1FXid9anFaLToN2visg2dnyUBnJAOIDBQWtfwTgLWCMRwQNB9ou4gcNb/yDS
lOFJedbcVDHp4n1HsfwLHFDRl2Gu+fcFQtgvICBmSDGHs7+HfkC9HjocqOFO+DF6A62t4SLHogq3
4Lav0SfoEUd4H3nRuuyqIVUwhxS+7fOKa2SsglS7dgcjQ6R19RX7PHfOj0E1gDlOqRe/jvbpNGQt
hDm9bO5hS+CD9NDN/Eb5HohreAp/X5mYRzcksoC4QRCKmnwMOy5zOsOG5RjPqUdKM40BclWBBd0Q
zuhvWCQh5UpyoEWYUJMtJ8hKaoTiVF76PVoyFe8TBvlP3iI1ieaBD2vs58n2zXoQWWvpqV9jvy7h
VjnEh5Ax/M8IsevNEomYwDCiHp5ooIZHZCJLk7eeHu9qxsPnZREe/NWnbvmWJGj1F8ECJvABaVxt
A0KeSeIbnzIWgpqEKyai6UHj37uROh8hPfEIFpugeMw2nW178hLYqd6i1u7DPEWCyHNMKgK/SK8y
w75dtYLZyaTYzylJ1+YYKWZ+DizoP9sYUQ1guy8RgDHkDQ/7tVr9P7xO6rvVswJbUcLVnEc21dDT
p1WU5r3S2fuxIliuw6qApWGOm6PFWoTgMpnaJ1ZJWFpbXAluLByD0wMSg3GT7Ieg/zPW6G+ADj4b
+A8gcLbJyaTGU5q2YZxrFN79vgUcBbyGt910XNqUlRno+dGu4ZQFJ3AThmb7KOafgInDKV+A1z1n
iNag5ay75VTFdPmoZwLW7Ro17GtisVTKHkmu+jRXlv/GdXv9GkcqUeXchQtOyjW2sPTHm/ZKSTPS
FS2dsmeTzEu/CyreVCfC3WJhiUngYxT0UlW7kC6eX4bx5LkcfIzIOzYhmtw7oxum8mGALLpYVlhv
77TfEyRxOs8hPZjJipajN/Rerntegx3vDVP9wPkEr/dRTOtcrk3fzUfBastus35Y9I3woPbPeYpc
xKIydp5PAyUt0qHMCERvtXCsOJLVSpWn3CP2GxeVbT/ghhv98unCETIiuR7uwWAIAKU3btDuacTP
WXY0XAGIwXfedne+ClN7QIp5RW8x+TCoT1Ywz0mRqbY2jyu1obhljsxsp2AUN/xKwjnpvlS87bEn
rqsiFXKwEwrPh0MS6yz9kYhqpD8qfzWBAOw66xVunrDHTT8HTQxrzXyJ3UTeqyius98rykVZ0mbt
NTl4nFmf5PHK0ADNrR+MUFkRSRu5Qmerl9UrBq9JmgMs9Ef+HRbJXpub0FH3i/jzrGIEmyRSHVkV
w6f7ltEMe1bhi8x4H4ydfPsJtEQG6zB/8JcH+CYK86uZAh58JlE9trcEp0pYwIuxYn90iET5aS/p
xuA54H601k9gzgbLvbV8jRTuBRmI1vnY+WSoSw3EcfgtMhf0PfzQzTC9h9O5GG4bu6gUrT3qkN+t
O1N9gWtb7EksH2+qHupFyQjhfpUd7iog9iDYTF08hh9oAL9bAPHRNINEuoSyfiZtMjbVbgiasMZ5
pQyjEr4MoJ++x7x5YQk6UjA+UvQvK5K7Ee6WsKtxURWtBa6X8TB/bkMIn3a119NVFhaAtBX5WtGF
HU3SGP5gumyWvzvhNpfIJcTSf4jUssZ7H98GiDge/G/heOMBsal/o2UyVrqcQ0Rynzhu0FUZsKR7
mANrzFEjXm9Aqz6a5S0d4DBb5VkHv56wSJQc2COsACUsBv3UrRHNe7lksPKpeTShTxcNrbmP3Cqz
e96maZWv3TQyEH/CFYZROdJKs+RDNwq8FHDTyNI0ubHZJA+2yWp7bLopCo4Djcfo1Aw2hkLcG7J6
LxPQ4/Ko3YrZgYRtX7humrwKQQNZxX/R1M3VgwTHMchd3MGBrlLzGuXeNME1aiQc/cUgXNfHcbPh
KB1rUZjKNhwQDhUsEikWcKjt9pMdwqhQCxyvFEJMjchKxAl26I83wvegsO6R79Ej2Wk7JR3jJaLH
YCYf+1P7CAY4TJrd5NefuAHzuxhmE5NDCEbjY9YnVZgHA8mmcp4D89lzvpnzFlpAZHV41XJCjw52
0r1OLXpWAskzpWiS8HFt7fgF3fzFFVNEfJ3jLsTsTS+zZC0haZnA8xAqEDt4XsDaKElNC/4ZC/D3
vaWtfnQxLFYKmc1Vf1xj194harSry9DK4dYQ3+P3DBqAdedmxh9n7HuYOFBqP8YbtY7nLmgSigML
/b/C9KpFNyLFf1t09YTiIK1TsMxmDky1qDUM+WAAhBiKvPfG0fsmm7FDO85kWuYoFanKM5bKcI8k
vTk7UBhgxPky9pKWqRmwM2up4EOt/GlE8IA3reaD7MyiDkJ0bvmB0jGIcnT42vo3J0sNxgiiEpYD
GyEHsw/VwsNm7yq3OJIvWb+oL7RvjZfuHeKzA3i9sVjv1Jgs7U75VUZ++LP2vkoN/X4A03u1nrxF
LzRPwL/GdyVqke48JNWTfIWcp0Pfhwbmth/j+uixWPQ3M3LbaO7DHW168r3F81B/x6ssK4/1bpfg
RqdvV2NXe7BWBQaFbTp1WOq1iUrk5CFA1+8ygLNJZx1ENP68wCw5pu6EfCfuymzoY383C426LMdt
WlcP2Iz95iFYEt48CdP7/eM6wB9oV4eDHqCfovY9DPtYewRTLz0J1XJZSCakO0QCINtdhvd4iFoX
Y21EqHp3MBO1zdOQrGG441LRm7Em7ncqQXO0aqtL+1b0D03c6c8tornGPFUeShRl0XAAUXfpkpyG
AmTU1IXtD3w15kcMDYaXB8rJ5E46I6fd4HXJn4RO1bgLk0V1N2EzpH/mORp5WWHzvBs0LN7KKmlA
2+5Q4HaFHw+tKK3KuvcLtonnaFQGAkdQB3FOd6JnD8grCHU+Tg2cXuABHPAS7ibBs5WiHnKUx8M7
1+F0O408wEkr+9qxG5zDGk6GvEcVa3S1uY+lK34Ejbmy9xkCxu4buZlIaU3mJseWqoaCE9Uj/EJ0
4zcqu+YJezl1aHL33SfbNAD18CXw90zG+J9OCSSZhQWjF5XZTFa9W2oBi7C5QszgLjErhh/hmHyE
5GBJc7SWobVrmqzvSz0SXMfgzZYVo4pbSKEt8564qOMaZZWPzDpDx+G2srPXfQY8N35nTA1gHc6+
1Df4JtMDmUA9+prwtuLod3d1nSM7hH2a53pWOUh2biyzqtVejgJPfDOJMnuisl7mwQzG+weX0M7d
jZEkogAKbMxNayf5Yw4zhx8M0SBIryGny9FE2AW6esimvUr13N4kInWnRuNtPQ+M8jt/xs64W3Xg
/Bt8mqw/Ae0YujxSyBS5WyanxgON0ELYN6pH1APJRKJQOJg53JkUSfdfxmBp+i/+4iV9Diu2vv60
dCTJCuKGqM6bulewKOnDjIHipMz3irTgd+DmU4uo6JZJpoXNUN8Bvw5Q4MJMInD7uW4XesN12DRF
J7mnv8BUc6V5lQr2JcDeCs+Ntpo/RrXhX73GLZ+pi9Qntab9w9pJ9x3trbo9UWwdNhczVnIZdPHc
HdjA+48pNwwQqMDk9fD7Md/JlIZLHmpQvJdE0U+KJ9l8rMyY/aDMuPEQV2yOnjNdR/FOrUH0kxHf
JmVW9zE9YRvHlhoLVKraNa1/F6fDcMcTFFU5DgoKlquS3vPc4cJ+hP2NHz7wRZvxuCD+HJtMyob+
vh3d1ByXSNb+x85NUr9rfNS7d3IW9lB3tpYgDMzkBm/S/oycmuUhIsPSv+tQmIZ30RRNfziombrU
LSTBeUQ3L7KGDuNQTEONDDwTg/hyz0UL0bkPu0T/kQWUNHCYi+kvz7PZhxa5cuYEMEME+VK3vXc/
ITjqtIiGsjImEZ0P8xgylGImbg9d2C/VUQyeeEfmbrG3SR+Y5ThSn+05IBlz1y91fEpmf4iLagmc
d9thdhA3vrntwfre709ovib1qerD8ENYqRbFRWgaMOo1DT/7nkOgmhkA3ObEAEncVD8tMIIxDBqM
DiJqDlU2LhUDAk2/TAtTNYJpsEZr6bFgpwJfPoM3GvYFzkxyq7TSdbmkIUITIoWBc9h56N9BRxiq
NmZEBD50KyaUtib6GlvbdKdAS3gVsUSHN5B41Gkx4+4bvrPjRPc6SCk7xK4L2lxrV5vdjJDFJZ87
LKYSOyg2N9R/9qcfcdGXg5qJl9OKit9DrddqNyWJvRELfNxs3vpVCOwYka32rh3YoPNoMoCKQiFi
HChD3Q97bwWl4oBLnoHzJCWOL0Pu90gcQvwOHR6CmDT2iNwUIGke7N6xmUCWpbds5fY2cHV8u9Zd
6uUesGr/qR5G5fYAvYJ4P6O1/jm0WbAWqoZt594DUlDdBHVvXAnuLYxIWCDq3z2DJX4Ow0DiH/BZ
B/5hRo3SHW0EJ9hTVLlV3Nar3RJroMeK8tbALBl3QMJpQfGO1FGFPD1MawgBJXYdH9IKOCfF+4pN
XBVg8fvuHuaas9n12RBMnwxBnbhz+Dk71KzQr1fgUAzFLMOGA3/DRQffaFbFMDPzgJ2MGFrlgqTp
+8pnfZoLXnU8r4YJSAvllYLcqOkZKQLY4D8Kggz7vIFcWz9GfE2PjdfWugRu5b/DJt5+AcmBR3lg
o/4HJ1F3Q6cAJFzSCa85yQV1Iswa4yUp68ZFzzU0U9/wa7c0iQb59IcaGMVXWICEHzp8ffOhDZRq
d/DFiT/32SpUHoaLvjcRDqc/i/GijzC49scdmPj1w1TN1OFGkgD7AYS2foPQJ0Ji6GwDXix14Ik7
ojFZOZ+H5SSHcBxgjRn4T1PdeOTINSLY7mJ0A6YSDs/JbQ/1SVMOvcjkHny28Jl2RGfgHQe1zpOE
MI1L399365aM/AJKJ+V7R305PqYRki13aoqqZRdFI23LSfvj+xibxG83o1ItYCrWxaewHeePnobL
+U6C+Z7tKI4bH7s/ne8stIlY+fhODo3NWvJx6JvphwvSZShNy0O196Ol3eRakXs0So7taYbS0eQ4
P8NPnR+7qqTdxNkxXCP25ILB4nPyCGrkhXiqHGYOEyW4hEKlw0cOVUFobGXzyRkV4rVWeG0Tc+kj
GM3ADrF8TJC3CkSWcgW98rjMMKvJAwm6/M72nqfLqIFoBdXY1MO9oRnW7zMIt7KoWbs0uUgHAdiw
M/wZxvSsgQkXCugjHIiB4zTx2DwZCVHbHmit/qDjBtQykBGNLqBjQn9TcE1/4W5jTynB/TEHliAP
nQiAPWSmHaYfJgvUuB9GL5S3fVxp8t0hM/BPpoVhxdjy6I7pVv6iAIabXb0u0cdpYuLkAla1O5QM
scjjhSNnlgJC/BM2AM92fNIwv9ZqXOBO0TN043O8/WZ61kNg3d5AwDSXDjvFKUIx3e6gLIw+ZGyw
aNhxMn7Kwt4+2wRHT7sCJypUpf0Pw8rn6Kazsn2y68K85wRFwbQn3oLm5gqtgD6g4zk+tlAntDm2
1v6ROFwed5HS/YmiCRgU1qGGvI9t5w4LTABxT3B+2+0CXpvPAbjP4/9xdB5bcuJQGH4izgFE3AKV
Ome7veG43TYgksgSTz9fzXbG4+mqBuneP16IZ20eVDPlXRIW/ryeHGtqzpHu3eqmvQpIWHL8tgfs
anpGJ+4InNH51n4bwHQD5Dy2brrOgnF+yzfsVm2wz3lm3Ej/iChrbZI6CsWTFVQl+6CO7PuBGsr5
ELqx/s1s2sjUnlndspAZv0mJNNI/VZz7TyQbyvZU1KH3PkYeYN0aBHKn+8HEwMB9JH8va3X9Vbu7
fwgs3X1eaY8yVXsnPdyCy/7ceS0rHBkWRO/udl6uybQXwxMWV1pL2y1ceBFUGx6jzcu3hzUY4gIp
xT4fdrkE08MSWUxMRTTU94w1psqmqnLXTIfB5iQx0PlbX1Bm9lEPdcvXRC3S9GqzgH0S/BrtqRK0
Lz8oUy13HoEwPm8D5nLJkac8kdT0Zfxremi2kzGjesAxFuywAdRqPIoq4IEDbFaJdOV1mC62oT8V
3TQdGOWQ27mipfjWJbn7dUZR1t36RZWfJ26U137v3LvevdaXudHSoxBu43x/tuLSxZJDrVOiwTMJ
HrIt5d4Xi+V/AQ766sIe79/vQx8U520fsFni/hK/kMnXXzknFig2Hrc74zRVnzBwTR+NqBoLDsfa
7oOtt3j1KeYgadgMnki9NqqmLMoLW+KsaHk/eVXj7RBafBaAVx3emagIvYND2DjiZnqTHx3fB58w
8dIM6BSmyE5AnDwrcctof1Ojz2QxGIOOILcEfMxkbTnh9t7upIWjVJGAevDysGmBgTJzEvobCupY
GB8gMi6+NMoGQ91deQakXl+5oy0nqw1y1UNQ7mt1FzgT945mbhseQCiNvFv7mPWH3GFXXVqnKEXm
S9c85nJvf8khxCqz+tSoiogqxAdvknxtZNNVVlqrudnvdSvaH6vPBPbRtMH8u1kr339phJgoFZz9
xbmLaIS9Mdqr1sNGUwxvVC4qDyy1C76bOi6cBNKsL+9LZW/38zTBo0xjvPx0iyqUIJCE6dECv4fJ
iMHkVgXAtVnblvqhz+W6vI7rXEUHAiTGLvFEoWBuqKO5KXRdNu+xid3l+msNyOvftv5ThENbXlY2
YesgSPB/G7ReeWKp94m/xAgYR7+SXXxsWxP9wIzKD1215AYmZArqPFt6vfRZoEWuzkOrQ33bRHX3
bHhAzY1QKn+P6Lnz3rq+DYe0hILWn4GS4w2pgwhgdlu0VtqOrgafW8eYbknO/Jl5iY/CidIQxY9z
xIrPOTCxde4mS1j3TYUG4f4KJf4OpAg0EREBY8mqJnfPTGePW7at/moOliXFL7HMk5U4VtxNSa7X
oToOG2xatnti/ADSia3zXJvxy+mgMx6UaMfvYLbl49ysAuce0lY3nV2DsbN29KbSsIqHZ4h4nFph
UcYXQ3KY+1b7FWSSI4jUyoi3COMfGhatPoMo6/UuqoLptWlhzb4mb1lkqpy556APWpM1bAGG/Y8F
PFl3Hfi3bsz7dC5WKr/vql35CtgRY+HFkNDdvE1lOVYJQ8xQQvDswKkTC16c1uUqKr7F0ABmB/XD
5m9e9xxvc/+P9nCPViwEXpymbWGN5xmeUJ1pK+UDce9PfDXIyPwz8pPQpP3oV2dj5V6fxaRbXSmk
PL+F8vHZB6ouvidCJ6jQm8WSKIR4GP4Jj40jE91E62uwL8F+daH0zxhx9OMgm1GnisDDnBtU0XoR
QFGBfnOoLlkR9e75qvwi/1+FS/UE5UpeGaR5/sdmYyekow0t2N05GPc0CpzxoaKqc0xKp9p/Q/9C
EVIc6ucJaaRMKuhJmVmvAZS3fbD24jypWv4IopiTo5V78Wdq+7w9sHPzhzeEvQTh4s3bE7WAnh9l
G+Xfe9COf71qYNjeaqdiTu/8Z4+0x+FhIDRlOU5KWAfGSas8DtXQzc/+uqmzw3y3gz42fp+UJRvT
EezdVyc+S+gCfbXmVawopV8G9u/htOrN+oib2RA2tA6xcyLLe1CXmoz4KantUj9FsC7yMLt7j9K6
ys1GVsnOygKaNNsUnDmcg/s0OeanMHqATIw7zXIaNZgBNNXiOt1Dbb8spQ5/L0PpyHT///noMIE0
mUZYDQe+b05NPrkb/7THvXRgMqbmT+fkxEH3Vo+1s2zt4LRGk6wy/kr5WgzW4LzGHUUjyeZOzXSM
x0FMhAmFBoRnEdAINT1swRG6zJPA/DbGiA2Z1p74fa66G+gnUhHpEtPjMVKVZ2d10RfmPid283EX
BikOh5P9r5vC5q5B7L2cGlvSHlcHOjhIjpQrFNkODZoVXvMyxmyVqnFzJdlkAghLLXN0V/uRsi5C
Ob08UAnUqXtWz2JJ2PdZ5EUb1BlsnlY3cR1BP7uspnDVkbv2h5VLAAC5sADmyJX7PQpRw/pG3awO
ZecObCqLq9qkW5X+JHVh4t7Tojkh+yx2jtfWq85xVcjpxoPf5Htwrg9so3SRBQWj18VHfVulItzA
x6Y+J7EIHIUUAjLFOo9sNTfoycQoY53UfRnTp8YFhZJE7Lz0Vofz59AMi3oY6go+Em1JGSUsJuqT
+VmahEW9CRInZCTLOvSoL11F1+2t3EK2IGvy6XMgglscMeG0Y7Z34SbvfH9Q7SEu8ggAxdfFbRxb
tbmzKIG866cNR9Q4u1B4ni5x8E/FsPRnrin7vXdb+6/vGioqyqtCFSSnb2kCb5ya583KdZ3+n691
mAoxHfO17rpP3TUM8Wvt2w/TXLTo33WH3dZzRwd81TLTmET4tk0SUidzISkEZsHb/MZL0GyWr3Xl
Nc5xXnK4LMab5RYqeytPk+NB2+1OwZ8uJnQ4F42I10Jc780q2UmAHmE4zfpSQEZNadMWC/8gX+Hi
xU4UomlDWR2ZmTeycW267hL2rO0Sm9oPU2i2erhmduwva42oPytwBEXnpsSBcanIhPoY4Cdvtn02
fdrD1ReMTMvWHI3qLCtpWCaupRaOem/BVT663exEqG1XicIaBc2c5dVEBBEucjncWBDUrwNjk/fO
NjipJ0/oIfwL7l4iEwgryJsWQEhnzVY6YDxoEZl6i63/qpdxUvhsJzxr+FnyS95KkuMmU3vVRTh6
Mhk6Ts5qWPPc/AusnT+4sgS9otRomNfFtIsE8Y/NajTE8bGKSj/kPG2Ne24aVb/KYqh+FQs8Mlkt
fYFgwYnXHWdnJ//CaTgQDDtcXMVxrqPpaHY1uxlYAUII5nFki3BVAbme8RzfdmakGC+kBASFVOuj
KVp7pb7YFBgF9ihs/vTwZmuiK1Cog9M6635r6locDP3uK0YXd8h8RO/qwq6xTIemwFmQ0UUY3Lje
VX2wlpzlKfILww3nlxqmXPmdnTa9t4+PvSEcAmyMnrmkVxxtQ4Pm4LwuPed1NAbdE2qewXu2XX5P
vwK1N/t54SyPksley+BVRsoNcZpJKGxNWkv5AO/BWQezDAjnTp4bY/UlaC0pgLl4W4OmA2ZpnQ3k
rREfMEdc/e0si/Ej2Dj2fzRe1bCCXu987ndh0iWepzek/nl9uEZilRlfs/oxbEu43Fed7coLKAus
f/v/R9ntqPH4BTPrPBeVQGyg1S5/GGXKIalbjecuVoUkc7eqpMCEvauL1ow8V6l1HaXukBPtMhG8
8tMDyuDJQhzSppraj+7otB5XVci//D1svr+Bqkf2W9Dr6ts2pSwSRCf2Vz+FQXmbjwM9c5B3wXx0
jFJv22jav5Fqxv1AqpPc7tTSLjG9ZtFATqgoieXdF5KBbxxnKv611hSVKdnRBDliZrRf2IHQn8/g
3QXfPUvW6kYosaTvzNzfE0d62lF0sh2IhCv+LEij3maU9BsfQDpBFnkDMOToeZabjXFXbL9UOPWv
VNXHiJT2qWiO9FO76ArKKsjannh6UkSGgVAi2xnRD+xDPFOe5+1ldTc1oasTWZO1lYliArwfgCbv
doQAKIuM9v8N4UrML9Hrwzs9biPhJGNkXttAOU7C3SNgrmviFO92xZGYhfscUFIKPJzfD+MExD8N
2goPikTL7deydraXrnJc7Hvod2c4eB3RbQfXypvHaOpcDVLVcIvl07Kvz8FmBUE2jmYbbqS2GBnG
evTug1ws5kDU1Vxmu5axfeB4U3ZSRj5dNAN0zaGP1Lhnc4nE7YrPmrsumpzguJrV8bBCDcocOksG
ATyfaT6sFXkgEMHCd15vKACf8yqMObAXFdzmzAmvufAQfIkY2eoKToPhJB+C7RjHY/jIGNJ/QniJ
8SGaanmebVdv537gryYco6kfHK9fyTAblHq0ujr8F+wNUwKEa9Qd4eG9x5HR9xOyoPcT/DEIbAgC
Jyh0UDqMEr9EAHHJPRAmqyDS+m8tyt0kEnUI7OimdJ0xZSJ9mXYoENVOXnUYhm61SYwlzcu3CxlB
eNisTAm6G2ZQWyH9PlB0y31Nk87MJNpA1hw6vy1QgEHnvwyYjfx03sT0nRuOsVs5I8/Icqdx1kxd
N0lWWbkwWOdF9bhMuh3fqhq9351FA9/bVVS6J5Fn9nMAqjx9ss5OX1C1rXiYm1y3GaqZ3D9YTK53
ew+Pmjqbtd9Vk9Zegh4i9pMSfH+5IxhqfC19ny4xnmSOIDP7HH9U8qqHfg+oKkV/YZpk3Uz7K2gX
v77hPvO/tnypHgwBOm/xNASkjRsftTtyifqdfP81Tz0bxBUlkx09gfF7830ZcPEkaixjsvqWYP3e
Kw9InoSeYj83blnfG1tWqKTg8gE2xgk5RDQ00Q1Duiiz0oEByUxQtG/bSiH2EUX0aD/KcuXkYZcc
vzuj5WM75haPZMdpn855Ux+dmUYWCESQ2B+ma+cpWS26nNHD5+ah3/Zt/OP3u35cXLFGJ4b73DnM
+bzGaBit+Neuap+FkLx/UCVURc6fUKAVPNSr6E/Xrgz8aa0oGf22OC5TjqJtupWi0DPsATF36RpU
4lFZ/vKba3czdMaIXh/c2el/FHKv0R9N5Hueu9jWxY2qlwnGc2jjB0ctgZeaPIJaJgiscc9FPHfv
7N4tlLSuikcOgSHMSjS+X8qE8lOsBWD8FRz74bVD+SbzXoRpAWbEZya7h4exrqNjHtEzcQh3u3hv
7LInLXJGcoR6qMkLRHI9B2qhp+EF6iNO8o3iYJSkkwB8mlC1Mj5E5c9mqZrpUEexesurnEMBxYD/
hDgWIZfD53tuJz/2OSoK2SbLOHjT/dJaxScAK6W7dlX1BIvGimM2KOrpRni7NqnuK1IdCczTf0H1
MG4S2b836SIhuA9EohEe6wxBPF53kdB+qZemd5GraackON1qH/a4Fj8X/BXuzRo52w1Lm8udxq2y
nlxvF/tzDfj1W0ZGW6laQrYK1swiOFbLGn7sJEbLB13tbsEG23SfvrHC5aADvhLO2GpnK6mm3j6E
JpwBfspGLme5xD0W2kIUF7Bo2R07J5C3gUB5DCfecKU2xoDy73vj/ra0F1unomkKPk48uPcSkNni
Kd1Gle1lJPj/GNf9aSbRBCd0/dvZZQm4rvvj8BRtllseJt/nyYwQYX2SEgcsuhWiQzrelC/VGBZF
OiyL/6cNQhRHLdV8707bOa9Vba0WKrmAcJ8tplo2HUJGj6PVzv5nuM7Nn6py1g8yMnCfBz1fL3Oa
tYNgyXhNFj/c/61ITZaTGwwWW1u3iLsGzeDPChXfcNygcULUHVfaGVJuwctId7ZC4M3UVnWeMini
rIKxuFPN7ZyHW5eOkyvfvVw4Jt1Ik7FOe3ul/On+WZ9btFFwJ3nYfKDg8XrUCA5flFsFPpQxe8RT
5c8FVa5VvP1ebclpQ4JTdJfbKCyPm9miLQGrLT7zerFR0Vq+Q9qUaFqTWBLmneGRWClVVEoewEjb
ny1CRqRZs9PQN+T1JM5M11ydMwDpxCnvTC6ooSyecx5rxOWVBVAxjV2EpMULOjKuF+Gey8Wxu/Pg
+PoxgNKQ6YzYJ0zITtEyIWhmHK9xIuGaFL6BdLE9gNensM6tF+RSiDKKaZbv6wpH1yUrW+sNSQl1
h75qqxA9Y+hmZWJUhDiylHciytoz2TyG8cBfWCCnQ//Q70mPiHhOyjFXR8D/EcIwNqXHLrEW66+Y
DKo/0svDv+iBwlsx+gDJzsZcj06nCuIsipdyPhRCu+4p5Dt4C+PK9Q6I4JbLQlrO/EDTVv1nG6zS
fkCM4a83U6+b5bF0VPQM39l3qVpH90luZJDdrL3T/uoQfSO58my641prWx4oMAy2pF5EdYfIZB4o
gG+tDxjCEt0xQvXUVQE3hbu1zXOvrPBrIzk3/oPYUMxHiercg8/c5D2CecBHtXjxd79GwEoCZdlh
xFJK9Ydb91UarbNnnWuzyh39qtm7G3/OtT61k9O22Yi60LuDDMmflgj+/6jHTgHDiyK3j3qSkPvW
MNTUFogKOIit9dVG/9ocWSyC42hKWx+vXSQ4RHYVrSjWFojFGtKtO+gIKcjLOiz6s5j69XEJokId
l3wZIAiCcchxEtqw6bXveSABqyVGAgRd/7bYkP4l9hT3hP03nD4fW+fV4xex7txzph2kle3I2up7
EZluePHbatOJrRgWEO6vtZMstV6yYGDJvRbgVE4SzDDapH+juzhirw1hYpTfPBTRtd0TUZx9pC3F
xQexzOa26FaOehIhkIaNfVt8VxijA4Zu4Jlbngtx6LaOsxACVrnojgeucMLfG0Pqtj98bW6E5yjv
t9FLAwzrgD7RupTcGkM9vDuzC6zDogq7uF29BkjJh7k9UVnX1+ecxuuXgu7d+m70qqVjppbbLRoX
9WEIUb81TSEcAKuKY80esERCSZlNO5kntsg5WCoOvfto2ezuNDvL1p1VX9km62YmYZAmgODEoRWJ
Cxv33HnwkXFjMBY1wqzeqb9YijzMRaOzTQenQvuCFL+kZxWlZXnrNxacUBmWkichEvq+7chxOyBE
6w52FfQ9626k+FEaPX56k0Hvo9a2v8SuglXmiYAP3/htTM+TKhBijo2n7mPFbZEUlimDBOHomD9G
q1MhGMqNFz+VMTU3h3qhl+A+XNmFUso7YnGZm6LtGDeCZs1KHbCN1oiX7qCb+/7EBrs8+4uHPq3w
MFwnTh6544Vja5pZ1fr+bxQCbCG6n2cO8j2OutRHzZQffQqN0J00du9cFtAJWh8iTpKVJrC3sWrq
7zCEJztQlsbLGw7T8tMCZhechix8CSrMwhx7pGY00ilJllXtrM27W5VbeWxrYTvkLHK5HqxS+RDT
w7px03QF7fCBVNHHjnKCgTwOStAPqZH2b+gG2Cd6hLkV8lwgs3yB/y8ju87Mmrd+uvlmfSTlQekD
7vRqTPd9MRAE69w19x3kkUqq2JV9Vu/UwiY737vmva6NziBf0WLMVmCdVk619ThRlFMey927agz0
lj94elWg05Yq82Swt/UHEdfj89aPM2sjRadVqpDe+1CWGGUSv60rnYp6affLxtMMmNua/KfP//JJ
iHB+bSe6og4dXwSMYbgiNB6bcFQ3AqTkHiRrIVPUuyYsuFwdj+O21/IYlSokxt9UGgsO6scxLbRt
y+zq44c25dT8CjENiEOg5q0myNmVrOOLpi8n6imdTSqvRzwbexwKiAyHnBV7RRQ1oMFZiJtp5au1
VuF4WXLfvuvcJQJac3AyTugewQ78XgS3dogJC2/DJl/obJ9g2MJuutX1GvJSg1J91bndB0cAaP5d
XnOppoAT8+vM3JEnYo6rRwAFPzpU2hf1Y+ir5XXrhK1/SFEW7mWmejL+6tZAX5pJjBZkfV7a3wam
bHzoRiKxMtTvHpH3Tt3Mp9zV9clFrC//OvRTBf9sZes+QRhAQKp0J4fG8Giwn6hEAKhT++S/7qNo
24+ANXkEjq3G66O+Xx8ZZVqgd2uMTvyUwpxxQiw3jWiL4ByIxkVkG+7twQER0wdcum0D90Q+46XA
5qT5PCNsew5o97MoOs4WC2X9v67w7G8yBxEfkc8bPOZ4mIDaTYGDUQI1xadlA9ZOFzJoZmjaZkFG
bkvvB+iZMx4UceoaGnb1v+NZYSdBNol62kEQ/TkrZf/KxzEO7sdm3ZcfGxfdT66RPc68gNi6FDVH
oSB12uALZwww7bj5Y/WwsrEWB+kMjUmp/LYifi31dvYUdBGKqLIOsm4YwD26SdmvYwnHeeKHQQnJ
wqJ+NEiCpww0150OLm1M8sAi0PydsCvKf1aQd991h4LjJKdQzFlPYfCLX8G2yXFn/xfAJv4M1Vya
D5vHmsLgigrnNI73/VEi8zU3vN2D+qh0iIgr2dZ+/QVMMswnD4Jcs6B6M1WEGHvm92YpXPkyK59M
/cUP0NZ7e9z+zlvPuRPjBkRUhwyuWRuRDJ8XG2iyY2zH3CJBbPZU7s3yMocdRg/uzu2m89aOcH6r
RSIJY8i7OsYeJ7JYGs6ecZmDpzJoNFJ2q4juJ9HP0fWBmWF67GCXdVqIMS5/ttIUMmGEpI0B9sYh
X6jit0EWVHFbISkcL/MaDmjZp4CFII865lDKskbGZNWaLbM8HCpJtDijYWIRzBb8EO6Thl2aT2tl
6zdernE9SzlL+1Rw8Z1hyhBSzcPs3hNz6pivFfogP/AlIxT1SKdG67Qs6i6uCTbJnJB96KKxGnoo
fqi1TXSvXdRi0tn337NHCeGjS8VVflph6bw7pdvo2MjVdY4uUanfG271e6AmxNgaBOjgyyvTw9dr
QxqH2/9HsVxLsOZ++Tfb0f5ej0hZE2dcqlePvKsts5tpfLSMZ/pTFzTAf521taTx+gUYndh50Wnx
Ri+Q0UXf67R2PL/76sJpAIN0hvwfIEuNucQd1vo4TDhG0rriIWPCqYufZWNDojGzbnHadjt4iwzB
ndOiR7BysxlwoqWdQGm1I21oBgUuz14o2+Ys4bLE02ht+yMmC9xl2xyY24YdnSvZnktu7cku52TH
Zc205rWYKSvQxOBBr5g8cNtxIESDa78gjNBN5nA7h/erGrvhYmiwxFrm8Uge2K/0IzOprBNZgRuz
WONGBPsl5xgNVyyWDP2t7WUkt4VuVs/F+hZJRuYbpy5ZlMRm5beK+/Jii2D5oaYcTk7QOoKPX7YI
0OaIk+KYW679YxsZ0ZJWDsurjyvvCSc8+Em35s2nNa/5mw2EDA5n5rpPh2EsvsH22KbqmRiSd5uZ
4I8tQFeB7pjkoVwb8zTsZuWhrzHHnCK7s4Os5m56BnbxgbcX7LunKMr9dyNkZ73HUuSMw20Y/eh7
tf/smRtRWewVU9fqa0I77I6AZWu1kRaOTjs9NDyozSEssECyl21BdVcUk4Ez4mcClKCw9AaUxLeP
3hLZy3vjt2FxsZu5uP5+2hLLSKkFAyyTHaSILyhxHsLqFTAyr86kSpSf2GNsDQ7XjfCHPpalI2dE
1z12re0/0J1ToR8lqvCtrTvrJ7+azqTI5Nr3/srppr0owr8rNcn/+tFmvF+EEn4279HYfC/dLP3r
CepuPaSxst9HlxK+G7TNe/cK/+4XnDxzBHYjiaf6HnkzYeryYGD8laXDoFbbbkoc2Yogy1g0xq9R
Xd/m4Sr0C9JbcbOMpDUSHIey4Nx1yhrO7gQQz/QaLd4RFKFCMb6hGIJKlTGM9Oh9zbZouGdIyyLS
rdzmJwKQcHlKbOlvU2Xbf8RUmJupcGpAzQbuHIngrp+w/qpn5GpFD6xBvsyzV3rDe9W71sfSNqNI
F+aOR2eyrfysJsu6R+OZz+9uh+8uI6h0PdN7D4httat8YUoUA7++YnUTDN72bTT0IbLcmCcocUGf
iAzwtX0O2yXsT6IqzHDyzLDqQyEX5KGRmn35FNNTWn2KPh7jR4ABvd6PI8NlpnRwii3SPObF/eXt
0n2F1rEnZu7J+Kcyt93qPGFs6K9kl/uPUo0cDFXJ+Rl4rC7PiBqrx9rsa/kE+BCVSbUH21/y/Tme
Stzq2kqI6auWo1c5YQ9O11V7OuUhN3TX4Q5LlVd54clogKaz3/qhOjRGeKd2piz9WBb0aXy6REeW
hGTJEc5Zoh0D3wIKyBYT4fJG4cCKmJmtL+tLo5bhL0d38baL2VoPTiOhqpSY8MlI2pn/WUzht8jm
zXbbh2y9qVdthLwtzi4Om6v8OhvaSEbHnQhI3BQaxL6p+V5pTOEG9n3TrtC8rYPR1ckdccGpXv1A
QxLVmCwjuEIGoHx4s4zVfeHZgP5RAKMEA5hFCYwiIz7Pqu/726YYHFKaZgoNT9uEV/uDtO5thgoD
w4a776uAId73GJQbgzyo9WhPQXA3/ylAzzUre1ejL8e0DDzuWogT8RggyR0clx9l1FF1pJhA+Siv
17gAK7PxaTGOLj8hFptfgkvA4QFjoUaELIujPxCLe1UIhG/QEOWDxpRTJl0zeP0p8hXi2zXYBdR3
pLw7h8n8n9uFxjnuEfxCMhAU82divS8vkHP1X7fyUSUW67p+cYgojcaeMfSITa7/XTlVGOFz4dBJ
8Li5Y2J2DLFZw16Ik8fvcohlLw5/YZNtyQWp2siBSWr7rzDEMz2Ct4apZOC7zYs5ohJt9MY/jAJo
yPrN82NSLrq+uwiUEi8dJfW8lI3WPjhl3f9bFzv69BYsDwQjQeq6hea9jy2Pm1FNk4pOo7GRtBZB
p7+gteVwRjwXPOA/r8zjPiM9ObPMQzASOr8vuChn+xvfGeAYPoXiprXxkiCEdJom1aXQzgEDK6bM
cA6iWwf0rTk2e4zVkAQCNH6eE7l/1e6EP5ZRLQ/wtEDkXdSt7zPvcctbHrS3mGEQu3ULLinZCjgL
29TV4zYJzz6aqfA4SooRpX2JuPvG8rlxMtrCxkcSwtVXVDneP6OG+nY3+AGgy7weRg/T4z+K3cSb
YC+FLaX2yDpW4Uz5Vr2CMrqi29tsXcj/Rq9YIL7hB2S3RTKxP/FWj39QPBL/P3UwUefaUcGZAYAg
ha63cCNZU4cOkbRImZWDcP3PmDVqyWThd27qdXFpzmLe3fWyNXV30/l2VaaF1YXeGe67b9OCqEHi
I3p7n376tGE4F+Tk8O6kG7SIlxDMTUhBePCTLez0HVteFd84rEjT/YoE+bnXXhuQRNBW3OcRs+0h
sonkS6Rczb3YrhCMI7c4zLbJ8/hLrLCrf1U7PpYTwDiPeVQ71vhCJpHXp14u49vSsq6AWx7IR58+
xb82IhKb/7wKb+0yKn6xCcR7Em55E1yIauuaW9WAZr841WBVl24fqz3LUfQjcO06B4gIm0sopaqf
xnqTTgJM0/9q4xjayes6WMTNoYHwMBfOWmY1bvMHTKDYFVkrPczawabv8FjCvYcMHm6i3HZBkrqE
BFNOdevpzHV07XNpUlaaqmlZ79x8qr7daPb6z7DUzm8NL9TJzG6HvDvgPSofIuCt5rT1JkbVRwFC
nM4c1I+IMYT7h/epzW/bsncfOCdLDufe3+a7ngMBQ2PD53PuGqA1cVMTRCUvPpzg41bO6+8QNdK3
zS75MpOt6B30Lqef0VQV66H05m576RB8ZyW2W1z7A62LXbSE8Q1lmcXZ7tsN1rMYy0PlkhWchSiq
i6PIvai9gLl2A63bMacvP/+oGbe2+n2JJ3t+bOpK3oY8OwbeagBryFdqL04LIPB/nJ3Jbt1MtqVf
5eKOk6hgFwxeVNXg9OeolyzJ9oSwLYt9F+z59PUxa/LrWJDgBHKUmRBNHjJix95rfQtgVJZmaxNF
PZ48gPBP5rAIH1Gi+4+Fwse7koNXfw/7yFlm0AmhY6UkBm/tM0WOV46bhj/KgpEM6gl6n+RpMK7Y
sKmMD2Ui+b7iBDvmymBd08cgCfqvLvXqbWhmJdWDYw0vrqmHL2NC+AZFZmfvfCxa3xMdN/kG8Zhx
EEWT/lC65UCe2kW7YpplwVBHumxvIobY/S5w4qjcEN4svqJ4Kn8YbtJc8EbU7IhR4t3nVSyCC4vg
gwuwJqN9DBU07h3KWSyRYIK6e2jI1bzBuIchpYInElxwekJy4+UM/FcTg4dmpS3Z2ZyDSvcbQzk/
Opi89myBqZc/0UZq+ssQeV62kwSN9uAeRfFK4e7aBBX4lmCXsqDO43ZQzkFzAsJG19QllhBrDK11
kixqtTJOzPwS+lw/7FK/tZngFll5lzOFpDVkJgpZ/xi481WRUEJTz3TSPha15ZdULVYa7CaXRsV2
8ExrB7NLcS5mBoE4LsjrdYrdl9TOtJ1weU6WcRwGCpTt0DKeWgn6IygKCKwANNEPJactSEn6ou0X
QbhlsdtAkm485FQBNjD0mckNobLMsuxk1KBohp6ktJyEzh1c7pm9NoP7sgI5p78PQ5N9CZpiyk/Z
VEw3TRp019TBDCttx5qQTTZOfRmgG8VibQQNRbhtdDcWTn8LX5XbXzRF6c9PuP/na0+0VcTR30I5
TTGrabjNCiM5n8T96AFC2hlyhgXMU1EeiBdWoVOi2O33bptnw85g1Mhmi5Au2cIxyG/I/OWjZetz
7jkrO8UhqKCawOCqi686C7yL2WS5X1HY5k+1neRXPdjlchNmQbvjFKYwstHkOVLoomBKyxKSPull
audShksOuKVkbO159fxSlQ6qiWp2600bB8E1QJM2vKRV6EbJWufC57bq/slIQ/dUYfLmqTJC24/Z
5PTbBhFhtyppl9KYjz0rf7EGAgYuugTDW78yYmcsnzMQK7/y2kY9ZrTmaOFpB3k/9I47rorSLr0d
JR3FTwJEIF3BJqwZl6UTukQG9Ga4zftAXJSmXKxCGP0SBPWGjQxhUT2u0xHZOR44y6FL20IaXOlq
nNyNt7RhaMw4Af45fOrzqkaJ1F4bE1qRmyr15M+qrWw0+hQIejs7oy+e2eEqdRoJ3psZnbP4rqKx
1NjDRmmgh3CT+SRT5jHFyhj61thVNRXhphU1K3iBpnMt8PaHax/5IvZh9sb1GKv+mn65z4dVU9ft
dIpPdSGYj/YFcirCxWkO1EgO40S/BLJrw0eUo1Gzc3mPgnVb1tCFFNMtzP1pp3HeYiCMbrvAqu6R
EfX4YTkLqjWsDv+XM3QqPXpl1L/k4xRddaqXQH2q3L0xbNe1fqRwkFBHRyhVVhXTjW6zFO0cCqIU
46HuJzlADBgWF9kUyjspiAJgUzcqGqFW1zR3eYp7nosV2MaUHONmq+LauQ8WKywVt3DyLWdYB3dy
gzQDB1NUijvEFUjjehGW14vv6DjmSD1oreR0OHIdYW+q/bhuOHoXXrynbMLXYMvpQVbwUb9PIQ6w
vvdVfjuVTlQcoyDSxe/BoOu/wkLBcL9kTt0c0Od6V+jZWyZjtYW3waetRhso8Pnyc6SDd0z/KWy0
1cH9kQB5nrWHe2RlT+70hV64c6c7Pf6MmYJ+k8Fc2dd2mszAbDgB05ypipwqwMtezTCcfgtmOMGq
nbvmIeUftHRFmP5u0gh3ImexWHxtSi+w7BURLYpPM+Fue0ZmVe4zKG1LF9E+dRLjW3DH6wRkBhMJ
OhlbMyQ8KEK02+5wDolTOEszLvesGTo6sZQsiXCImOXWQkfIrins+Seaon7eEMCs1ClNaUGuHUeP
F3XO/rVNrTSsgVNZpf0gszrSJ1UE3Y+SyQdeKIAqT4ujNQalEI/XrIjUW17M5rzTUU7bWTec1qFt
oLPYoraK8u+RUbHmdiLR/jFpBvMumsAuHky+m3AVTml/bXT+1K190AscMtyGyr+pddevOddjHWUm
MGDdNIEPo/Uvi99mBHJwlfup227tgqwqUN4hvjDuJKD9ZcnwskX09c1joMFQII4gjzutF/mbEFZK
vE7SZLwtSQx4NvJpbr60Nm8IbylfPKrQKu8eOcAn3bMnkaZjgZ3bRwNMzzOtnsW7X0flbRCm3A1j
0u4SMkdNiA5RZdXKL1r3AS4hDIIhTmZ2BQ736CExHqi1nwh145utxgA+ovbtmRvEZXPpeLZCqWGG
7a0deFLvTBgVz4RRyh88bts9OMEsOLA3+FZ3QqejPCCxTU4m6aPl2m5ck6YZzQHAUC1q3/VMzDwD
cI696srPRo7Dfan4s5OUk7qoy2m4LMOwbk5DHHhM0BSYmDVNJEVrhM4DFlj+G1pEzOjLHT4AXEI9
2VPxGgtIh4srFfOwoYIF3RFNFl/b1IeBs0mbCIFup0MkALRSKVkrsMloBeClmdsRP9AetUUttwZW
PooCunxig8HSyldz4WAmt0tL3NVNgBObJbLc4n2NjHXXoVFYx808W/iIVKIPwyBZX5KsDJNfOWer
FuYOkbOrfhqqb9E0++UBbZ8jV6Ktwy+x7MPHHhM8s0vXb91tGBf6B60qnpeK0uZbkwnBdAhTibfC
R6QvGcszFWj1BIjLssdI7fEW1r/SDkw1MA81BasuLvB9BDhFp11X9sPdTMZssBIFil2YJ3n6AFVm
Nvfg2TGkBZKf4ZQFvTVkrGtiwRtDn8vQJRnuSeEOrk5x5oEgKKjmmz2n9uRhalje1yEatpY/QCt5
62HlH3ZZAXRlpWJgcBs78oOHLheJeWOWuTyiBujiNZydcAeBOc0OUxG18QWiOza0BiWrOPlAbcsV
k7MWf4YPPxBRktwzjdT60gSwZq6V7ssvzeD4X0xM1M5O8+EspvfS2HdVXId7Xs9lle8MzSrdVemO
qW6Hemi0vOdG5sgMm9FAwNQ7fJN+Zzn7oe7Qa2Sxlat9Xzad3AxYSnfLuBafC/bTpUPp0ArF4Ciq
3dgO6t7QJaKP2CnabOOj1f82Qe7yNhla4XuU6EybAhzHSNGJbtSrrrLcHCBKhIZ51BpPj8GkxEdk
ii2L8ivmoDa6KAixF41w2RYxYVSbdbJqwbG99Oypj2M5wxpAgGTVNwPXujZn/BNb4BlGyHWz5jBh
mTIuaNHacj3iQh+Q5qbuMcCg2m2yIqJhysox+Cvca/9eg2sV3+aJReOzZjq1Mpk1BhfD1BVi12UW
TAT4OLbzu/Ecda3qVg+M46HnoJlLmspc4V72xDoO/O6OH6/PGGYU5U+fHOCvFYIe7+TZQSIOpi8m
n7LZsopLe+xmydfmWt+xd3lP7PCpue1QfHLajU3/p6kN8wE4AKffphzoc+QoezXGxRe/bmZrnYOT
6U5zEJrhnia2/7uSVRUdTVuEgM9pwhvrwe6qeVsTQDReAp2w4w0FFXVwXvb6edaBE620oUoMzEZk
ImBRLjV7igajP5oyb/l8/Cwfd3aJiWBThXT3t9KF6gFvj+Bdpv+B4T1AasB8IUPUt7uZ1iJNPXd0
jiYt4IpBjAN4zYWleOpI/HbX8MbgHIxjMxLqJxzFEoJg8S6px8RhHt3R546QCV/YCmM7PFg+0U3C
xAhwn2WMPyCsBI+2NIr4gJvM+smwCDAn5dkAhrOzrO1E781cS9U0JXMuF/Nw2qfw5iJ8Muzloidw
yu0XBjXCYQo+D713sQIBXLw62LvKk+dSm62TnK1/S9qXt1D8InyafFc+h374I90jxRa/Uklg47xx
Js9MvolaNiOitQogShjN+a3tEwm5H6mCecPpC+T3MDpLepWzQy8hZVn4amRozg/IYxt4krlHQ5H0
kQIddmHJAK+xJ/jRB5NHfZNpRhNHChOS0zlNjekJ0Y5YEqP7FPSom0UKX68CnIApm/HfnNfs5CwW
83zhZV2BVySfM3WNdbYtrmlAy29ezUjuiwEFRm0n+nZc0EDWBdhirrBG2Vky7yUOVXplXRzWP31k
j6cc89Z0icxNzHt7wDe875XW/Q3z1OCmK2X6UxRtE98jAke3yDs40aLEacwporaJMRFd73rfbVr+
yQnHXJxsmjykokj5AUsMnhZSsLopW+MUWYF4SifiOw9pNyZfRNmCOOjLcsBGkIb4hJSKswseTH/r
N2UZb9l+yvxn0lDzbBsjnut958bTFXpy0OOTqeXXKEVeOPJ989mGuomQwHrheFMs6ko6UOpegKfC
7mvZya6m2z8wcmGAcF+EEvEFPoK0u0x9e/R2wsiL/Sw4AeHRFTVICn6NC9Os+noND82X2z5xerXr
Yami13eh9WO7SLriONhKf4P+WTGisJlfHYoRMuR2aDjYHBKgENsp8dvyxnfb4qsbz+mzAhnIGcgM
pi/TnCTlpTUip9tS1ihrG1rolzfhOIfBplUTKswIIBPfRohWi86yyaSIgyDz/VFZyAhzwqoj8EHz
xQhAqNuXfpg6a55f2uPtDUde1lIX95mRDMYj8mLSd/2ErLZLj0zMYIv6OPKZmQkOSeYwFNmBM1yq
rxqjbm7FaFf9tm+HPkalkETu1gR/+TVFmRXvvMZvuz3DlYhwW58D11hZqDwYkuRshLOR9NvOr6tL
2y4rB46MN2f7JhgtvmIXFS/nDiPvfrT+iPqqcmEAYkH31X5GzhitOE9YnCdnM7eBP6Zt+TyyJyH3
MI02X2EQKpie0ZMfcVk5SQ72wuuqFZJWe7ylHrSqNUxIGrkqLd2TlSDwPva6HOJjxW9BmwDpa3WJ
EnQYtjMqpqtU9aF7M7Spn14NYzwyjE6bcY98NH4ZDMMThHYl/GimNVtHumfAnixZLB94Y7ivRdTX
4zWzX0/vmixv/NNo4ARkeDBgAme01oZbE9wnIKzGEU9G6XZ0QmbZsv17E80euDkJtlEZK9wKbr54
1AyiiVRbCHiBM9NIOm9WaN40lR8OcMqk524rON8sCS1V186s6BlBLALMN9vG8IJaw31NS43/WuUJ
tmO7LKcrfG/RC1VIlS+293bjDyP6v2Ut33D0GZnKRmN4X+qE/i7iDTqCQgs7YchW6N/wyuKfHLIY
IAXUe3uPHkB0iVusIXwb9VlHKkebdQ/xUHKuayM7uEtrs3wZWvzHkBwwFm5TsyH6NcpnmhqmMmHC
e3Q7fVgOFpgtxaLBRoS94SnK61KdgrDsnuZinh+AaMBfoBr/jVmqZPHxyDcGwtD4B7tBvQWsZ56+
iLR2FzHDhCJQ8nbdNXaUHIjUCm85NjGAki3G+VPmNpyTFupYuQYPBkbB0aaRrFTbm96xalP90tUD
FklLY6uHR1vjXVJ0H6aDwI1QPVUZENrdEhD2w03HtjsVfLt73MpBezG2RfpKR7ERiMvIPXORabTg
R/GgvPo9bik6eSh9+X5DCu9e5Xa9BUpX+ittB/neT/yQmKicRshpTJLMZOg3W/RtXZwKqGaq9BpW
WZhdA6lhKS77lCpX2rR8N3XGkXE5xPbBSQkGi1thzV65FdqHWesW+OhWDjhZ9Jm429vrki/tu6P9
9qX2yuAS8I9A1Ty06EGaqjYXjjwnG2p7mc7bWUXmHRxopE/az6o71BGMuBt+5kMDCowBPmfE7wL9
e7pBxgvYGXIs+PU5qMx0a6S2fOXH0ua6gMEdHZ14tOjWVGAQ14Gbpe4FW10X7uEROdEeFyU/Af/P
/qCSImNncm2vuQyQRDeM5aeAV7Ap1HNEjaIPoQBjbRaF8dsVQTof5qKLrd2YdHO5uGnyOxSv9GKd
wWh/CAhBNjKNdn7NczB7V+BbtL2LetH+AmQf/eY8M17HSBvvnKHE9ldkZvWUKtN+ZNHzr+Mub7/6
+CS7bWj4Cot87uDWGqznkELyyZ3nYViFcBBajmlzQro5HOxjiqoJRVwsHLZzMbXNJuWcgatdKVT/
bdWBZQ6cwL3JkNkbLKFJ94vzMtPLbIjNHzEaze99Z3vfRNWTF2EmwI44bIfuQ2Z1CKNKMnzZplI5
XMDHkvY6ozFRim+MxPLgWJahGrY5bS9nnWBe1ju6XMbDHMTzd0torTcEVLvfaJPzmhNKxEkJ8Ky+
neAYgDAA2MLoGznSjRPSCF9RxFiUSoUZXxs1esyV34blsPUNmdE5Yxa0aXSsOgbqTCCQq1rDb2dK
slvCfQNUzmxhkKoCp0E4F5C4vHa9YUwuYXGKx7anLjD6LCBIth9pXQrFnG1wvcJYB77ty2s1+ybU
zcYV3yQ+hzvUO1G0TpGjEkBakCIPCyvoDkxEsPEXtaGeSVL1zI1BDbijmQmLqMt6YCOEPI3RrmDH
QzeAFm+NO0onWzxh9DHdHBTbPXJ7gVcOmgjus6pjcj0uo4iCIS9Wiwx/0TBbZruPkBUsRIAm48wV
MwNeNS6zQchhiMdO4AutvU2Aa33TeAnAB+Q5hrXPzJF8pYAGpI06vJL5UydBZ6Fp5tp3WjYLOjfn
XzTVun0JYwA6DO4GszpRS5WXydCaADbGofo9SUNcWvRoaOUzIL+yU6vqdmryUVanfLD2JW3COdm4
duWz6trs2NfmhGRiO+exke+qrFPPnA2IZRMa3OKKwRJ7aTzNIPzqRLfAYqgAh12uZsruwFalXmbL
YbxxBxwNGyexljGv4QaPk5yy17agSn91Teq9HSRSs7vIawA3KyB/MPL7miniyknmUm4LYiMHZgy0
TlZR7LiPQ1SVzBuURW8/qWMs5MyDqpdJzvkInTFthk2M2bVfQSOrXXLoLfk7R+N3oadGvC7ConBl
9pwJWH3oPqw66IKL5wjJPkjYyX8w87BPbwdDddFF3FQSIx8mfj5Hjem1LssEW5QO231O7CtAUcfP
OH8a8/wzpqUD/K7U5q4MZevQ0lEO+sAWkPJVUMPRWZHe3mSHwXPpaOFHE3oVtIb7EIMLfmklTGQQ
Lv5wk/o6CNeu3bDCBjHf786NkCrsMu1O7mqyq/Ia2i7zewM+C/zYUTzLxm5+tmDIUdRYlKF7JXvx
OyHNKLtmty2vMTMR3d0Ewuy2hg4EQukMgyI3ECb0P6F0n9TQJl/AnzCPApmnHyunJqATO1D/C0JX
Xa56Ahp/a6cUwQbsBIMMiGfqts1kRHXAagvLrnaSV59PEPqv1SdMnZxBXg4UwHiUos77lYOw7eFN
wc5ZZRwFvRUUJhaBIhPDgONe46fzGbue5ppyg6PXSGUAm0e+yAaJd5NoHaytLGD3KG3tXaE+x+CC
Esl/RlMeHSwdQ+PR+YAVOXEBcm/5PZCEACxvEeyMylvGbBFqC9Ou0+JG5JX1q0QTUB19gJE5jPJG
vJDsYdjrKSxsLKOFbJO9QK1+7agxb/e+Fcz9OtPMNrcTSTpij+puupZq7LCtjKE5bvLUrX5kYRh/
CxAyPjrSHwG9jZqP6YU0Q5HvYT91zUrmIhSIbbruLiYvIjgkOk3jI1oHampEdu1ROaUJRAr5+PNY
xOpZgdanfun7EdlL3kOZNuf+R5zbVOtz26DeyxyOnAgi3S+zcjyamWC5sCG6RK0wg2nT6MYwTPfR
8DO8wEbqZEuaJz3uDoKBRCuRa4memJbTUgaQ71w+uO3MolhVOO2YdjZ9s5N94X7rwkpiL7dm+4uc
ERSSmBCKbcKcGqUGbA2L2bPD6ZRvKHLhjWK02CBH9jBdVvgDV4KBaLw1J482k9ODvF2FOUvrJqIH
th3gM3WsNkzq172H6PsaHUgLr4whEGRrgQnCitdcy6+3ohvS7EsIaSQAcz0yfEQ76fdbeLv4DgKZ
jozjAjXlBzbkONzQDnGyg22jpttWVm//hP2r40MlIsTYkdfal9Ds+3TToeBndXfIg+BlM+yvpg7l
l4CzrdrauTlnSJSwt21sDy3HBtUOZSoOxvJyJC7lKUcP8bMrtVEw+lPOY95MPZQMvNe0J8LK/Ap7
PrtXvZ64fVReVz4oCk2O8kWaTadayCVEhyb8a8HaOqF4KyMFTLGv6LmDwCZXw1PjY95349d6Ruxu
qCRFgtzM/YWOR3rMtiNiWLjoux8zdHjWxUgGAb4waqwFK4DNak8mk741e4sXZEBS92Wq7JK4wpKn
hGYI+zKQxgE9FWxxLBgSJaexQ2AEV6olBPEB/FxofXdlQ898IPrrOmIV/+WYoTXtZAKc+srAXUKv
ePJVwvIK4Z1mYG6rWyeLsB90GDjq7WxF2CqTaLKnTYgE88iO0mUASUuU043huPdd7nbsZBmbU4WH
tFvFVm2k1JNSn2Qf+/4mKSKPIgVCjL31xrb/PnuT/WRGU2FtGqayZHT1teK1Dgm02/CkJ7rHBaYa
G9lRfjG5whY0Wfyg/RYN2LcvqVemE/5lq91pm55+yJKAxZ7xPTxw7LzlLdpPjqiMbqPHnqxQFN9d
aCcbxkGKxnxAz2PDkSr9asD7qNcgKydvVzHj/VpEjRyBzxjj6V81BxNOQ0yZvMxllxEloI5e10DM
/1VH/jDURUYSjbJzcanJEflpm1FCFzgXzE76AG8CaO7a/hW2mE6xoSFfg1MwhPeVy0SHVJeEdl+R
w2igDSNahC4dXMDvtMY7dVvrqOiuGGVb1PClDoMvZjeKeWPFs3PEaxTnOG3qqFj9yx9seyqo7TZo
a5IL5go+3HBe9XT3L7OiY1HRINxEXiBfmNW1j4WdxEsBhQxL4Ex+/tc8Y2YUvY37VzZWQFkrECsa
qFvphVS53P0L82TrCy/ItqW0Inst2DxPIiWE55CgYZ4+iYV6J8/IWnLV+CueAFSxZA79IxnLFCFw
F7tq12iSJkhTLiKX3Ti0o30YuzC7nNHYfZ+CdDoqGgeb//6v//V///ev8X/C3+Xt/48E/a+iy2/L
mM7X//nv9yKGHGbfFPOOI3zzLOtwoKbxWOs4+uDuQLoEkpZ2nn/x8VXei00ClecgakRh4quzCMAw
mTSRQZyeDIvhKhTGV6Nr9TXnjPH08ZWWDK03waesE6jOHWFz9nF5oG8f5pBEYQlTi0hZbcQXw9xZ
ezbTYe0Y5EK4uf1DywHAOQEbF43b/fr44sttnF18+Q1NzyHqVTKVfnvxOurDFB8+2RGFTo6ViMmr
BNWxa8IWh6DTRzB40mz78UX/eLZM/Zj8cTmBoM7yz37BeaqGNnJRvc1NVz0JGzB2UdXGDTj8+G8z
Fbkx33VsZcP3Ib/s7GdkWDa25BtgMKuqZld4frHBqtpuxoBUpb+9K8ekp2K6ngOZUIqzkC8nsPoK
Bj6wSU8+aD/Jrka7fnXyPr/++wtxlnRIoTd5jOIslC0zpYuwCVoAnNxmNdIRuLFYVXfMwHFnfnyt
PwLguBlHEQLpk7OnsOq+fT9w2BK4kvvO2oM2Ckt6slapXTKwQCW8IhCj/9uPe7mev/xcrCsWXrm3
10uqNgR0xvU0avw9zEdj63RzfvfXd0Wup+UzpBC0Npyznyqvw5ndXFFwEke2DsrE32EYhYzbCuAn
9iA/yUX884UHre3h7fUtj4nQ+SduGvhgc4EGLxNds7ZcyTC3Bk/kDGp++utbw11pubzvHs/QOfvB
+qU1kMfETcxFJh+TqmPg4FXOawugcI9eNfrbddJzSD5Hy0d7gA/MWm79H1uBQR4AGyQqOgMY72EO
SypyJFRrdu/P8hjfeYq8FkTYgWhycMec/WowDtrFuABwBg7ogUAXvgC6M2u8a90nAZPvXwoS7fIf
nzf/7V1ZAc4UPETLt+zUK8OKxTFAQKiNxPlkgXrnA7NZM1gLkdqy+p/9XpWFyHCMuBWNjgGHLgfs
IRyTfeQOENfmOvn7VYrr+cKR0vV5lGdrL1kfQ9b7vIoFKcj7cbDDjUNm2L5tkteP38R3n6Hl26BG
lPDYsN8+Q0z+ZOd4GMNTzVh+7sJgq0sC6pMx1P/JTdnYKQWPULr22aVCSnrHjEdWqcGCkwcp4OgG
2C4AP3ifpEb+uVuT7wzWk7kaAkUybd/eFVJyRDcBSGFYOAVi5gFqzi6kHmcgT1zo66A1cr3WMpiC
zOiST5Nvc+D9Dx6tEsp3TKVsdR7QXnJ4L/QI58EKjJoMJNzmNCv1Qagh+WRB/vffelsh4F8WhFhI
wfTXMs/KExHmbclAzF4XcxF9NTQTnFU7Em1UoTK7EVGW3sZaOxcMx5pLwvDEDVvuvGXUro5Icbzf
U1r1v5FlF4rzPdospvvpIYlNmrsG9pdPNqzly/zon3v2+xgGMtVUKnudMq8Ii4gJbDASfUDQxRZc
u1jnUxvDGgYU8vFv8u+686MrW2/fDMgoWFwGrtwAb0TwAFkuVzeSxtm6NmV/4S+SAJoEr4G29aWI
8+hQd8En/4r3PjoWf34vuSxcavnf/7EcYx5yEht1D04/2JJBDGO8Qe5/BBJef3Kp5aP6434BKPCF
IwOW8uyjo+WSdFj3nHXQfnfRaO4ZyhSMdeHIVkCEPn66713MXoJFUXpgf7DOah6/Sltn4d8ydixC
c12aTnVpeIneu8OY0Yt3cJ19cn/me89S0SmgIrGkZ52nGft4rKkiyOAE4NLA9iWLAAV2UB09yvXj
RNoXYhRL7sAFDrcVOwUTLjIBtrRGkkfD8uXFhOq73uCfEbuaZvn+42eybA1nPwCmYhN8iqLXxxby
9rculsdfgtBCFYexUtXo7R1Gb9uPr/LOU2Bb8ilo2aAsIc5e62Aemb6CPVg3kwCp6wBI8Vxrhfd+
2n18pXeWVpZvk43d4onb8uzdzQa7R21H7cd0SB/nqAiOFdOdNW2UZQQhi33fmBEsSN+4JDlE//2i
SkHNWifpebOqnr1i+YjzMx4id+0bpXHXSoG3QkxVeYnlOvv68a2+8zq7RBw7nBR4sczzAzQKSTzA
NddCKLykANjk1NKnQ0091xjLiD775Nm+8ytKdkZ+QgK6XaZ5b98VQnSAebq09BGtNad6SGH/Va26
1JbyP7nU8qfOXksu5ZsWZQ0n5/MIZ1J6GoKBAjbjzGMElDVxB6I0joCAE6q2HRxhXZGMZXyyQrx7
h8pS0kVz47rm8rX8Y+VDxKkT6EwQ0TBd7OhzoiKpYKLj6igPf/3rMZmAR843rDxwo28vJQ1Y8thL
KXLnQDw4dZUwN0B3fMBVmfro8Pra+mQxevfufMmpkj3f9NTZ3bl2a7IG8sKIMGzrrQFU7AqyiZts
Yqzlf39c4SnyE0olLZsK+O39tRycoMHxKCGrSJRG1Dkeed1bXSHv/PhRvndfrFzKtxziYD377L5S
MNol+mN3jeHMJWAI+rCRkVHbIT785AV5b4NevgAOD7R08Hqe3RZefSG7jtsi5MkL15UqexeZgFce
AOsbMIwjkMPZ4BcD57Rp+K113R/J8tGnuTMpzv/+ziV7GcNzFlXXPVtumoxUKG+Ak0nornfocEDt
Rr957AZMsf/BlXwfHhb6HnaLZTH6x5fB6Y2AUv4FVIsWgQLYw0AdWeheScT75Bm/9+17y/mMVDXm
vupss2hGjUSrQU5RIfc9wmNkykZ61UYzwzkBjjaOWBPVf/A5cr7Af8vKTY/Cfnt/oQfncQKcjaI4
C3HaIsPII2l+m5z8UM1+8MmJ9917ZHzkOZRY8CzPfrgSj4OyJrhNQVx2d17sJGsyeOYDRI30Epcg
kROwCv/+mMjabS/SKpOyTp7d4wyCDn0d6PYMraq5XUyj6ARbz7r2ufZPN47ibx+/Ne/dpvIU7yZv
qGS1e/tUIaE5wQjHYy0nt3kcZ0DjukTOmpBI+jREKrvsBmN6+fii7y0H9JUhivoc5xz3bDkQuvBq
Z4CUgBVm3JSTMa1lZmAQYFq8/+tL0fekJ0NXcGkCnT1RUrYXpxmzA+y/5iaiW3lJWzndZXXQf7Ij
vnNXtMmxOQmPMyM1zttH2WFfwpTVQIr1hdilKCuZhWQS/LV6/fimlr90tvdi8+OlpH6iGyPOfrRR
BEGTVmaztpGVXGtCq0e8ngUZnR9fZ3nH/7iOzSEYq5zgls6WUuXVRZqAtkXvov0D30q5l2MjyR23
AU7N0nu0ezQLFdshIQhe+vPjyy8r1vnlPSERljAokzSF3j5QpYvODT2bL164w4MXiPkeVTfIUtUX
u3oqjE86ru98Cx5Zp3TI6XHZ6nwF7dAmelHKSFHNIc6jvPR+l6IJ1zHjfQAmSzwlEsj7v75J1mzw
L7ZtC8FB4u1Ngj4G2o9We937wOlKKBE3kun0Dh4kTBNOlJ/8pv9+amdPlU2R91PZLt+gd7Z4+9kw
MSZtAKt1afrTjXLv17LE/xQelk68Uxo+uxmNERamGdMHaq7wS04HUm4+vvE/n7brSZ+KwqbKIln8
7HPBzAG+KaZRKqRh3RGamL0ykiABFQPCBagE11tNGGyc1ceX/fOlcj0+U+4fWwjQhuUr/sc2KeEL
x4pQJfILSRxLiwVlQszkET/Lb17C+JO7fPdyplpmTL7ps2m+vRzIQhPrEiKnhQH4BR2Pc9QZvvjR
GDFlRyWYub++v+WJkvOFCd7kHt9eUMmFSlwODfYfg7FkYuftw9w58pi4wUCAZtl+cofv/I4EunFN
j32EsvVso7TrPs5JWcL66efNIbYr6PVEO2yMIEgPUWQEx9kwrJuP73JZed6+xPT0Wc854nCK43j1
9i5p0JaMkfhUyfRA3aRHQgZTKh7PrKoXGdX1S9I25AdgMvrk+/lzlV+uLKkMOI9L5Fdvr+xAFpp0
7bJhwi/dMnr2jtpW1iWcn/KTkeE77w4dXNOmK0crl0Xw7aWMwEqqyHGQOFQwG/U4zVu81Yid5+qh
DEjy/viZvntn/IL0lVDXOe7ZrpLmXmTMMdITLM7FrqSCROYfGDvQOdknD/G9n8+kweNLn7GT8M5e
0sQa8XjkCz9mxgDYayPcOnB3IHzbTwx+rT1AoyUmYTQ+qeqWReXte0N9xSWVTxnJEz17WdNhIpko
1y0WEPpLBilFu5jGxyefxJ8/HOcP2se8lyw1f3yDvQmTBON3u26aBKQOpoANEJpqB6kT4hDJMJ88
TnN5E85vy1sOZ0yeLKrjs89BiwpIcmu3DJ1q5zrJOEFGSUGomWPXMaktgd6LqsEsIEV+qOscVGns
t9u2D22wHkN9JYCqPX78Ov35G0v4fRatPCbP7CBnrxPK6xALHr9xk2fQIXoW2a9h2o57OEHyuW1x
Yh6S8f9xdl5NcuPYnv8qN/qds/Qm4s59yGSacuqSNy8MSV1N70GC5KffHzWzu0omI7k18zTd1RIK
IHBwcM7fwC70wXEDsrw9+son8HhnkvXxP3gbizDvOfYAL7emsd9O30Lkj2m8YDI9QmkiBB5vD3ad
JxGFNNq0nBvL0Jft59kUF0FE3ClUoN1nDLkQ2XEmeQ5yLHMprDl3ZZgjJtkJkRwsoAivrwc7HCLG
57ewEWRfnKeMEqmKwFO3d9PkLx5E7RMO7QFCsqn59vZUrw8QI5GQQSHl7ma+lzGpq7HmSy3wNvpQ
wDiuI3GKaXdubOiVUcjAeGDOqQE9icXXqxUPGW01YEEnD9ov5j/3io5U6u25XAc8Zy5BzrOB3sJ2
uZxLiWYtStID8qyznNcYGf2drSVfDDlNp/9gJJsMz+BlR9Vskcn2iJbBXpEYuwJGxs80dO5zxIfR
+zCyu9tDrexFauc8QjRUqumsLz9Q5GJLY8/aMfg+trAkOutoDrp80nTq9bvcaNMP+Qhvr3X6+nMr
7ddXklGfAzKkA1Cw6XQuzj0CvdR3cmBUmBcWj7TDp0Mp0aVM1cE83J7r2gf8BVrwfn2+ZUMQDZi+
czpdIsdTQ5NKIZPBfU+eUTvc6kzMy3YZYXHHZUYzkEVFUHqxI90AkypthG1ZG5PxHr276nOl2Ppn
XQHfu+uF6/l5WZSvvq4YFeQaD0qN2tnyYyLXMwxZaPb7ASjlA8ZKla9Jz/oPzgEGd9QBZzwBjdzL
cyBHjKFVE4l2GIfogk4GWq3G1Ozx8nt9kYqp8J4kftBYpSJ4OZSmw1gGZA3sycGyxEGk9YATnrUL
DeRYXr855lrKDCKgA24tzpzetJgC9Ua/r4N2PE0eytgRjeJj1g8/bo+0Fq1oxHHNzPAqmtOXk7KF
kXtThttG3VTdnWh4IRcuSP/bo6xtdi5Uw4JbiyqmtYhWlRFQ+kvgXtYutiGo8iMF3Vj1eRJlv3F5
Xg3FJMiqeQlj8gXCZJElTegstXaHt6tq9c4Je5TxXMuOGgMspMPtWV2dq3koVs6mSEqmay5uLgUj
b3hFyB2lRR6egT+HSBCJ6BlPtvar15tQUhMcO8qNGa4Ma5PlYi9EF4FrZhklaWWzDyq8MLkCyKrF
F2wTtVOWp/oLkqtuiQiUVb/2nPFg+H3Qxea3kMLJw2iY0LIrIafpGOygyiGOYyz78+1lXfmCdPI8
ZmgAoVGvoEgxTyAdzYR9hfDmPYhllDkd/NwAgJsb5+wqz5tnBXSSdi1rCWDicvcHgEtiY0hnY85s
wJoNaVfTQIAH+IJyqnrd/kYelr4fnHbj2F3ddIuBF1sHTRdg9WY07YXQ5JF3IOpFsQVVU5uS6h61
9chHyQsGPubDjzSW840DubqHuAw4+HRQqExfThyRvUk0HlYnaoQJ1S5WkbX0wygrHgMkAhIoGjXK
ICMSFxtX/PrAhoXuFF00Ms7LgRtHQ4IVpy26fGn/CdWP+ruODdEJKozj16oznVJMIF9/UOceOdVA
rj+AYIvVlpXiaUVQzrMFxL+nZNXmj50oCvlz6gvluY/aRKGCWzY/b2/lq+gKrIhXMNVbCigG8LrL
2drlZNYjCjh75BeUCTZJByoex2Lnw+vHIek0SDc9wKTL3hvXhV67DfxpmzLU7KgzNsFDFMFb2fh8
axMitFK54MhhwLiYUCwmx8yCVJ01kTFvLfFfmNp+qz+7EgGc30dZHMsoRaMd4Q91jxyIODl2gIp7
5M0qRM6rSyJ8IZJ1eiSQM2nQLK4LdKTqvI90QDd2qX+NlFF7q3cO3S7wRP7tj7Sy9R2SWlzr7bn3
vMTRYZTjekUWqHsU31DbQ7MSVXA53jW96p5DnHV3PeLsGx9sJcKRr9g27QMN8U17kUmoTuQomGxp
SMzlzU8qL99RRJzeSGLCAxT8wrem2VvOcxCVvz3dtY9ozxUuqgnU+5dbBbO7UOQpu6TL7fEELR0j
xgSWn47WzsbltLYrydqBvVEZsa/Ash69nia0kAihAF6eSrWsfYeiwkbMnKPERRrNVqFYCITPgb3o
LjuHjonkZz3h4ga8ekQ90qnvZr/bYz3bXcp61DcaamsLOFdEZnCnw+t4EaO9Acs4bL70fWMV+aGM
uvGI89d4gte4VQddHcohgKik6xbPycs4pdYwoWg26fsaUuKBaIkwIQZl6E46WxDZ1VXk9qOuSGmQ
VsXlUGkMWj93Mn3f4ol5B4nBvKtwT7kfYC7+KS0jPN3ehmunjk9GZNTJ1GhvXY6Hc0IihM3UDKN5
SaErnmMBay7FIdcXGEZgXj2VG2OuzZEnz6+yOTWVJWSgAvAeFgNhf/SEup+0Ok38sZZ5AYceH0ZE
qIvH27O87oywOT2uNtAzBBf4spfTtEobQ4DRIzAnXhfvsviX5PXgaccU+WSE61ANI865xziyUKOD
b6gdg1KFZnb7F1mLN8ybJzywL5o0i3iaOho+UVEM/i1x9WcFQxYVjIYtT5TT5M+iFBbUJWTp+7Yx
tuBw12Nz/gmwGPlRzqeWdLkGlRLaQz8G2HWVSe13pjmk6OTtdO8IN6n1azOSB5G3yuH2lK+jD8Na
GnvZnDFZy4cuhH3qWvPFjre6eXDGJHhK0b473x7l+ojOA4D25iXNTaEuJ5e604iR3ACWNrAIPCFm
Wsi9HIeq/vzqkRyTKDC/qcnRlskEvugU6QZHh51o6AcvnaKTdL36pE3S3pjU9eGkkT4Dd10bMMYV
yCy0Y0sp2hhovoesulGUqIerCrJUhRscAcQqSA20W0Cl69NJ3xlQKO9dHqO0QS63SedA5u4sQHxw
N+OzWeNt22Azdx4EzNs2Bkf82vWcy0k853kn0mtarmfRp2mL/xQyWdHUwfUdGiJDycPjMQdfs7EZ
r8/A5WDzNvqtRVh1QSTljCByGoEQtduiFRF2hq9OlsSqF96+UxLic1y9N+o9KyFIB/aFmALY8znR
WUTaUrWEFdL7pOOeOE/YGPZ7JTK/FIqFW1GF7CnCpNjHDkiY1g2Ox1au9xth8PrT2lyYEKpmdgkB
YN5vv82+jD03Eqo2+mOjePeKHMPTmDnBOc3rCYWhcSuluz6UjEcfGhoLA1KBuRwvQ8IRCSBvxElH
956oOA+YoUWGH5rdVrHh+sM6KkFG13SbZzFEjMuhUJMZJrQypG9VTY+qYd+Kj7GHZrvWibSDMjxY
3zBeaR5C3Ng3NtX1sjI2HxVks0llZUmxykYNPdWhlL6LVfiThEFzLijIonult6dI1bqNTPl6Wee8
kUYw6Y8LhtG4nCuOOYNix47EELEmeHvJsENOA6NTtfly+2z+anleJnXODHDl6qS1Nve8LofKosaj
Yh+OPtaxyDTKHDzRrjGxSgXqZ3SfejSznm2Udv4ElTui9Z/QHNnNAtF4FGCwu5NZbm/0Tq8vFEcn
AKskzfNVtkQBIh7VqcCIUVEJVEwHkfOJ9oYsxr9vz32+ihdTh8dlzYkKJYCrOAhPHNctzURdIWxR
EILqru4B/dTxScN3FGyaAcABppTrI9cpjF0+opt3+1dY+dAUXebRKdYhBjFv+t/Oq+kFaMemLpva
UtNHUgRxVhtLvQcwb2w8hFaHop8GBYeYD/L3cqg2MchCWk36+qQIvNCKSDP3Udui+OwYstt4/KwE
Q4rFPLgMkHDze28xs6jnS6hIlqCEJJVi3+kafGk0de4NKKv7Xmjw1o0xPsESdt+0UxM+h5O2xfdc
+8LQWOkQucC4YQQt54yGoK6VA/5CmvY46gY+MTGVuyKf0CvEDRalS13xswx+P1lM9+H2110dnnNF
8LDYz8sHr5m1QZQSOHxNSy00KDUaymkPLdpNrAG9RPDxgKw7VB4qbGIV59V4a5dvQGN5JgXNr8PF
NxA20I5uaAY/7PPqR4Vj4ckIOmsnu7rbOLIrEZKLh70MJ5SqyJLUEmqdK/RJDsikpEhp4KB8lgMg
b6RuYlRvdHG6vbRruxngEZ1bOpkaydPll00wxUxNh+1V997wwWYAH4ajeEiqeAvJsRaN5uLInC6B
9VruZNGpGEfGYB1To9LLu6hwkVvCCA3jgdtzmkPtIh5Ro+DehvMKw3ZJeXWysa/CkhuurA33AXNU
6xCUyBCVnZjeCwvRa+S2vMPtQVcWkot7rsfMyAr9FzrhtwiEzqkjwxRBPTusJCZieAX5lTGbBDUt
4l8bYeEXIm45R3rswI1gkcz8g8vvNgI8zgt1xLIZ9LHU0DsvPAz/pkJ1jlPda9NBBrEo0V3Oxx+I
MlhoyyO3iuBvPcvRSCqkcifUBDnQFFeLN+CzxXiiJ6qFR9khJT+htfGtUx0MZpFu4xthG2NPbxUt
VIKd1YS9e0CpfRD3iR6XT0w8zFBm1l/NGWWvGOQ7pEceTAd9UXYqorLJHKtDlA9VzPdqKe9Didwi
HlrOfWZipfDqrwgdjtcmIFmLgsn8lX/7igj79W2WZSZP3M774gonfCwRKPhq6P20keaubBgY9C6M
UcAE0EcWQ7WyRmcp6ky/NnL3PTIx+YNQreJsDwgd3p7VyoGYG1lUZWySk6tstmsj+GQdQ9EIHx5I
rl1fE1N0n2Q06OBd6o865kcb81uJZCSX9DlZSVpo5uLLGZPeOAGSZH5e2MXb2InvsLEgCWskyHgh
tjCGa3P8fbjFgSiy+UlNXcOf8LvyzsINEVxTJ8wSd17LVdXTIcWJxqzUw+3FXfuOSGSiGcDrkxLp
IseMkU5FbpAirxwH9WtKteZLrYb1xyzNp+fbQ833zOLQ02HhhWACqwLVs5hjq6F6EtKi8+txUg8U
ETHz7oy/MdnBxGtQ9H2JAczfdUuD4vbAK4vLwA7QTT6mBinn8lhYCTpafdBqfiocdHikrnwANfV3
2an9m0GAq7RHrdhY15X941H4oeJL350Yt5isdCukkx3G7IPG5aJAoOQpBwSY7Fodl6ZidJ3j7Vmu
fElo4uoMGKHbQoH2cpYtsmBeNyFgKtFC+qqpon0zmgkWvrTyNt6Xaws6k7j5mgRxylyXQykZ9LAc
yQdkR4WKOqhopCveOqJw6IMIXd/rjes+ywq20OvnCLXRMNBgIpOy5lX/LcDFNaUfgyTSb4IACyGB
SuqHOlMa5NW8vNlIZtYWlM1KQXHOlokEl4M1ji7SmOa6XxSB+9koxxJjiRjTCNuNx40cce1sWPN1
CEIfsMgScZNi3yewgNF8xwuaFh84rX/oM9dCrYuHKOWYORLQ9NIPqAJ0G6D5lQTVA/BDrkF1mNEX
CSKxdUrqxsTawKqU/m50svDsBGjN7+sxBCcmMt18lweG/SHvre7voqU+dfu7rk2fSuWMoqczyS9y
udT4gjqWbGvDt9McmfastZLhZJaZ9T1LG/XOwnT8EIH889uRR9rG4GvTp14D2mlmlF7hFwx96IbS
lgZiYVGRHUbHCGvELvX6feoBpTXLIH3AMMD2ea72B6jwW3ivtY3G8xYFhllViMv0cvYpXfdGQXUI
RKdRIIQr1F1ceeZZQZ7jPwgSMIRn9Dz5wVWCHmlpEjnolfu5jNBzjNzulOPxepdXOJ3c/qZrEZAh
AD3xgCezXBwfPSw0ZM4Sw8ev3gj3kvLJSyGBJO/wdpEPPXbNrx8SqQXODzVGcMlo01wuZGiVFVph
zURckv1zB2fygG8n5jX82+F7FaBbdnuO14HQRdcKdYlZJ2mW+LkcEIHxxkYocPIzTU++gNdA5SpQ
tF2qYueU45e4Q4Z52Ii+v+6Oy4sUsrFBF2cWe6A0sjgtg67iAZ32IwqgoVr6Qz9oD9K0gu8SVvn7
LBijRxG2KGKPVWGfRZ7IpxTH49PYe+pftxfgeuuSBZI20NOH7nbVV+1ROUUkQqHyhxnABxUa8Y8C
vOBTVdTF59tDXR9TssAZzMSVyqtomT7oBr3hpEkmv0Nt+zDkuneI8Ks9VHlrffCCLj+oMm523K7O
uc2H4HB7+OvtPCehRAg6rORKS9h5CFPaphyGKgYiigWqDSkSeQmoBpIzvakf+95rNj70yu7SjBk5
QRkMFLq7uO1cWNI9hoWjr820jD6zm4PRKd4Bm5bpBx5I9SnVnbe3p3kdiVFwpkrvcsuSaS5Lx5iU
aUNXI1HYtHH8Mcv15zZwy3dEQuWsyQjNUR7/vksyvBEu1nYSwQ+sMChs3qCLyYY5pp1elKpYr6J/
JAY9fFAysP2pSMONi/0aa++6ZC5AK/D7YSctC6ut6JpMWhhcGIBCAdTKBIX5FCNBtwnKN2weucuw
mPUTXQ53jhaO72Lyrg/IreKFKrL0Sa+d8Hx74dc+Nk1LqvXAsMgAFocad7EEMwNCSTxBNsAU1AWM
jnFTuA+wt8BcCaHhu8Kz0H27PfDaFyeVoloDXw4EtX4Zw5ISM69kkJPfVpV8xDBI/4Rba3bntkb+
1zg06rFE8OCopabc2N9rR4rwBUJc531MiftyZK1EHyuo0U2m3i/eDK1WMldN+YwulrhvojDYiCBr
W4xDzJmywOLS+bocLweoK50Ye0roo91xQJV6T+qHUcTglhsXw/y1FiGaWMVq0nEnXi0rumWOEe/s
kIlE7iDe0qAwEZwX8uOrPx31mvlNRV2KfHhxZmpEAEe3TUbcO/Oh3uNX6NzVBYI5mpJWRyQ3qSK1
scBdFJaHsrFvVjYsmRrsX3JknlZLHDDl3LpvqVb5UzhVuGfV9Z1VSf1NhzXZA+XybjdoQ/n6KEw6
wd0+g5XYO4tPaNHyt+K4mBVUWzxdTRPLDXyhj2pvfXTTWD/dXuBfeIHldwStS/6C7IHFrXu5ZQzU
bPUUc0efRmm6R/w5PWBVOR4nadlvK6Mrv2koP/sjnimHQcUV8dA0qn3CQzP9EHcVuvUoSpp7r+ZR
tPGrrexm2u1EW6r4uLEvC5KkcvQxWzH6dunoz6mnTHdO39Xvgb4VP0Jc4Q7qiJxqKpvoS8Wr8WeC
5Y+KaKRZHnG8jA8T/gGPglh0VtNEbuyOlco/xRP6VvMr2KT6v4hnEMKryTH6wZdW2SKtU0mZ+TEy
O19b1VCco6Pgk3pvo5LxU4L9D/dlWKiPaDOjRLCxUitxhhOoqTTuaMoCIrr8iHlCcTgqqf9bPS6V
uOul4bFD4flh7rRPB9RcjPsRu7WzjUcygude8bMbxyo+lGiV+bWjFE/gYs1T7FT5Y9pITPi6VLE2
tvZKfkMUJJFCk3JuFsw///1t29cOfC918JOgHCjRT2b8oI9l/sBd6X1D2h153RK1d5ayGKudKsbg
0+2FWjnRM3mAZgFoe4OIfPkbWIj14RipcrhiC2u/ELvse3wN+o925tK86QXC2wfc+tzX3wMwrhhy
pi0CXFncA4mo9Z6OPV59SldhN9pgE/0SNYYChVoH/oDRu5Prd6+eLP1xzYRuBYrNWD56rUDDHCuW
qo/jUFN9C5UxOid0PeuTi1dAvAtb3KLucboZX11ZpJpI2KZyQhDjuF2uMiBEE1ukgspQk1Y1Pjge
Ti1GWmewmANlOuNYb5RbwWKOi4s4BspsVnKlR0/as7jkoX/qUKZT9OtLG9U7LZApFoNd9eD14w8D
DNIxUbvnwUv704DOyp4GcPf+9oJfxyvKExDsuOdBnSCHdzlv00gmGVGp9UGa6Z8pFlmw6SwEnNoC
Le/bY61EH3AtKmnsjMKgubs48pHHe0edOCyTLtvyISdAFb6RRc5Xs2va5imfxtE9emYzmvjCQ3Lc
twEa3HjW5OUWnfs6FwAM4vwidJHfoot5OXEZG0ibQMbAmp2wsmtrLTpNWOZsnN7rKHc5zPzz3+KH
kBXcEtfofOBtbogzqds9tBXOBnh6tN+9pDePtxd5bUAOLJUjcAM0xBZ7SiR2Zw152uNFB2XSLXEM
wsoUEhUOiLsAuM1Ghry2jiDm589JQQE1u8sJYrKpAUhoe9/om/CpnNrig24NW1f+dRimVIFahoF0
E1mitlhGMHOeLPKux0qgbo+QMVN752FB80ynqnmeLC94rlPFeCqrMPftXjWfb6/qyjFhbLIbElRr
xptczpLSRmTKhPGjvC18vLdwGhdt+zROY324PdR15k/VywDyQSAic1qyHxCz7vQJEo2PrVOKRUqV
KJ+TXHfuQ03D2pt2PE4ghR688DJIt6pu16J9c82N0hD6Q/SrrtoBtYLVQKgLJhpjbrHHESR4cGSb
PhSqsGuEj1Cs/WWp+CXCK3kfmFX3SdTdzzwSxoc2nrJDWkUDAoO980iPSLy7vThr+wAyLpDZmV8K
2/zyO5TRYGIplPe0sruKijYiQ+8Uu4xOo1IZBr7RroPeXS+RMEoM9T2i7tZG8rm238kDUEkliPFM
WvwGgVuYQePxG0gLB9ZdFOQAdhO33aj+rh1jOJ5A/+GbwqdfhKcUa71ex2XOVxS1/1iXaorTJCas
48mbpvrY0za+u720qxOjcGb/4mhcd+3j1sRJoOAgczF/Vgc9eGPYPFJuj7J2kBAIQYOJoAHDZxEu
oHMXZRkRD4tMqAehBI4f5z3mYKXyevwORQtQ8VRM0Jrj+X65V4I4ItpGDoIZvZucSik9347U6BCE
XrWRK63NCuEgaiSUohh0sSm6Uiuz2PA6H0QpSq9dJw56pGNsHkVbFZm1jeEQ12eRRZ0C1HIBhWjc
yiK+jxicPeiqSHyMvwvMnhN7drmQrwb6kxWA9ZpxKoDvl/ckjY2i6vAj8gNIRGh9582pGerQ17Bx
O97eGyuRT1dJssFY8EAhCbz8YACgjIR6Wu8Lx0VyNpi8fVgoCeCRvj3roccjQTGBa8o02DjUKy9K
lIkIeWCR5vrTUrA60sE30QbqfFOJ2o9FOjqxjymns9NigHnnuvK0r8hM44Ct4qE27iNJOZVXqFnM
BuuYUrGbO9zKuMHOYQUZ0b+9NCsbbMavUuGkqjvrllwuTTm6VUszTfomTgenqc6+VtgDoRdubwTY
lShwMdAi7rQBT3gZgaacwA0MPioiWJYYwmo3qn3XrxqeoHAbSRvAQdGRuJxQhwG37BS2sT5N6snr
+4aXr6YcGhMlQVct1DcKeoIbg67dbnApbToDvKeg3C12mE5boDNajEq7xI7K/aSMGAEbaIbuXVno
P5QqV9GxUIXhJ7w0JVYvhvm2MKrqXVWPKFITObqULCoIHxKenSdOzPD59pdeWxhQ9HPXjYhiLgV4
UuwIbbNCOSXRFPtDhinrwYg75RCmHqWVZHB8zLTtjai8NuiMA6SrSv3mSpETVX38V52g91028zmJ
ym8ZMKeDwJ70DvMw/F4D6J+3JzrHxMvHD50JbgGL8KIRohc7LUjaCbaNQqbhhcVXu+y/pAhknuJK
FI+K6IO7WHOQyhqb8iEN0pfbg690a8iOOY7gH2cflCW5tnJlIDR7vl+hFLR+3jblm3h0Qm83lqN1
ikuR7fNAlcch1ip5bjLgQrItALvSRN9iOK3E9PkNRr8GyOuMybw8DPhcZmGfaXzzvM3uCLHDGxnq
34XTjPf2ULen25Nfi7Noc2D9Mmd4QKAWw6U4Jyo13hPTZIm/cfqBvyzyyjpYssaXHQfT+CFEIu7N
ZFXexnWyNlWXug8tbRpGZCmXY0+GmpRYagtfq0fv5EUqTtEWOic7z2vyQ1PLjc7JPJflLkMLmMtk
vlpg/lyOl+ZVpHkd45GaDocsx/NYsZvymFpOt/FGWFtWyLSUfYHB838W+UZSTGOaY6bqx44u40Pr
WvjQUQzFvqttzzxUxAuqz3iYAtPWP9/+pCsHeOYxzqBeQIrXPi16WKZ5yNhdodjHThGzAxn2wU8u
/7bem0Ui7ge7dg+3h105w4B3aHoSPOYKwuJrRladcbQbGLBhbBfnVFUllmUKNYQ4UIZ3g2PI+tTr
ivF+BMuOrkJrbr1YVlYdNAhFYHtuyiHjffmBbcz83EkJWl9xRXr0xuy9U/XYW096d1Qrr7pDfD/y
Wy7vjVO0srPARcwQV6I8GkGLoncQO40nRSZ8JYndb3jTmqds1CuaVMWWlKG+OklosqQAKApDe7qc
ZKFObjCp+O7IwbF+NBgY39OZ0k9Nn/V3k+giPwrtaO9ocfGpwxLRhgwBTGNSTTyQUjfowx30BHnX
D4PhFyFwRAJrgbozyPP2S10ZEZ5Jhf2nDKbYQHB96r/lsLkl6znJ+y6L6z1hwnJ3FKVw3Uvs+hyN
8Za3xuos0U2ci3+wWJe4TNeNsLRtpcCPSik/KIO8z1BlG6GY6s2O3vqo4Fs5TE/UXOuNx89KWAK9
xNOH0AR0ebmRddwNo8ZphS+wq/pK5HxfG2XYAn4FnWBF+sfb52Yly6ICNnM75nh/JTnS1YkbkUcK
324rXtHwFTt9lxdb+ilrWxQAEfOCx4Za2mKLOnUb9EWkCF+tOww2ijSPMZCr2vG+cnH3vD2ntVgA
pHa+xVD4pEt9uUdxfU2srJ942Snm+LFxzaZ4O4kASnknW+NJUo8asTwSPd6WvK4PMsWi7/avsEKY
AXeBkAKdSwTGKWpe/g4KXgt9b2jwKzWrHhD2RzkWvYiqDR7tqQDv0oRG8wmVEDN/cqJRny3B+xDF
EKH9TKsxfdHiXP68/UuthGZyXNpBJO5gHZcBKmq9rM4MXIyBWsrHPMG+uheWOOZhMR7iptWjHWo6
W8JlK6PCJ57RSx65Ff2oy5WI9NTDe1Kp/b5q7c8eHDM8B+vAfK9WujnuaJp4D2nUla+fLH1jIKsU
sAzu3MV127hND24VXew+cdV2n8IWekxLGjh7DyeUA9rSQDW4qTaO79psZzlAYM+UB7mSLmdrqLEW
2cGEX3lheZ+tWh94SJhBAi2gCaujKoruaA/hsDHsr7LjIrsAdUIONfdasWlcvGLUQmtSV1dA5aec
rSdDa/Gk7w0v+zFSQ3+XeI2R7jJo3uduNAt7p6V0FPxAJrUO0j3CaNZFGtfXUP1GlRHaAhpmAmuy
3VQq4cvtfbgSDH69HefmN59mmQlpVhrJypMIXTWFjgOxmXnx+GwbKHPk2DZ2zVZAWBuQME6bkYc1
oXVxM4Ngqyiqo6ylOhVYf9Lo7KHJqvg+Fwgi7G/PbmUHcLioU8xbgC2/2AHd4LZuxHXvB0FifW4b
+2NZTfmTi6OwP9R9dYzrcCsDWLk00Lkj0/tV/WbDX+66kUalmVZO7Y+lgj1MkrUOfuJqhv6sXcvP
tSf/gzI4lGRo5PNDYS4FXI6IO7I5CZE3FLIimcKfSCZxjtyBJm4ae+ilTZoSPTmhKfN7OdWmkuyK
Rte/317rlQ8LyxuBbPrcc069WOuY7kOQN3XtazkA49FpjJ0SOsSxCEO74+2x1tYYOR6a4OifkOIt
NpGXURDgONd+lDT9u1DLxo+p2uc7hnZPxVRFG5W8lX0EdRKfCBSXSAOWKrSOSakDDAovwkyr3yL3
h1PooCbRgLylSP6sq4AMz+37LfLNSkYwK9ZANCSRRodscXsamZZYektrLAZ9c4jQhPA1l8fx7dVc
+XJIS1K+prdgIGe6CM+x6sWOl1atn6VdCcXcHO8TXN/3kZfWr19IOl80Ecip5jEXE5rKUeS90Qnf
K6y63oUpwK60DN13rMALnCLnCMMhPLx6fh7WjtC06C+ieraYH4BptdRdlJiDopme+xGXW6RCFbCA
WrIR+1c2JhIhs1LWv672xVBumiLnX1ekcJ2I/pZ53hy0RFUfoQA574pS3yIDr41Ht4Hn3ZxFUDm/
PPpdVjQNktfCrwfTEQcu1mQ6s8beAymV/n5oO2srvl0Twmg+QD6DeAxbihbpYo4QI+OsH3uKdHqG
3IF0EHk4SurgebKLe61M/LpVjY9a7EzpndZT1D2GYy1OYa+SaJq1GhiIdZWW/qOxBqc5haqVvLiB
1YzHHA1L8gHZJPnbifM4C0YYwXPYFuFfkagEdnCKV4LfnNzPWenm+d4LCj08uRmNwI208erMcxK4
wUESgTOn+ryIqjzdhs6KG6YJ7uVtwhXlD0aj7rLKnM6J1f9kHT7e3qjXQ0LIpywxq7vBRVkqokQT
CMi0KC2/Tlq3fwCUxPPNzPCu31EjaKajkpLm3HdAebYyw6tIQ/eU3gtPV24QGmmL6N0muNyNY2j5
bYLGxCGcne7jgA3w2rM4j0Mg5T1Aox0PjMsN27oBHgo1NjQom8hxNyIlvpdKZjyOg5v/uL2cV4eD
sWC8gEicybzeUlwFnY7C6dBn9xMjCE6uUTlfmsZ47pQoOJR5xzX46vHmTBMMMO9FlVLt5dx0J28w
tWQNKSjlSrer7cD7O4riHvPtjC383jMKdA9uD3r1PJ4xuLT26T6DkL2qdGBU3WiYQzGoGqKNriat
P1VJ7jdN3PkjcJ29hdfQn3pobDnEzFviIs1lZJgoMx+NDYdy8OV0SxyGuzZObL+NauVjHwJUOydI
Z+z1sNo0o/yVqi1H41siZ0pqxf5cLG6rd5mKHzy0Ew9d1l0rIvOxxqBc7sg6kreqC8lxF+ihzvO8
1pG5tqJE+VMrLfcdZjL533qdI33AiLnhw5GZZpBn0UV3adKQ9npYhz2paaQhUxFEw32XQJra6UIF
LukEokx2qoIQ357vl3yzy3T8evsrXleeaXioNnAf6mYztGzxRjUji4QNjzS/CmP1EaqALnfeYOUl
v2aTNDs5uJ114GlXPXRWg1amM1pNslOG2BH4khhOfr79G11Xl+bfaKbCU83iqbpsqqutGTWUJ0tk
w8xYHvioaXuMjXBSDqgw6jQ8pok3SdGCTNjhD5+9mLx3kIcMsc/bT4lqt/sGr/Zmp4KBL3Y2otyl
Pw2qqR5jaAjpPm6T5Lmo1QzNdMMev1LvtqqdQK0+PZSYnHwYdQcVrCw1ccfAoFncxZP0YmwGLA1y
D0T9n7fnfL2jEe5AQh3+KpIsVKIvd/SY1TCuxqLyYf/Z+7HUs3OTC/AOk9zqdF3HJhhItHN4CtHK
v+Ks1g28kBBFEl93m+5r1Js2BC5bw5gHbb+dymNwI06s7jC6XLwR5lQBQZbLyeFJF+YzCtbXRSIP
3PBgZLMmPZAYwensi8ZXalfdRclkHSYAHOdiDIJ95JTxvwBf/+vCa7795T3/s6zGJkbvffGP//Nn
9VK8F83Li3j6Xv33/Ef/7396+Qf/5yn+2ZRt+bdY/lcXf4i//9/j+9/F94t/OBQiFuPb7qUZ371g
OC1+DRC+lPN/+f/7w/96+fW3fBirl3/+8bPsCjH/bWFcFn/8+0d3f/3zD1psv224+e//9w/ffM/5
c++h/Uf/9b776/v1n3r53op//mFY/5jpMmgXUBui5Tx3dOXL/BPd+IfJm5lXM8Ve7PhmHkRRNiL6
5x+a/g/eJuxYTYNGxT3AL9HOQ/H3/YOCF+0cALVzUgpU6o//M/vnfwXXf30YVuPf//xfRZc/l1D5
23/+cZmewI6nNTeLX+HEQYcT5NPlDgojNyJfy75aiaZ+sNLQOBRDlt1TyBG+bgY2L9weD+Tflmht
0F+47f8X+edhwc0TEzkkKOtQRLwc1sLBwRiz/lPZlEWC7LgbDie6ccEXs4J65ydqL+VuxPbgrYdV
LF4TUed80KtE/DDsaTw1aWlYd2QjcUaTJ060U9UJS/802Mg97nS7Hf7q4zG+R7OzVY8Gcntin2h1
Yh3aTgzhESa7XmGabthPYdn1XwLBY2OvjGNjPaWok9v0dNLxz5DCHYYQiW21JxSUpbPDqM39WfC1
0ydezY67j90hLfd5w+/S7UulqixlZ/eWkv0tYrUNvjpdALZ0l8TE5XbvsNp6dajTaWjKA/hXeO0T
n5heoDs0iv2F5xmyeVroBSpUnyFq8C1EDL7zfnpUHtCkmPSqeItmgvpDSi35WkZxVZxoeTTWOzcu
jSeM0mX4iR8NYEQG15uUY1MjLryXnTY0O5PH5/tS64ZPChLY0V6O7VSlu6g3qqMXmY3d7uqud1QF
C6GwC0951AzvqqwJ3CM+Tu5hbrW2fhR16rlmU7XwZfGT2oVysOJTNyiVRkM1V57iZACx1umDUdEl
QY/LV9vS/rOUjcyP2tRU2hmPu8jbu6XSwZfoqbwdcswwhbOz9LRT923bmfJtFbsi+hA5+Q+9keQF
noSL6seebNFImuxvVcqlgp90qPS7ENOeCAWqLhI8c7scjM4k3HaX0nRNZxbPWO5SSsaUR6s8/RKZ
dv9VOCKfdt2oja7/v6k7sy05kS1Nv0o/QJPNPNyC4+7hMU8KSTes0ATGaGAMBk9fnyvPqZZCWanK
vqpe61yciwzhgGG297//wSSxut21I4m5qWlMQ4Hmh/jNeNSllHEjcMe4NIlG3AP5yGe6CP8DAXer
Ec8+z+2AdT3uRMY09nXcZXXhx0Okmv6o+TcuotzNLzd35dpFUH6dlqX52kzVFsRRXWQ5DkBe8VXh
yOHuchNvzyDHE7Uv+BZxt5X2UXaIYhPZdPACiUjLcasZmnwgqLBZrgaN52K8ut75SA1xgIgdkYkv
ZqM1VppONryftsJzYkct8kuuchBq3xTyRBhg/+xKu4dltnG0xXQT3hSbzbIEF0u7tIcGKHZM9Opk
hyDrWS9bWIJ/Fas087Sussbd0dp7D1Ep1RdqMfGw5BnVmklGw40Ive6da84+mn9DLVfGUPI1ndvp
h86ziFeqq2U8BcB1zWEeZbUvC1MtSSd1cLCGMefCZGNfRU21ZZBH2hphstNhPRgGCop0tHG9OMqc
xYkzpt8+wgIxV3EFjwBSYLWoEWXZjL6swFt72kNz2fJYdtPwFA5C3pdVjus7LMftutfN/EF7yvvY
5dH2QriIDGNNUtkdlAbxWFZTe7M1xpZj6LZE33DqjLqYpxs4JyuvnQ0Lrr5/72bQoTHi8oMbq9br
04qjQ89mMEYPbu2v76ppq1/dGZFdmkFJyJK6M2iew7k2q/isf7hjWGGvSRgZakyloSsjrjer9ONQ
K9QvyibQeWeaxUqLbOGimQKAVsTkTWHfiZ1fMx9N6swj8CvticuQ32BALY/nqIzhq3DWDWwm2Mbr
CLsF6suww63HwQemw6yzlXO8VLltx1jilaS0bSFtcWirhuDPwm3FHsI2/IhYUqhO+6rlVq/zQXre
lwbjJ++k8r5XYkft7gy7etsyvaZmrpcKz5ghondITJ27It+H2yaXJPT6OdD7eVLGO16y6ONtmEM3
qXyn8FMYUEEY8z3ZkC9LD6XNMejWVo17QwY8l72xqND/hL8+ppC+35Cbt8+kqCCDDjJs2YoIeadH
xFN4UeV1N2zkbathGfGN72ZLHYvWLtw6mZxhKmJXE4Rn8087zmjfVLTrgiWPtDY6yKYJrYKnYfiV
3Dl2ke19uzPNZImCaj1mxqixoY+KzndP5yPKSlRFKx4ce0xvfGxWm4g9rujL0hyugpFS93pVkcNQ
lp5O+U95AzrgJI4YLPO8q7bBQfp+hTPxWtvN/JTNVWF/IJuoYcwxlE6F80o/ZC+WWNQ3CNLZu4W5
oxVPxmx+7Wwt7YvWzJc+RkkyVclaLt5hxg6Us84rzPfsdtm3DdbX1Ugv9K1E5HhRjmM/7nLDcNtU
lSRnwiyEFx1rmU3X4Vq55Q4piLZBcNruwRd98SJJ1j0ZZjG+IhT0x9gIqv6Tu45Rk5SN5obnPl/z
lCkNZkk5NowSjRTneGzMHvAPEQ8m/iYZDJvVnrsbdiyjilm8JjsupLyLIbCoZjmEbEYsWFdZ8VlA
ctlahVXEtcbSl6lWG7z2Oiut2Auky7evHWvbY+m6fWYUKqD5u9PE51015hea2uFpak3CzRwOuire
6ip4wAqlnlJ/teH/2I7kx29RbX4eHBcFQiRrWvtB2J801BhKEX/hRqdVanNMemMeOHT9sC32si5I
ivLhEbLbFKW+95YwfEfO+DimZl833k6Kdg5SioV1OOjOaeZkUHiv7+gVFoUJr5o/LE7AltWVaxHi
veBabHQkTEHVsYrg2WjggO5RIPsyjQCLwFnF6Cwxiu+63udhV35w1oXQWifK7S9IKW0vLrepeM19
vp+4cdvITnReEfJm1tNU7qKo7OxYQpOp925XBjcY1LbVzrS3Lk/ssCJVRBtONcdswWKMGY+bl1Gh
oyyZBjKUd2zIM7PfSEj/upmHmlNI4gQV2wbbFyXO5lOvGedrD74pSc2bXeOlWpw2SLxttcVuI0gK
YZ52rT51ddP1xzAvOvCwqGJH94e1Hhno2oWMnZoMqh0oVk/8iGBj2q8d9Q8xbsEAMVxV9YVautlN
ocsE02HdvIlm1cnFPmjawD8JU/RH0lqA12c7i/B1yCaffSlkxx0WfxZkfGXZVct/TJDhaFhWnK0Z
c2vfKFipM+MP75iD7xHBtenyZVmkYPO1ITLH5MmoL9NoBNZeW/j3x3op1jVpoDt3cd9o964EKL2f
mSscrc201Ln3Z//Ie5gaBDZ6N8op2o9RUyzX7uizd5d1td2wNPVHfG0Km8yhedGxO9bGiTlEcGtq
3xxjb83FVzlu+m7ZPGPEebcyXrhzP4jDMp+foJEDSKk18PBcVUU+xv4auq/k7bQcUZHzFe6J5Ot0
M6tMSgQ37HaEatzqtjQ+hmU4fF6HMmdS0E0R/gntkL9HoiXvsmwprhe1Vi+8relCkkaGNCLsrSkG
9pTfWrFt5c42hP009Jvl0IlqJma61sNy6BSRClkPdL2bPCPSydyF5YeFzq6J66lBcT4vYZ7x/Rvz
luRZ1wHKmnPVJF3fes3ONMbgsS67MT90zH/bhBI/Z4VWun6B0Ll4cV2xxcRFXvrUg5T67GDC4EsS
plMWMXtjSXQHcfIkdEsn92LH6z1oSp32r5Yp3x7wKCwLskxcRk4Ihmy1jzpR3YlQGd88OzdOG/08
hySz/fctC/5OYYh2H41jeDEHjad4+JVrJQX0nJqlYCh10UfB4iVDBkwHKLr5ZuI6WXHjVWP0lagW
52PDXjMnqjB8Y2+2LpuCRwleEerDDHl/HuVbF/Rs1VWp9fnoOcv+9003lVUciS2cMS9kc4jHucWU
rTSsBsN5iK5O3I9d1qchOOKDRXaviSd03kbpMnrn/7yfpEgiCrrxMFnTBFxjNCKlkmENiqgbbnG8
KlUifeHsy61lawpar70NFit6j1Hk7CaEQqLBIMe5v+jGpXT3Za78bt+jHv/aYl3TJKHIp+aqzCoF
JYvrkfse1uWy4/sr/MeQeQG2wJSJGnCi2W5h7JxFS4IpBJVAn5vwlWblXQl/gFeflX14wQChv6vz
FfVA7eRjFqvKrwhdt6uFiTrCoC9WVov3DR/Bs8awVcY0N3BhZLBiACWNrPmUh4H+IGbF4w5Rv38K
N3vd4tm1R7Xj+zY/tkVE3SrtIIvZAdznwbbASzIj6+7mjR+UVEgazrQoUX6qXJMfgYV59GARdU0a
WCnDp7rHp3e3YDt3cNXsSWqhxWBZSHOmBLEmZqnK3gb/GHjt4CdOGbVRUkuTvmfsje0KJ/qxSSNn
WprUYFtt49ZQkZ8Ie3KO0OvQkzUGeaHx4hSTTPgSg+du6cHlejKMVSKYVPtx4RpmfmKz5/lG0Wo3
Ow7jCIeOJjfeT0243iNyrOuUL6qa0zHILB7ygjFyTE3l0Wb5a7nuGXPXApdOR+K0sRTZSHNldwfH
mjkRdWDpIMkpXcJ4M+dNsWoL/V7RirR/wlz/CFz6LyGjn2Cmv4Wg/geCS0AfPyAnv4BLN1/H4utQ
v7Zf1I+Q1Pe/+hNcCv5gLgHzh9kkipSzVOTf4JLzB7wz/GqZOZ1p/t+5v/8ClzznDyTOJhRwKKzn
EaP9n+CSZ/5BGE4EX9dBQYWVoftPwKXvzq4/wDwmBJSzrR3aRFgo4FhvwFcr3BQZkkMUK9kbT6vy
7AlvLXOt4oXDYBdUo9/GlUu7o4KiOJSuWbLsgwGj5cWmVzb1lBblYp9Cxi4ftlK3L/CWiVnzRvCL
/dYWqANzGWVPuAQPFxFfWdKuwbr/4an/BV51/plvbuMc9XxGzM/OB2/pinArQ0jyLPSw3Jy9dOaR
Ljl3Fbb+Y7ZTddM/kDNfHBcDKydzoz/4++s7Zw7XLz8AhA6k9xxX/jbEZHV7qOLLGsYqq8uroTSr
63HBQpc9YyyZbji0MSonvkJWoXEMpgpLitx4rP1cXbRyTedtCKgPtyO/Ut1uc9Xf2pFWh2XoaXJC
NVxgiGK5aacQuBQY3j8zsDESASPqQzmpzb12mUgBnwfVucges9Ofj7r5rYXUdzPAN7fK7BtmBkp8
B47zG2SwzQNzpp/I4klU8gHL+uhGaRMDUvrGyN8X3QZlPozoivFU4gicJCVMUrmZk9RhVLxE81K/
BkPmM6PQDghMjNtVbZ/RIc+gmyxZcX//dv5UEP/8m88eACReYNvDd/iW+Lc4Lpz+sXXikXDPG8vS
X8dKbqnBDYKYVfNl0y3ZaYz0o60ZNAfNYp6La+/T2szN7ezott4BHzU7Sxf9IRuCWt6IKpou3cpa
nvFSDT/nSq5j2m2DWJN1aMBtthZ4ALHsaRXOtHf81rwL125fZq174DX2e4PmbNdK5Ry0oEHDCGW4
Rtk1vFS2s37rnMh46K2mBoGJpn2WSftGGsrAb8010mDWVQLlTV1KrYLbcG3DtJuW9jHw5uhLl23P
0OG2d92EzRQnYvvOCGofLiYkOD+v+0uRqyjNpn69U3i6rahJz0maVaNPzVb6N3KVCgVx294Odo/Q
gpL7xRns7MqzNp2Arj4EnCg32SiWaof5gNxXOAY9Oo5RVrtzHnbPGA1Lcv6xOJghvweBcRXa7niR
q03c6FLdznW014O3JZGbMwo0P9iyxw6kPGs6yu/R4a1hjyncOPPeEis1hCZx4qC1l+8aHZbXeZHT
t87EP2VRx7ftMxehd6UaCiv5Au4X7WfAnbs+UFVamdOpr3prP9DPpL9ZX2+3H3gDzJSI9WBaAHHh
LblXos3UHWV/AoFgGWicZJRg6jH3B1vK4dukbRN+iEVCcinW28WshuvVD15GwzaYGVfzQIpxb/jW
juK23PlO3tYxxe2RAV90YMKNJUAUWL9hBb2ZTWFIw3YFcQ1G11l5A3XuZ4i/DWeSVcklTBppmLtS
UgRHy6bZ1NfoqFlBQSPmr1Y2L4c6txy6slXtIrIMPvz943sz4fj+OzA9JZEGDNCCIP3z79DYWBSg
m0Uy67l/igTvtwx6sSPIyNrjHOY/udL6XVTBL9sYBqvYSTJYgfHBSP0tPRZCXW4b02JgV28Xc1rM
CwBhMOSfp8pxptiHE7wcPKrr54rG5ZCZXlPJWE9T9mHuVzfGTNT90E9KXeE27ccS0eul3+N+bTbF
7wwSILu9OV+YMlERkAgGFR9N2Lkq+dG7YFiQYYKE+rGI5jbxJmIGjOkTMC9VPh5nGfIdTH+HHvxa
CmyTYa5eAkDmXaJrimulSNoxWvtVum53B5VouKnsNUj9wRYHw6vxREVK/al1jKMwOnGa55Ei3mtf
nBVBHjCARd2qske4Xs2F3zfmIagpvgkdtHbwZteDC/92l+UyfByyItp1S27FmOgTn1yMwXQTklNA
3A72/rGFi8QhyusrjRl5DCIRxHoN13jr5+lF2Q4GKm4RgeuaOVBnZmZxnvkh4PBWfBRRsJ46H7ph
2ZUDxKsce2ssBmlIw84DdOz9R7WSOmH0RXaoGgXFngYljcyWk7kv3A9esRCDvEHbiEmw9t/rztjq
uO/KMnbXarlqgdmMJPDVaVjs4c7D4uB+NNr5i5sLa892Vt3A2s6zXebO2xlR1Ftc0o7s8s7Qu0D3
znXh2fedKpeDBLR672d9R7ucezeemsSdUTr2Kc/wHiop/i40zrup7qAw6o7hvl01xUn5w3Ya0N4e
GgCj20bOij0b3xkGC0tn1vRLXnckRNX9pHrfSsfc30LGGkwGvdKB9jI5UhxaCQI1gMol5CCro1bh
moaiEhlmrYN8tfJO7kbC1ENzKy+aXEw3JHSiVRGZvippmUNfwIvPvPc2neCl0xfv/LwklG2IMFud
BcAjlWLf2FtsLviL14bXXbmoCA+Vt0WfGk6bQ+v3YRfPNfq9nc6ZujvzxHv2uvB6DIfnba2za9WN
4W04Iy+eq7a+DuaWQZAlvYMKzDtTGR8LJfQDvXkXG6XKlljOs70r+poBYFYOLHn7UFqwzVWZkbzu
dPfL4oe3oPk9HLlqe8761XpHGW0TT146l2ZekYm0hQdrPQ+hmCE+NfjjJnmNsHRcdXWp23AFb/df
WmOpgZnc5W7w5Xo3R4Y4GW3oHreGchYi3CGr5yVhrhkGeJISCSpngBJGdWHLCsPHpRTtssuVHj/y
DpdHBKQfM1mLUzRq+26ehXflNao7ccwF72FnuXFp06MDl2c72sByB1n9KzZRBo5LE61cpB0g2rKt
7dPWR2rfFDpL/JLgACLKv3buaAMNN4HY68rT/BjrKWtXkYh8668nJEfrfrBxkxn5YO4Xa6s+tV1+
DUviTNAfus/UYqZI5ui8gpiGnxzAwgcoMgMzpWF61/b2YylzYHRbMTWpcTRPcNzL0k2gNmFiV4y7
ZvLWY80LuGlpzl9hvYUvhj82x4695zmsN3krld29p1QtUuQ865Vy8orKuDKC8uCXuo7HpV7alKyn
Ytnjt1Tm2NNbaI6qqMjeG6Pv76uyFF8HmM7Nbiya9looA41b5y4XNeORA2us/2To/nPQt2ESwsBI
jADYry4i/2BV+XoZgI5filpst8oevMvA0wxSAqZKwv/W8cXvS4aFHI3RPjftJrHgy9hAYEkT6WiX
QYk5THAJXmfhH3H+txNT6gHzyagK3gVRgQ3xDGRAgbaJ5V1gT3jJ6sirQY6gMe+FUY23S9/ln9eq
m1KEM0UsFa6vGMTN22HKe1BZT2VpRDjEMQJxZoTWiZui8E2+vGoxbpZ+bh8LSF9sC1KJQ03tQH1t
5sdsm8DG/LKJZ2sUyKdX/Wmd8vCyJ4Xn2hBeJZOwDst0nHX9RfiSmdWwNS9hm+t4GXz305St02Mx
GWz8q5vi+BO+ElC8XCMzG4580NZNFUlwqiDizYC+GhDRQkxUT7NuMQoiG+QstPR8gFzyqxhKLnV1
nve73QcgYvKlwOmHk8U+ViZQ+gy+gPO3L6WE+FULfTQzs7kVdWWXqfSsLErnzLER5+jW1s8CJv7+
zFYdd9qbTA2SbFpflmnrrNu5VEL+eSUGGtAGiD5z4+z8GazY/ZwaUF0vniYL1JpjZLHvB+H73Zcp
yuqk4xffzLjZA2e6DhBX7pvbFYX6upv41lKlRsbPm8cBXJazOMh2At1tVxUmvd+JQ6k36yYIZQh0
TiJN6bH5EmcJVXbB4++uDTqbjZiBipdKRm1yrwbtOvtlxrB7Z9bUKJedmGrWKyzilAJRHBbRioOG
Wn/FOR694+J1/wBZriw/ZbrNnTvX7+0pcSlGKqpgC18wMWQIfXIrlFPcFc34ZZZg5H6jrBtZiuH4
/adWTLov5DCKw2ov1pM0m+HotbV10xCBcrSG3LoxTf4ssjiMad6GEEIjR1XGKXNlNa3y4+5890Iv
EALcan0YopXgCQILu+du2wwR2zkJZrHTzfpu9HhaQMP+/KCNxropUNPUMeWk+1r2GGvGeAVCCEGn
mln7koYS2kC1iIMiAkfEZlsPR6WH6MrzVL4D0sRsIYv4HXMFYBmYg/wQTcPYJ0MXygdbRkGfWHU+
hkk0lyzYrnAvJjFxI3ho8TaULANoM0bgL/x/2WS8zs5gpsJLqgc6oqk2ljxdi2U4Igcj4Jk6sU1q
/GULDs6ou6y1uWJCDkT+LsIf6OjpqiQybLDVF7cLone4EBV9gkjU8qkoNP7cmWW+WNGs1riztJZ7
2bnzXQkk8m0LjfLajbpwD34dxJ2MWKCF3oV2c5JD1g/JRJr7XQtHJG1xKN0tgYvPd+WP9T4SRpGq
eV336LbvzWFzX2vyNa69dbjAedJKkfS391Gvi1NubMtNQeiHtVPzZiWg/tmTg2+4Tt3S+9wVo+XE
C93UCcRxPUZDXd0GTinvJyib11tkoimuW/5udIbTUlvEi6BvoVNTUbQjUKTbh0EWfLIU07QYG8Pu
2KtaXlrjau+CTNRfVEDV0duHqjCj8spZQyoVOTVHTFzab+3a6esmG80nyXy1SorNZ17vj4Ml9m0v
pw/biG5pdCSjxaWzOEGySnixAHq3481p4Rr1zhFUxWXhBVINSdtt9dEfi2zlBHXwCOw5poOxsy7K
2o3gREpr4Glb2UQ54VvZ0dRtcFkpQ391Q5i82BpZF4Nj6pNVztZD6Q62nyg6/2Pnbvk1eUSNn0DG
fwfP44Ua8zEo8vuhsEVi9HK4VKtJyPo0PrhOMMees+4Bf4ZPeYdp3Rh0HuSMIL+VmkJq9RrjnvQ5
qvRQDEzHjPtiMSPm1fSShu+tqSKIiGtx0I+2p2/zcZ6I4y27W9Vs+giKEH5kRmXfNWPUJeZSObdl
HrapOzRWejYChT+EFZhimHvjI6W5bxl1P8+G8yI70z06KuxunHZ6Neasezd4UvhE8ckoFqUQu3od
xRFjtnd51/sf4A7hAefmw5dBuIwIt1CxDsYBYoC/hBSGoXuwDbnfQuFyZo7j/Vi0JhlpXQhECK/t
0E22y9t3vojWe47s9Xobiw5y8JD+b3y6u6XEEIZ0sfCG5iVPO7y6UyrRZ6ZesVjNW7OaddwyuIkd
a/ik/PEBcu5nu7Je2pk9vTflw5BNj5VRPhXFispFvNqF+fy9V/1HSPdT1/C/t8zIn2Du/x4Yfvja
nTmK6u0/9T8QB3dBoP/Pv1mMv8Dgj4P4X1evbfX6Iwh+/pM/MfDQ+oNO2+FzxrkITcDZqOtPgmUQ
/QFeGqKeAzQ5B5//J78y+gM8Fy4mJHf+6mxF9H8h8D8wCALYDFA0RPizYO/+71/2L6j47/iVZ7jy
B2gQ8jdKNmiftK6wCX+BM2Wb+XY2TzrFRcm7j/D4uBx9q++YFjXLb2Dqc5f+y7XwFMGeD3YlItmf
u3gBzQ1GYavToKqLnXDwTd04hY4ZgVZ3VWlbv4Gl/+regAwgcILyI8Y641Y/OB4G2o+qNpA6VR3H
57y4Tdw0VbNz+2D5zaV+VkQQ+8VjJHAW1Qf5QxEB4j9fyhWBofBBXFKy+qI7y1DD91ryKVhsZvZ9
nWXXQxl2K23coH6nb/mriwMf4RVKDAlWfefn8MN9akNEau0NnVZe2x4R74Zb3G5me/s9vMr0LHVn
2iVUmjorP/+w0P+1nH6k5/4s4fnzvhGfnZVnFtDMedH/eGkbYMzAW0CnmVE217bfVEdHTr9LP3qL
1Z0fL0nwZgTRmLXj2m/uEBfp2ltJQElrS1enjvnGFZEfJfwn2rLhvKRyAbE9Rthf3flwaOnNx/WO
kSgcm398xwyyWE/otEhksd7I2TPMU0rdmDrtjb7aGZ2PFQTmwb8Rgn3/Z958Kyhs+PhJhQenfOtF
ntudFmXIO7XDZdv2jVVZV5htwcfD1WT9iDIG5GjDB6jYjxv8TriRYf5khfVo7f7+ht/gk9+fPTpN
/B9NdDC/xGxy5EWzGPkl0aT8Yzg3+Tt3XNxLY9L5Z7HMVIYEhz78/UX/Yl2dXQrYlHjlRFG+kaaE
YU8O2lavqZmVvNwo/2qt0e8yz//qIrxAyOqY/f96kWiUAUN/b05hzWRxhbgjYT/6f1gwSLPOXnwm
++sv6Pgw4aG1VOcF40TF5dRAXRkzv/6Nodhf3Atqs7PD4Fl7BmX/zYfoLxldUK9TXVWM/FCgJ4Pd
RL/Zwf9iLTBeZJMLAwfI/a1ij8HPjOdQRj443PTUsvJ5idtJdM8rgumdp0fjgDrud6ZUf7GPO/gL
epaL9Jq95s29OVU2zthT8ASXtdm7NYzQfGbPMZvqdyHUb6Ifvm9orAQXx3QGGrA63ghN6166baO2
OZ2E4cJ+boXzGmLcU+7Cc28bW5vbw607d2AHo55bmmeizL9aSqrbwoJ8vGurHnsH7G6r4vD3H8Vf
PAdsPs8WweckcAIgf37HW7k6IredMR280To1S9TuLUhQp8W1i9+86L/Yf3iRLicawoKzk8GbHXec
zVl1egE1hRZkOPLA+fIkjPkEMH3lkaEYe2WAsVNxWZ0dB/7+Rn9ZzD6XxsrCZofF3PStFfQ8ZdaK
5pwKO/DyZINEnnahm+/+/irnM/mnLdYHgeNA4RrwDH6RQ806GqC8yhH2t1NC6+7XeGBaA6c5Xw5O
aKR/fzlE+79ckNOLGSwKxjNT/a3Ua5nO+ACuYymzB7DnWtcTvTI1xRzjT8uAGLGL/UUaqOHjFeaY
2GEFKcTRlAGyO38xCzhNitW4h86w5ieb2GOb0Zk/XdWNZctjNM7d54zgRWs3hfCh93VNiwTXHNZv
XBaj66ajl01rkukZHAJf3Zz5ZJfRa2ZtEfQHt3SJkx49iWWNkzfOfeEMWwlnsjHfBSV8efj7WfG+
mWoLy1uSDqodbJ0i3481MRR0iQ6B3qUXKvt5GAzITVbhheUuaDvMnPzZLou7tpLdeglryw/veu1n
TrpGK09gccvisyVXwkTDlWDrWExrd2zd2YHio6PpUWmrfMRBSkMCtfQ4xosRRM1jO5dCJXgk2I2M
p9ZlfNaH85k0Dus8x4LXIqN6VD7GpJO31Ldw66sRV5NK3pGEYYgknPwemKK2g8REpGQm52S+x67o
M+h2XlC+ZqMCEhsysX5VOSksydkG/iu4hr2lE5su85bcLYqLLOoF0Z0RwdcN79pLDcfedms/exXk
zbByuwSKfe/e2NOWd5e956juCnbwxljAD9dI8HZxPa5vunxwzd00ewMT+2i257OsQTYJXXVGypgn
LQALvvzqYsZuzLywM6P96DsjgsdcMBBKZDtEdNyEY19Y0q4C5vKN2A9OZo4nRrj2DRHHzF9HCU9r
gENapmbFQnmYo34uT8FoG/ehUTGQ7UiWHWPm/yGGjIoiJK4Gao4Eli8MVZxOpnlPDywA3MI8epV+
NNWHQY++jI06HGCo+qMwTvA53ICfv05jgn4lu3bbec0uV4Q8UdJv8Ed7HrJMaILdEtf1MesunRmK
2M5m25l2es3cuyrPAWDgXKPXdHiaT2u96e4UttO4ps5WDeNlF7jTLZqQApVKYwn8VgJDvpBes9oA
v3lhpiC99q2YM3Gl615h1Qan/Rs1wPrCZle0B+EV6gO8QZepmMwCLPfhtcHqqLI+Pwxw94B4ik58
ZuhBJEaF/OrVrUFq0Z5SXCNPbYZvNTtABOtG1o/Ch2IKVb0vbXhCxVYeg2Ls9x4jBP+Rya/hJH0Y
EtBid7xaBhFjoO82vW0NUmG7swqQn8ndR56URoJ2S8GdHE2kRwlqLQQE5uwC69l9d+YtuWYdXnSh
v7CQ2RSWRNt1b9yMay2nz0HeF80zfMPIgD03yWfpd75+X+StutcztrvxyC7IXlE4uI02MtuyvYFU
o+bjK6DMkyvPyq9Qll440+RtoE0Q7q7caMxeHAW7I6awqcP9BMn79vvG+Y9Ah/8eovD/Hb3u7AT9
X+MKF+Nrvf6IKSDa/TeoYIXILOk0KSpJm/Y9n87rT1DB/4NzjZoZowP6JU5wyqV/Eevc4A/OH6j8
WIBxAAEi/CeqgAoUJQcmDNQ8uAj8Q2LdmzoRVJiDFZU+9AJaQxwefq5UOq/ptxHWXVyIccGg1nzF
wu8ModrOcbPh7haeVfyuZaIz+vmAxWztDIdgVUsXbFv2W3NC222qwWVriiXbyfYsl7BsLxojlAEB
yyWm2POMN/VVl61S3pT048HttmSWB8XPbftLZkrecMKorR72ZAhQ4WYKFmlCUgQSOTdbhlTybL9Y
ObRbrPfzgepvKCJITXWwmh/CujOdo4yGXp5MJVCee+DIbRr0xNxU1OXOpWQqjze2tOVLnk/rF2Mu
nT7ZlCl2eWVGfZwFan4/k8I478ng2ThlI9D4u3I15aNfoogBx5Cbf8LnCmq6p+rMuai3yH3vGZwq
ByP0i5WfppcJtzkcMRxoAg730JYCwLiv/BmRiWeR4xZHTPzLRFerIEEO4lZwWcxIBevdGKDRBtIc
GCqOWaObBxWJzMZac44OzX9wd15NcipdFv1Dwxd48wrlq63URq0XQhabQEJif/0sWmOkkqYVN+Zl
Yl5u3GhJXVUUZJ48Z++1jb6/z1PDAO+QoK0AMKC/CKHfwnFNWVApnq6brKt2aesO67F09D4ISmo7
RBKE+iIevVpQmNST9r6z6Idu1cik90pfYiZ8PlPQfI+RpngZjcp9nnQt3lYms7nIaUTzwoypvUXO
MH7uOzvrQvTiPmqEjCghWqZZ0ESGh5z4s153gmaMZCbArDZN89DXiEmKlCZM46AXGj9vLaQavQZu
NiRruOA4PZPzHcWm9X6IC8/ZWVVpNREeY7VNGps6sR9LS4ZaEcj+LpvB0bzvhM9rxq6QL7pTp5Er
53kloFuMhJLJIyCGmPKbokP1cfJrkT14dk21hRydMe/MDP+LLpTEzJdJJ9sWWmki8bJU07ItLrbe
hLOoina/DGa5rO7GxYpv21wbxq++1U6GdQoCCe41tJNFb06z3ot6p+yOcW0vs7y7E3rdvOhDzv8W
GuoqgqKl3e1URt4LE0yPXNlbXnqW+Y7IXNKrqKni9q6gkivupNWrYh/PYmqqyJyqNN8rZXF/GY7Q
2TYkChhy52cGYiCJTdMa78A7VvmjaMy0vMJCN3EXusX6t0PsuT3xUv/xQ38xsuHAEGDVy+kBvzle
Js8rkIP5bodUskkw4oXGGDsDkXdBlfRHp4g996OdaMm8mRPhdrvGc1PtmfE/V21JB+5mvKzNy5AN
rrXV5CjacB57PnVldfxh0jT+fdVUGcEyQye7l9mZ7GoTu1m94UmBgTP6Hk2mfk6CKqrYW1uEJa3S
97U3GcXjUKJu3DDvnvPI7usyf/JU2hZ3I5hs8aAwFnfbVmSsGxyPuSFzDKDZJnfz7iGzpZYd5Zyz
16NS8r0vphvA21unEvq+Ylj/TXVa9p1ww+CdMuvGeUkr2njY9Ay1cwzjRC5Qu9OSxX/CLl4Eu9Hp
7IdEZt5N3Rv6tZzLQ5oI5gDYqlkoMfW1uF0GpFq54e2zzsPnZKqP/WrzMlzsponzaM3FcHAQI8H2
HkJLlknEhMW7Y7RX3kkHQDDVfaaHLt6ms1UY8dNAblu7LXDRePeuWT1UFoncdTyqsM4mZ6/Tfjr2
mI1AfGY9Vz+zblIW4zKSgT2+rwwWwjIz66+mwDVXTLp7X9biUExZu/MS53nIMVhVFfVbvxhPjV9/
E3zP155UYNds4wCJtdvPVGZHr+o/V0rcwibwt6Ya040ea++1nADtsfPmTbB+MQEyGITY8tQSO0Ml
+Thmat8oPd11aZbiARm966HDN9APw75v41DDQ7oNOmyBbl/feIw87Q/0WrCm9Ul2E+Tpky+sbWYv
S4TaQm29GigSbovmg0EnNCqKJ2bmZ8TDLuc6DA4obVw9lSflthuMM/ZxDuQOt/rVQgsntG32Aqtf
zpTq5U44iEX7OMh2upwKbG3qbKmSRazP37GDjZu25pFNbHEyG5bRfPF3LFXO8+LNjDNdP1Si0g9p
Z64O7KU9Ink8JqrsEIcwy4+Hj82i1VGL2T2U0lZoBdwaDOTIsDhoAcr31r7P3HAJoOzX/YZGw1cE
/UfNKA9VZiKs68T8ElNmcyxClVExqtPDQa92jaFdmXnyYAX5jp1/wVc+5yEEAUzfsS+kTUBETm9t
XFJAyIPl30s90HA4KXltJ+4pIdjzpo+de71hUpkKbqY46J9xlN2Du9NCgD9XKnAOCIvwqBXJjZnF
LNwTjsjEzvdJM+dbCz3fcZ7LO0dLkSl3QC1d20pOGBIduU7V0khj+HDUmuAzPhkCPG2V5RX6AZQO
mF3zDnDgMt4HPu50g7Vny1nx3mgXdEiJWlkHqlMDc8q5+oRNl6UJp6/QNs00lNtsceIyzOUgt41b
jvvBqJzDWLn54wxURfBW0eeFRjtmWWi7yQdQxgmPxtL1oWb0WUMiU1+c2nhqHirlGZ8CKZKPAawG
N3K9Nii2xtxcsXLMt23XVEyjHf8DgkjjZC9F9SmNu9ZADTWTfCvyQm1nAGmIGZJN4jnFgcC8WIR4
cxs4FtL0H7pmpVDhWmBqGC9oqbsxqFctdHadJgxmuNUxkuvT0JEzoYxDq6fex8Y15bYmWuS+oHpk
myiGAY7p7N72RvBJh7699RP05KHM6rLY0xms3c+ce5VxFSj+WYhADNOUoFjQMeUNDT7ioQ9H1bsR
dJ/0VhrJ9J0DtLkJ6rogyW7WsmfHbxYMVDHK/lXYnKww3U4n+1Sa2RZFPQEdnRunKZrdErArX6P/
rOeluoEuPPYRJmrd31V6od8nQk3jRtMrPrQ5xtomyTvtRiypS8nVtN6+H5DHd0Ob3grN6PaxOXqf
Awx+h0Uf9RNQAARoHhrDtlNqw1EyRxw3iZltMZ9ASGSks0kdxV/EnXrvcVKrwrlfaHp0WiGvDTPI
kGANHAbromt2TlvI91LOy8HkpxADYsbzejaZm8bo0NnOSTJ8Abw1760uN8BiG1bJkliWS1TZaPDD
quzTA9Aj+0NHC2JbiF5BvBu0NZlEZjRrxmAvAwc4npDqEDMQP+oMLfKw1Vhz6i52IicZ7Wsjl8Q5
maJ+79MRQBirb7puMPB/E3RS9E11kwEfi1Tl7jvWxT2kjMLcEL1nPLRdbG7ZYsk6jqsmWuQ07ulN
W/dZaWcHmwX0AAksP2ZWXe5iCneWQ5QLDdvh2ZNau696K6DYgRuuWnxkVla4uFH15b5vkSZUiXTP
+AG/T/pUHptyXYRp7MQ9fkzYJCj9cOQGdWJcgz/QTwx9lhtECKXYaEGe6dskFuKL9LtObPNuqI4+
yuGbZQp2fb0Ks4oWqWW69B2PtqWwWytAC2mUICjcGxo8bHzL2ue57NIPOoFwHFiwXB89aIjxwRuM
YDM1JYJxTQDAaN363Hm4GKdmTL+xp3Y4wpUakX9N7WlGQ4g/yA0iaxxt9NbOeM/SA0aFTcjZp3oz
U/embX9YjKHcD9rS+xHCtpazP1z0AgXoCayLtsvNRT0qPAYDBj9tPuSdnp9VkiNUNUfrJeCgU38j
jZ6GranoxJwHd1G3RReMTw0qcHsHtw3XSWlrzDhmCGPv/UH61xZ2dsqZcnjHiRKL+6J5416PMRNC
B0sYBJdY7qB3LHWF5bWbHkbdGAYeaD/97gqdWxqQtPkxwXcSQbul/YSAnr6G3TbjrtcQzEQDqg5E
YwmZry6mmM0gRRFJi2hBAmEbOj5Fig6/dc3p1h013zoVCYIQRCxOiZEvT2rv3C3OfanAhIRTgQUU
3nzrndBViAeGO3aUlqI7IV2fgIaUwORx725LL//SSAWDe1HGcOXUgaZFvJS816Z5POWoN0OwyOXW
zBQuL71IMKwg6d4tdhcXWPFZ1GtNGnVoZtgNox54vb0dKHeS25SvPwnHxvWBGHBMBwoD3MSypYDt
0HvmJubOZBTrfOqGen5HrmlZ7MYxh5lHKaYiWzXl9RhX2lGxUl/16JOifsieYjfNzqzqxtkXi3PD
2MMIW1bNfeBLExyFQ++MVfzWGSs8+36mUQMk2aMzkrftySXd1sj5r2m0YhjNLfuL3y/NMz3w7mpq
y+Fei/ViX9X+Y26V8qjPWHcdjCqPLdEeu6WZsq3SE1hCdlUfYtNswWE4c7MpKnxDodBp6zW+SVq8
Mtmo50Cvt3WWUegv3M09Q/XKltO7ZZjcvVPpFBpZDYttk5Zx159B57fblHboxoII2dDfjZ39hDrp
qFeDpa70NMZlTLeDlp6riohHRjtIMdY7q62A3qJjaHjRjAoRunKdRXDFnCe3g8oR08k95AlPbe8o
k0186dZTJe3KGHbJvlBGchdPiGcFGMXrUlbeUxLPy/c8wMtHQ01fboXeQv/JOvqRvNttUOIi1tck
lLAgdSZistUH5zinVkTRC3DA9ysknGh2+LZwK7dZu7xTbe5sVEVlvy9HjUE09pIAjT/52ZGuGhYw
rPqJFaIVSYkyGOspar1p2ZoyV+QJlNlXWS/zVjAx3CF8tdsdSMdUoQNzrQGRprnekBwzz6M3ehpO
B1WTT1N5R0BUcSjdcoiamkfeRj/y2Z175z2U1OVUQvIoQr3v4nDIepuZ6pwDUkk4YGRh2vpDss1J
ddtMppU8I0iWLw4aQnDNtvWOhr7cYu2Jj6DWs1PV4NYMWxyFD6D0jQCwxGTPwBDq4LvDUvSAqfOb
SCZ23SGhCE7NDlgB3zzSvo4WwvOc0H8PTdw2X1o8xRtLscFRBpScP6d04nyKM+2cLmZx7Nps2BG9
JHHIlX6ylVJHFYY0a2QIooh+xSsYFZkhgMuBeLJb5LWa03fPbG4C7EJr3fTLpA6tJtFdrAEcYCbG
qnyPdre4Lq0yeyDSobhBpgjGA2ABV98/e3wtJ6T1xU5a82RsQdf3HQcgqIJMh4r8K57jbjeUfWZ9
QdBbfCqFhok5mb3PEOGmU0Ordp9XVX3UW7w8Wy9oYYB0RQHyAwL4eK/a2IMpADJqOvaD4bxf0IgM
h8ZU1TNjTruNaOxbV0yMUYBymkboyQLongusKDhKS4IEN32RFXtTIrYmALHI7nOTM9E2Lkz3Y4lN
vo/o2aDYNJdmHfDMuSoPnlksxq5Unfd5JHJIXhXOuHjROmqxjikmuE9lNctPuiaWx0nvF7r7tRa0
PEbUpVy9VGuvR7tCmDcAmLfPRTGPO0F4xHPqNhQ/7KH6cmipOL9TnHXcqF5q4lrItOwaxXzSg/Lh
EZvQzb/QncKAopwxOXuZFT9L4T2wf+vsHISxImj2dAzxVSAd7qy5+1Qwvj/Rnec4Hr/2t0h34P+F
3lRf2BeGFMmn5t0DuB2aDatl+5iBzKSDlYJWiCQtl8OSyqWNmPYNJ81fJIo8fXxA1eBtM+G01I+B
kT73jV+e8tJA2t/GTvJJNTWNBUeLDU5K8aDRa5jGxiqPveVXz4NrCmeXLtgpIyS+dAaKOZ2SreEh
lw4DRZrsZsp8/itZ1GlTpIhKSDcyso9ER7LBtH1NJyINKnpRvoBYHqHHN5pT3KFMYBaStl/41xT9
zkCpYRRl86LwFp6rrolHjg550RRbzm78ksZhi9poidSHXdl4NpX93JVbuxP2o290S8TOxF/jmbS4
eYOBEVViEQCx7lj8PH/tOzlr78TMhHVcBeOw5ZI5xMdqlkegvLoow2Js2a0h9ItebyJcGcZyKDtz
gkdEa7CpbxkBcDFMI1/0OUTJuohzid/Vg+Yyj7SdLK/RFtAnNeSoehJJd+cuKJWjOZiaF0Z3XKvG
CvgVox/zX4OwUXGmZ63Xj5ZZdabP8dcqH1tj5utvVeOrgwL1Vm+1HMbqirWQVnHdIauTn0Gm0IIB
ub22f15bOfSvuEgriTKnr9Fm5RW01sxBm+vF9TYQ1pgf9FFDV+86PaScKZbNi+ZY/ALTyblMP3o7
0AZ4V5qW4vkdO53vwMUX0u1ca+LvBPUoi23nJPgkZmeRtLzGNuBC9UXLR1IdwtpI8T3ReW2aqr7V
wCiaIY02Q5xlK0X3UkJHZXlmBFM/6iBop3uWyyTfd+ivimtt1ePuU47rxbWYJyTM0eznfXGDbYj4
8aEv+mcK/049Ve4Ut49GB092N4JXWTe0JIapodvoxMlu5LchdeCNtmPtlDfwb3lXvh/07pE2oCZB
K6g5Ykvvqhtka6woA+9hOvukpcNABIWV7zGkx3aEWKfqt5mLxBvHnc3bN80eNszYtMk+I8WZPcMW
V5oLhahF+/+UTYRVhL2fH4RjgOvyFvFgY7V0w3/TzbSi3YYYlpmY44WVPsdIzOlmNrf2WBk12orO
eflpsPIHHdvFaB5pEzxzH1UijHiX53BVJPwkocsJOcP+Y3HXmpa8rWDiGfRTBncKcSO22c4yQEn9
RTN4ATWHdMu/DcwVgEUhCIn3Qs9BMc10leIpdBlTvtC9G/Dycjd8aznebZgSOyd77kDW+2SVJpx7
sOftZlot2IQKeV+OAhJaMOjONjerHnGwLnazJZ2PcvTVCIx45Ggsl4bNHugK0kBvQFBsu9rw3iMP
YxdgbDypWjPaTeDmrfiLimN9+z/pK9aPB1TcXQmiOlFRl9d00Ux8qyPmXs7AGfd23R6TtIAvYjnT
XTtiq7G8sYryOpEP//DbBA+BbmRV1upQSi/97pJHbciqFZ2SmxSWReke6Rqn31Kn4QARMIHK//Jd
XuqG+LAUrWS2g61wAalfYgHaKmMWLmgjtaKMbxZ7IH4Fl8RpAm2LOnt1bYhCereaMwA29EFO0L/v
kkjvGeTuNFWPWOdSC0vL25fiQjPE+/IN2snM/JgW+q+w2J9v7Eq2ZiHZ0MMyNqc7X4jpLk9bykWo
3dQGb7/YhW7n9cXsNesHxBkaSf/iKQrm2K1RHfThEAgOVySuWD2+PRw3b7/O5Ycy0IJ6prfq3HT0
bpeYaALi85xnqubhXHVoOr2ictvW6dBHtDLYG95+ucsbmZczuY9Miwkpc4DgQn9WzYSZsR7VYfO6
8WRTxuwBcP26/OHGgPnWzWsTio2BzvJCjbV5+w0Y9m9vgXuKoS76bEaq7o8//2l9ykYzmwrmQiH1
veyf067EFJPbtnKZQGrJLTWHPWy1LmmYFqRd8RIv0Bvp8UiUWr3X6jQH9YSOiWKoeNOBM4vDuMKy
tVVmAUTX8kEGRbEC+BTZUzzQZFOsH5FMxowzxmKC5rDyEd+IluLXiFmiy3DWa5z9TdJogKF6xdr/
YyzjDIqNlkHCWoPaFiMmk950y0jAbnPwQFP30U9mOztXFLLmDZMIt9lomFZn0i2Vru7KET5nGKD4
qR85W7ChMrlhOijziU1XDXjMNz5MKayTfVyJHfyvdesdCVoO60Gr4R3UsXOWnuXdJ8HMTyX+ISds
R8vrQ5sVz9iPurPuxHlKNWAOEL64kLjCMAXzVbKuJZ+SBsbgDnivfxJtRyMYdUZ/lftF8F23UrZK
rnFGDRAzZjj1yo3j5wo3HZVJmqZPS6uW+5V2xWZq2rwFp4yZSpn038urrG3Y0EtvoAhRqHyXQ+rM
c//NwQu3YKvEgvh+IkFAHed6YLuHS4Zug8cpR5ODxUTsauS+5ZWV0Unamous5hAn1SRgb6RUUQW4
gW5HnwaR4pRzLWOmOcsh7hJNHZWY2KAFEG3mea/1iCMB250mwBoTtHVFK7Wrpkk/KGPUxXnyRuGG
KpO0r/tgbuR2eP0NfWbzIriBunxTd6PEyZ5kWXBgtvd6ETw+tMcYvOWmqXmzCzV+Ho2wxrs7NQXN
S7dgcNmazRTTaR6DXQYB4Nm0Wu6aXGfOMeNoh7GhiOeImyJmqo8fMy6m6y6vmC24VT7fGK7NAbLs
8lk7/ajSpjEfsBrlgx0CokLtT2fzOwQs835OCsMOgWzZziYW1VKeODZVf9v2LrQPyP5YKiihApZd
B5QBwoyfV9zALQpoCAjzsi6jpk+YKd7zGVmnfDvW9MiQ6U3u93wFby8Sl4vvmjvBNosLALGsQ6Dt
r69rjpwPY39k3k08M9gAjdbypuZ0e/f266AR+WVbR1lAQ8tA/Eualo7i4tfXoa9qD4rAjtC2NO8p
DQzxLdetlhzGPHBEaFYeB9cSyJB/jhej/qB4KL6//RZ+u8RoQzGsgO2wQHSbr5vxT6vhAjFMq4S7
mu/96a6eKeNpNXn3hmkgirCc+atIZq7B2696WSPyiVHHQKpCMOF6WHp+/eDM4FJk5HSAKnxyZ3Ce
7sKqtY67ScR5GRJyaP6y7v+2z/E50U8EWFccBC3+hYxm5NmdBBybEMROcIsKjsy0ZLK+BXPLUvL2
p7u8fQilZY+B2I5axzV+YwRViFYw5ucweAOOIiGn+kK7r1WzVJ/ffqE/fXmwPIhWx1zvGZ7162VM
e5JoW9tbwgkR5mfHiYHr2ilxDYQP1iRfkALz9Yeg4+3X5cm/uHNN3bSRQyH1tahN8R/++spsepXb
xQZgCDDZtzo6utNs6y3U7Zlo+a1p1+7XzCum705WG19hVw6QV3O/+9QhilNbzZ/lVxPyhrlFq+Kc
CyaI8wZDbnnvETD12FSeuIJSYBu4v4f8KWAY/UkAVsdAGhMpCrgWhUlI25tGZpY148ZMhuFTmfmr
ZCcLphNh9A5ZCWMwf7KcoZORRjpyfsXqzIgJ+/JnyFaa3C+GOaHCU5V/NxlwyZgltkn2oQ58oaA6
2JIYYviAnrD23uv5uqcwQD/IIE0w2BFefFT0xPpvAWmTuOpjf2lOkGltj3FaNWgHBDes2qmdwxFr
ey0jEOS1TxC0DT+vXptLaMLppQrO+v6dPcz8BiASWXWjqzp+V3iJwRh3GZUuTr0b5/6281WDeqgX
gjOv2b2GjKS1ycYZLIQtWQuyEt9GrLI07Bsl88VrOaC43GWLzUJWjSSrdOgD3k+vjaA0aZewZGb7
NVfV2mHLAv22c4TigyDToec8UyQEuT/tnaK0ZWRV6HqMavhelpaDC7YYEjb+2ccy3uEI0K86J6dj
7RTYF5q26e0DJNeZDife7OcMhJS3m0UPGWhJrA8dkexPjk9lsfExqjYnDd7/GRSpnURzmvvZtgr8
bt/m68qkUOMdGFf7UBLrmC1wzm1lR2TlDdhlYaxvgmZ0zj/2BIfuIGQwRpTF1Y+mUG7DnnnBQ7J+
VYQwqSNxLdRjP/4+kyA/OesZVqWrTOFCvfJoWX6YnNra4EqZmoOal8DdFGWnvWBLgyaEzIbuka3H
y0dkMQXcYq0GmdBokq45Ze7emQNnN85kCu/KYIoFfm64P9d5RQN6RzhJB7qzb4W4hvI8D+jY8VNs
HAQ+wLksh5v5h/xlaWfeclUp4g5d4dOxLme2TtrfTaqH2GgHwQRu/XLzNrMWeJ5tHZzreZr2r0/+
PxKQ/m9cq/8HDakcgH5a/X5zpF7XlfpWfUva+mf56Os/+uFJNfV/rVYhi9MqKcOk7rAW/pCPrsJS
y2KLh5AOSoi74b/loyuXEZEoTjBWz8Be85DWFgWhHzYeV/L1ADmyebgmdKl/Ykrl718s1YZvmThF
OeLZBpbKS6SY5mim02PSB6U6oGjqapZsBmRI2zglTzTsJ9VMH9FwKHPbD/RE4HgPpQsjrVTJATNA
DqV9njpK1cZcZd++e0Vbtlu29AAV/u1y1h9scykMNAmt95WCecTfLUSAGAo50WYsHSE2EgU1szq7
/ebZkzntbS3wdmJWzgbPfysZCablEnJIGm7tys4BZM0UliEpFvNjOTk6xFi5gAqUjOb2fm+TUgE3
bols2siPQmgDk/ysnxyeMI604Ty1H2e25mukK+wXQIm7Rzq0aAdsrgBgphWKHNpNrRG4KSA36Y4h
VhGJQwBEk2j6Ibc0674GlvjNlesB0ABtc1q1ZznO9joT4Koy/0VNimFuYKkaqU3ueQ3LKyiqcHSc
5gr+VnHy9abpb7DAm/7ek+DlrLZcWa0LfayDPZvJQ7kgr8mYFExMiEuviLzCEjeFixkxSrncL1qp
nOeus8BczVg5zt4yDXPY9DVjLxXkHCMadCcGA+A5kvncqKjRhcvxk3HIne43kgagLYdHyHDgEdOE
Azfzs3jClBV39MB6z+dDNHCrvhe9Y19PsChuk8G2PjsoC/o9aHxHhT4GKXdT9yIAOocp4EQGg5nz
9fbGIRBGySIZTPcwKbDpV8skjjjqSdYYxtTFgqK13V1VTzsZ9AE2XtpXVytp4VkaTfDkmorWG4wu
6+T1PbFUZRZofJZSaXMonOCdV2jlEzf4qqkZ3HjaYqpALqTFVZCw6zoEyai2aIGRTVV7t6h2OZvN
QghekNUQzG1uPp9ObGM8CbM0uP0dg1QLCE/JNnGkzNE4cOCPaG190onNzTekWBiv/b1PGf2qZQN7
acx3JX40apxhbRbMhC2gwZiDVQLUeO0Ls8+SkF/VT9dJoXUoICosP2FRF+pdAT30elylx1ESsAtF
lY86KzLrrDyKygWsnnm5G4Rpj2Eh1Py+uOsCDNcRGGOkWtxD9Jz9JUXFoMzWpq0PJoy6gm1ooTm2
MkIEKrQbv4J/tDUQpd3anN20bbNujRvaVtm31FzS+oi4dbgmdiI5rZZchlk0/An34mS4IRetFSew
Nc2xg8SIuYKapIpQjJIPb9Bnd8Klt66pnfUNIBfzPieFyw7HPG57CidbOIT3dPq9yHS9OjaWNl0J
Oh3cxEywM7wVgWE/KOGpNmQVRdH8z/em/6fmBp0T6P9sboBJ80lln37en4z1X/zYn4yA6Cl8cgRE
v25Pa77Uf+xP5EthQoaViG/XQNvBoeg/7Q3uv5zVGUlb55WZ8JO9wTb/RSvY8ICgrp5qiIf/ZH+6
OEjQzeacxC9yyVvGF31pttVLGUwaMmKw2VUH6n1GJMik+y+nv9esyJ8a6K8v42IA5xLAqCSA69fz
SjmaFlAmSkovM/p3LmPUJ+nq2gqXku27eKr7RzMfRsL56kYPKzS8E4LMgEeMsncGj7t4Oq1C2h7h
XOHxCQ3OjZjkzVI7O5UrHlIOPuJcOO6EsBIl7U2AnTsP4SFRtgJdw6pomYOPWNIytBcku8b7sczy
J0bAE2kGoycJ34C98j6rXU9HhO7oEMKq/CwLo6AY7Arodqi8/tbUvjiJrxeGajmgbl51S9QIv16Y
mRwkp6yJB1jiBUVrcOMt/nu7ekwc7rf/uiX/MBa66HX89kIX38CSorpG55DTB+2f56a+kUxiXUvQ
a8T+bAYk30wnhQ3k7ZddD6I/ffF8rsCB1stpDzMeK5r56+eji9YPVgX7sUP+Hw11MG4xV9XsNV68
o2xGw+go7y/tDWPtJly+6tpgZlqw1n+XuAzki8QvjFMMVqgPItIKMCSURL1gujbvJMaVKuw8FxlT
ga0xBeG/n2YbgPyK/nz789u/lX+ORVggnG96++BCLhv8nagQB4hJC5Vbw6gfAEFdO3h+ppCoMGnR
7AFXT/6aHdz4STJOGxLKxDWOByc7JLDoxE5XvX5lOAYIfAKm5ucMwvE7Wxb9vdbXwQxgygDJOZCx
FIPfAjOI97Wfm51sXXha+TJb1x0/v3bMJjt7aezekTky4IyzcoJWDOk5n9fVRt/pwkAkZLW2OzOC
yOd3TYL+N8KjJchTc+ZpV9dOF4ABLmEABE6XfwRZpsu/LBa/tYq4YqsLbG06IoW6bBUxO0gIuu7h
uTZ+3+CjkU9zrCGwm0hsevvbuWTHmlTkDCwdH9hvQDdMX2+kn9pvQjXYafOM+a1rlBFtI062WEHV
laU12V1OBz+aPLgYHWOVG63Qmq0oZXvv0P84tEONZ14btf7KwUmJZaXNt7WV55uJk/ffBlIXC8Xr
O2VgzTGG2wh32PrnP71Tn2ZOMQN/iWZwlnuRBwVxFouWbVgwm3elDa3rL220P10c+CR475gl00fz
L9pbsK4aqeYhgYznBaR2eP632BTV8HFmFo5LMgfOiFQ4LQ9ixo9Hl0XMBt2Jzvig6Eygr9Hi+SgX
koHCsSoKh6pcDI+ZZ/bQZAmHMH+cjn9JxnwD4bJeIzsANYTxz8L5dXnUWma6ubHNt8nD8U5aq1aM
BgkP+9t3zW9rGl57g640vkMYxzhWfv0q5qEu3BJYbrjY9nxLvam2tHHfkynBvMcEVYs+Tv1l+f79
GLka/NdJJKRj6CWXg2CKXUsze6GFuj5TbS6I/vK9g7AIE3fdNy92MyPlxzCyqvLsqRz24MtI4aK9
mj+8/fnXPemX1ZW3QmHJHNZg4O/oF7eizdCSoqIG35WQqTL1MMPTbMl2b7+K8ceXoc1J2j3DAG6x
Xy+zYIIEVwoHQLEM+rF0C4B5BbiGKLVijzyZxLY/DuNUHmOzsVEX+8yMiLFJvzR1k93UpV9gQsFk
Hybot27efnN/fG9Ubh6tX4P+/8VuOq/CttRS3GkltFSn17UjJU7yz1/FZS7hgiSiPmQz+/UKwJfU
ahm0JETmhrrz6pGZRGNaz29/lt8GsnQlkOHw1HDGRuNw8Zh7vnJBwXOdDSsVO83tir1UBiwraS03
k1skB8vuzWhZm61vv/JFTbI+r9SdQLt8mthr+Oqvn49B8ODkqDZCO4cFwVaYFlnI/abd5zY2J43I
t2sd7ewHKJ8jOSxMGu/ffgfGHzYbRi/mmv9NT5b38etbIEtPp5exbjZjZkWZRjxAm9tgaAs3fwdV
vDxA2EyYWlrD0faAAha50R8Kw51ovHjqZJQjO2syg/XzYa38ZaX5w6LPE7ZuUjpzGgbzv7673oAl
WmU+YlGvNW4L1+3vk44yIiqDZbjyS6Np//LU/elmYB9cFzZKt9+2mamaMquyjCRincWCh6jqbI9a
/blKgjLCEtEBO/M4g0Kh/vD2V/GHVdVFb8LmtsrEWF5+/axB0uuCVm+CGFpSimHMCI1mHDZQTtHZ
Frhjtk0n47+sZX94VW5Azucwz1hVL0c4k5m0Qzn17HG6AFM6yuRlHCBSbltr7MlGMbKe0K5hEfu3
P629PlUXi6jP6NHl6eYQyAnw14/bTi1kDVcmUTYvtr/JIRSog+tW8pRUTPy3cGsbDST4YJyaPreG
kyV67fusiO0KRwG+8iAHXf+eMQlJDgKXgQG0F5EhaJCEFMAMZ9ZnBJCLeQh6iV7aSQa4G8De8Tdx
FFvGnVH6/oOPCw9my8q/OBh278xHXHc4LScBdTTqLBrZNPaJk9nN9NwOrPgBtk8gfI+mPyGJMUFe
3/hp2Qd7I65pXmKadSE4eD1z/InEVcZg2BzwT069gx9VjN3fzPJ/eEg4CFsuszBqfveSxUe4Rtkj
CeARZgh0jv+duzPrrRRrs/QfakpMmw1Sqy84nNGzHbYj4gbZjgjmedjAr6+HqFJXemhbedvKq0/+
MuEAe3rftZ4VKbVNjXwkhBUdDRzmctikRaYHyZiTjCrs6sybJ/2SbD77MGcNIrx5qI9pbHmXTa+b
V6OlOGB+8bo/eNvUVMCAkVFgI8J5/bZnU0QdcEt4L3rp/EqZzjYzLf2fn1/lg/mUjj8rhc7jkHzV
r69ie+1EVSxl4xXXHDXA2aAop8aG7K7Hlo81az4HF2VBh+/daZNk8qv4nA/WRRfckesZKFNZF9e/
/2OXiphvwE1OvdEhI+27Yc7dJvXM6KvAiw9GLUcpwZjFAEAo+5sfygGu0Dk3U06ohQNGS+FJ1Af0
cKGNblAMZMDPRe0dK1s392j2k53bTMm12S3ekfBSAP1oRsoHEm5GP9UXnZDXmOySGcX0FyeM9/Mp
g5wOP81ak+nlbSQGxpIswQfAx0lYG+YzK97iPEihtqrocpk94zhH6ePU684Xa+tfccbrCYYOlbFu
3Lky3OM3y3qJaJ8wlU7zCagRh5yY1qty9BDzz5E4ACKOfIm5/I+j4RYsoqg7pXqqLtuKiHsBXPYr
Lcn7L4PbsTm88DRWXeHbEWDMoakXDZtGyBQBKT2QjmZz+GKcrRSRN9OqzacvwLrx0Gn/v7kMnuEa
S4nS/DWUAi+t6oKmnaeYc+5oQnwol2vFgf/HYughXDkE1MiTiznoEr2yd7lOVh6MSPy4XSooEE9p
/GzKRe7LJrEBgdvuF0P2/f6D+/179ARaCiLwzaqnMtgafU95QKnq2U6rjvY4CYybhBZA/8XDeT9q
EAqgHOCbMIHYeW+eTVSscrGZZ7PQxb4alpbIuTS37ptZd+6x/LOtELPz/Pmc9OF3iCSZPhsxZ/Tt
3u6wCspuLfALv/Tie2mHzU6HhEDiWKbD454znF5aERNqwpEq22SLjX+S9B0MMVMCvxhB3Rd8wY8e
OSdoip2UFxgdb1be0qom8uXZXkwVifURidQgnmqFeEIlU/jFfuqjD9Km9oMbizoQk/KbYUjGMnUB
j4dulpp1i5J8xiifTg27DU8ng/5QETWYBahnPHWIsCeUm6Io8eTGuUt0i26KKQ/IW0r20llI/fPy
qCbP24n79MpriIYFmlkQLDoLJzYOn7+7DwYT/FdKMBRHTBh2b6bZQosMGuzcuxwNdQN6Iz1U0L0g
PY/tHrRbfmGuIoBImDQzP7/0+6WMuYIyx9+SOQ/uzaVJAmlXhfsqrLc6XKBswR76tOixn2ljQvaF
l3eks0VC/NYttXybRoMQkc/v4YMTKDdho3Jh+jShEL0ZMDOYjonYAW6CWO5vqsETV9Xw3dtJ3JPk
1h1gSHBU0OEYDos2fsc9BMglM+b0vlHdtEkFBq1DiEbgiz3PB09HgDOkROathd21e/3PZTaZa53A
uYiYqshYfgyqT51dV5nGRTJq3bJXgHuiLSCWEZIbpMVjzeGivv/86XwwofNe18q1DcGRI8Pre5jh
tXmdTIAahjauMyKCgJtFX51HPhis9OB5AXhu2Vi8nbOIcJl7t2L2UNKD0CIabFBsM/Gdwaudvlis
P7wYp1IqDogGME+8/kno8LweiCzd0mqs/ATM8RN9ue/KnIyHf/3wKHDy1JAtsEZ7b15gJiHfG9E6
ssqwOcblgPFdz5Mvis/GB98JyZQm8jQCzZCRv7mMzJNxtod1qvMc+Hj1oh5ieDHWkZC47qdTmLF5
lJnpBXNO/3iJjLRGbRn9MtUA8mTs8yfUndTTXCH/ACLAOas7CTp44mpB7lSA8qtZ6vndv3841DvQ
SnDHhvUWLklVET0S0DwCyF1jm/TejD67tr+Y3N4fG2yqhNQLkSOiM4U9/moMkSRJ2QPOgK+VkBs6
ZtR9YnbGvVXFEs/i0H2xEpjvOwG4cRC1EjCHvhXx++sLNjFNaTbDms85gG4/WS+Pphk3gQU9Yx+1
Ex7jgswm+oEZKUbZGBC5DEclURYsBVIyjoNC7QUlqjhgFY52DZE4vreGgFSateLryo7Ap679YrP9
wTh3bBCffD8gPzlovb5tosono5aE7lYcljiWtslBm/V5++/fOV1S1hi6RRLt7+urxH2rDSLnbFst
nTi1i0BwbbRfZcV9NMCxKFFQc6ndvlvQFqIEbBWy2+oquCvt5NTAYDwrDVanZLL5/Cd9dDFsO8Db
DDp8AJNf/6RpwWnY5jPu5riIzxOVtMeqo5ZkV5F3/PxSH72jVeBkuUwoLAxv3lFnZY0il4OdnXAR
9RptdyTu2775/Cof7B+RUa0Mes6Xa3Pm9Q/KiLtoR1CPeK9X378n2x0ejnhTdrf46gLidJp//VXQ
m2G4uCiFTE56b74KAToC3w3nvIgDLWi7qb4S8Lu/+MLfvyhEvNgI8MX9PbSus+g/Dq2GURpUOFjJ
xgFfsq7JMPaLxZD4X+N/CepmceFadCaZ9ZkH3iG0hxRJjtZyLSJZ9aBxNVTKTbd8Mbd9sOukgrc6
fFDwo7d+y9HHvjsj0CxBwI2d9kIG3eRPRhGdFqdRhwEdJqEIeUsKUZReqiJuzkQ6D/jLK2CdURMB
gnKawGiHFxK/0akSKXqBxCx96PQy9L7Y6n3w+B3ToykPEGFtcLzZ6uVjZSWFx2fV4Qn2G20FUcle
ebRjQ/PHv/2EqRbgU1xTFFZf15s52BYhNRGDCkmnS9irAFfPZ80poKq1sG8irY3uEpfs9i9+4gc7
ydfXffMbQYsOE8whCrkRdUzRWk9pTc7TqjlGtlWIbzk9UUKZF+0o8dlceWP2VGQeYXmzllW7sS8Q
PmSqevr8cbDO8W2/rhJwY2triRMK0gf3zQMBG0BL2VuSzQr3qm+6edG0ex1efX5qo0Kkd4SZmWjH
o8j4A4EmaeFDhA4c5LYnV0jU8NE2bavplyXeebFL46HhfIDm7442n2MfePE5zLYoMh9S0ZJXDha2
pVs9RiAxQnKSiEdLq3lT6UjBwThXgKHdOkw13LtZzBa689rsNHrLAiIW81YDcslCAyaWxUiDHicZ
hwPl6L87UYnbAd5UslmUGm4oUqVIdqO2fBnhFHZn/UAqDjsZvMJ+OFkoFbnLWWwaxed9nksqnqy1
a+O2r8xS+ShC5kci2PJ467WGTMh+XKqW52TWZ9QOG4BJnquVQbZk6gX4ByPZRWiCtqrxxDniFiKB
rRxkra+TP3iDSkX9bvUcXQlatmY+FygOu23UggL05zFMh60+DGyr4D3Oj4LNwm1owBJSk7SavRXb
fcSkVNn1BqOTOQdKHz3C/yLsgnFTVeRijez5DVdJsXFrDtO+3o9QmyrE4j+A8tm/uq7OTeLWRpvc
yrHChStgxQER1ILJ0GvpUyNs2Xp0EoBk2PXLS2MN9aPTk1WatrAvwN9h7+4mjoKYdOFIKwvIiFFY
stiJMo3pTqVtDxcICQG8bCN0bxXQbATSU1yrPeYAe9xoCd7QfYxn/bZQKSn2CDW+T3NxYzVDeiTJ
rTW2bli0v5vONF4yGDWPoact10ueVhl68178ctU0rYQ6mTaX+JNkEZSmjuHY1saqO4UWR8cNaryC
BjkBgd8M7Hu9n8vOeCCFLGLdLyXfjkxrD6dcmNXGxRp+fEbqgEDpM7du7pNZFalDVqj5hlwp7Ulv
HQJZE0jujxgC3Ze0bm2SSdwovrPKteuNQJfwUhhptrOxMyV/EuMsWwBO1XItnXIfFtoMN653lnKL
xa/43pCAYQVZmJYjUPKoR/fPoc3xR+GEwE5ynM75GBnnCrYdRLZJ7y/HOcmfM8JsLnNb9s9ZO1fp
USojPTY5W8GlnBCsUg/s7khBjRF5tgmUKuqxyE3hCRlnc1W1ciucwSR71KrqeOcYk+5sYw/e2NZB
CVJtyjDUJn/2hhjxb5/ocaCAFD7Z00I4o/B6kOvREtKm4fvDWwM2f0/EM9nwnlzEnRi1qN8spWyp
phIZGAX25Lb5Ph3S8VfZpShGms7IgqXWB/AgRkkZhEJX/ZAXaVkFgKzREWs0Kp8HJKcR6IykHTZA
CdwFSTMxB/uJTlDh1yQGtNvJSebiLNEJRfQRNy7FQYNQvo7D2XrM2q5K/MKYrTPMvAAXEIuNfzKS
yr4ZA+dNfzAFZDXZd+qEUFzKYDGxmfupKpLflWeo3JcgW787ZVSdl4AJSNLDIPlTr8rxu1258Jzk
QsHbp7qFm5TaWpNtUF7CjtK9objS8gLNqEYZ8hv+7uX7sJYphtYx0H0DJfLgnay2trhf+ge9UVbJ
uUCQGG+IeYRmJ8wfcozD64RZe9gQnjrcUhBYbrw5yku+PJtTEYpsa94jUWDFDq3ZHk+Na5OdmMyt
0fixUXpXZVflLz349JFA9kVtRZ3aThAlmrqBkyuemzHvrnQF+xf98ag/q2bIJZ8t0BYq4w3hjh0r
FembSfZnaIX+OKdQDdiKddENaq5VjJ2IziG4WwkeMd7Wxa+qxbEDk77MrXItyorGNMLDAW4vT1ON
ODiwG3u4+C8GvLDHRp2F2lBMgZ4m+bfIUo1LTnVtfzPMnlnPabL0Vneb+JkjG0X0MLTdJ7RM2WMC
hf3ONkdMp7q0zJoiAaVNwEJj/6jHZfh3+imY1ZkoWulAdgKcvvB9WFr4p5pApffIJbI7cury70ze
ONt1m6My9tS6esEGm8UHOUADRkQ95zMSrpzs02YpdiHDdLp2okT0mxmFm3lljGXZ7TRT6SmaGKsg
3caK4nmTTnRBfNQkxbnVh+15w7d8rqJJa9kLNOT9tsaqR17KodSPWpHmSGNCR/Jyq8F8oh6M+74A
6nAWtlmHAyk1W1YizXGC1EuMyz5vWat6YXXGwZydFd5ohdkV/eoQFIL00IR5DYmyuOCkg18HM6wV
DHhsLgYtg5EJv2Oiu6rNEG48AmFjn1T29K5omvCWPmgIpN3JungXu71RbSWg4XtFfIi5D1HvtGnY
wSSOSCZUjLVZa+lnMqUVHWW7pDZpm2saNl++vvkAiVK77BwvRpg9lM5zAzcIO5lhNldGze1vjSGO
D6InOcInxXGEgzQZDc6ruF2guKVxcwtMzE12TAMJOwhZNmiQGovI5TGX4UvEBPuwcHD/ZWsy07Ee
6yDiSCk1r3sHr9vGBnRrblmWGgcSh4siuvRyRHVdL+DQcVwDcVoo2/1uyvXXkOI+Iqs2Znk9GQa9
2EmHa0W1YM22r0Kpn7c1YKGg1rXqCg841ga4sb2+N+dWRYfBGL3vo+kOyTFt2unC5RPAcBbnlXdJ
BmMRFDjJvaD4KxjqRGlfTaqaBU1M0KFAmAYIp2atL46fZWD0AtjeboGjsW/CXWPjgvBlTNFzS4pG
PpyHifR+iVaqH1QxIf7PaSjvgIelo5+3hCX6VtMUT+wD8R+QttLxRY+2PvqGUNbTPOWslTH7POKT
C6TqUDwmYcDScZlqw8Ez6wDEr3mJ69m70tK+v61BVV46SwM+LjaI8gbkY38zZzDTrP7GdNsS2xD5
0wjfdwOVC/dhOnczocmei71DEAobhLpikdCNJBv9uplmmIMYBW+iOTd/ZECsmaWWObODbHDkJfBC
hPD2oOhmx1Cj6sb7k3aO9jSY9DR1ojoF2seGgA2DRTMkbzQqd2bCJmlnWbNxEGmr+m1saohbSEo3
d5LedHPrdIAkA9GbY3TL+CBpaOqjsNpUQHKABEWa+0PNWZyf6pS05rPctldcIHEe6RlEgBadSq7n
bdDFeZodM6HbF0NZVAa5G80gNhqbiMY3URe0F2JoCNTJoQUW20bknhU0Q1P2e1ObB3wpZpnUp8lN
M5M6YAqsDrydSPfe2NqIngZYMx4hVfd5q5HnkZgeSc/0E8hfhcYtfBmV7b1eWRl7ICBSmDaNrGAa
6r0o204izQi/Hb3sEUWUbUKkrfQHUcjom8Bmb55MSbRoNUljCYgVLnZ95qECB1hoXrcyi1tUp8Bt
4JSo9OSOg7ooKZPRppqQEkBCt4YyUAu5Wv44yXzYdk4nVwla46GYSci2LDOXLZrlTXzXs9DkObBk
o9jKvCvkeV5ZHnOgvQzsV2LNizZKdd6tUUiFw4h98a9x7CO5W6Y8yjdtLszyYA4CHTPsv/jPKNOQ
e2N3cgH0S78U8ILXiyNkCGLlmi8sl9MDg0mQAoNEHEOREtRG6uK6NuI4POIkxTlSe+UV2uws3Ba6
avaVGiGXSrOgP9nVkJ4xpvRkWgwRXXT6Ad05cwkMXVHrc3HeLoMWbRc9NIDq99gUpVOt4aOKXYCv
z8JcdlA1ZLdryZQDPY8mTTDCBlB6dhYZQwB0kt1/HZZA9KjCOUD8h5xp31bxgjWnay4FynXrEC+z
VhOj0mXFTabirN66+OTHIDJGyDqh0RQF0TiWPR+ENfPv/69oaTMrGlDzVILdlM+usNlE/QgPiY5L
Z35R4fyg1UdJAzv56ihA1vLWVp5h159HE/B8NosaFXL/a4hh6lUktJ+whIc8B1dQcFb6c9cO7SnW
x+6UA0347ThT/O+rOg4NdwkJSf51u7+u6swou0q8vxFNTTPe11rW/ZZZGW6S0o7iL87372vJnKLJ
X0NEhi6KOubrawkrZDtt9fxwjmLkxhMZr7q0+0MgPIHqemF+cW7/QLYmcBKiCUMotUp03xTGrAYN
Q21TRrId2sSc9EoWSm3xcInleM7xNn1zSFDcmUbR3GfERlw1s2dvB2GOEHyWFLtq6NWEv2tYVPHt
0tz+vLLwvlbIDaJjp5yLHAXQwusngkRTr5yuRq4ccZfTuJoLvQnI0zK62jVefH0zlNX8xRf4vmEp
qCqg4yL8g66U96aSJyNWR0YUV7Wq4UybDPJssz6F8FV5y66T4GFg2g/Lpqmm7Iua2/tr8/GvOlUJ
fgAn1ZsarBl5YeaWXJuYqflUQSM/dCMMtM6Es+1a4fVUUBzoNO1fWywEcZ3oO+iQ0dSmL/j6UU+J
5lmVEmxkNDWcOO8UJ0sPm+1C0TP2yzn/TjM8/eJJv//ikb6iwKE1izCVILfXF9WA++fL8lcDnAK5
LdeTwcLmpxJJfM4f8v3n39MHXzwTi8fMYukoJaiyvLmgjrm0qZFCdlpV7ao+zbeRTeD7MrHHZE1z
QsK8J5uV0uX8DUjVazjTIOWMbz29KXcLIt2TMQ1ok+zEizfKtNkVf36THzwUlkFmQMQnVP3favqg
tbg18MOITUjtEH9OgVyvQPNZO70xfn1+rfWtvi7cIb8mlwbpIDpCcBCvnwdwP1yspUQCNVbVuVfJ
VjukmHqdrRXDVMGXakePWFq1iOKR7kFNhfPqflGff2+0Wa3VFOfhiKC7x2nz+i7Q1gknWiUlZjj3
eBfNBYxwC/D1rjBadas1jfETBtOSByXLDvh8C641aovE/aVpuld98QI+qLNC/UDupLvYOlZx5ev7
Sci6q/9aFgiNN7dNvmAIXTcY9ZK5N0VcUdQu4nofVQSVpA2ghnywml0DD/kA4WD8gbMUtnzdhcHn
b+v9l7HeFy0nRFA4Wt5qrFtz8qy558tI8yIPpgVJA5hNvFCRqx3ypflKb/h+MkLSSp8BxwjyVpqp
r59Dr416w4dIr7xU7uNMe8pP+r7L2D2sR4JoZncNbBypjXBN9cVbWP/jrz9NfiETEZ0OpkQaba8v
7gwpiP5wRtpKZjmh7rUiiyP/Kir4g0fKl8cgwBSDVfKdss5x0sVYpYaxvdjfMiTU160JGLYrl+7o
guD6yoHzvk/BikIDjIGCQplF9/XPyqhLaJpgSRuaNroShe4GZVpKTPWIzD7/XD64lKTHhsNz9bDp
1pspfSzM1uhtnDcIaxeY3126JWCGEl8T/jdR4v/pmflAI8AV+FjY364ZV38n3n90vyKJ12yMARJP
U1ycOUNZP2LkyWt6iaV7EY8RCROhprrzwsOVrxbzjzmSMoOoknxBTN+bQVYY84HzwfjVli0lmnDn
AH7GkpFJdcrRvX6xGHz4eExLovhFaEp79fWbGL0J7WfEaKJYlf6mYzSeGVAHdwnsgePnb+L9jEIz
mncNDpGpDrT/21eBPw5mcxlvaE7rxVU7ZJ0b9FUz/QI+uFrDnTH/UTqoj07pZEd0kcwkHp8aIOqk
my5tU2wIWonpBdCyMG/q2Iu8L3YefwURrwYcMgmXSZjzO34R1Levn4dFjh508DVViXbg/BglU2Rs
FPYNb5NTrp6CSBvnfO8YJJ3s+8n05nsERB0S4UyGJAsK8HGIIFpaFUzxu6ZuwOvJuiG7gCAwxON0
frTLiMyzdkcAYq/8xg4TcyWjop2bANepUyGs9mIoki7b9nlEUHmkx9NRgylAz0HLpvmym8zB/GKg
/F3m3vx0zEFrz5snYEMpe/3Tw7DguArGftOyrdsrjWicINfd7Ce1B6uCEUGQyJaCIXlM2Uy+4Y41
VVUBqsD5AmPPNJ8T86GNfqUcedcNMrV+5vQX7iyASC9SplQLU/gD1cbpefU+u6/hZ1pUJiWG0Z7z
bQopF+wOAL+7zz+8d5MoBUuOFB5jkn/k2+1kExGUwH6TsBedg57XCrmpW1j/n1/l/bYKzQDnIwgq
qwmcCe718+NJuYkR9ghBh5BkFrBA074r5y4O8sJu98niasv93JKnBeepLA6tm3bDJhnqKgCTXCFT
LOH5gfLqcWJT6SBIY3QhhX6hZHr/NDC9IZClT0mSLnl/r2/TobZtTLTxNnRupn00dLS3OOB9sZ35
6CrAc8G8sngxkt58TNRERMpgpYgUy4giOIKBDYBOYm0+f+rrQ3390aIKkTijmcHkemB5/WuImXfB
RjnJRtU1vMnEMaCrLNN2Lvqy2qfR5JyNrWEhQp7s7tSKJBO7z+/g3f4AmwDPE0s24icoEW8OK2rN
KWgW7sA2K23X2XrlS5xm53Rno5ESHtFhtmZ4e5O+4PXnl363bnNpaMEG5yQUsfTgX//4iVb7oMNS
ByfYLBuF8+QiIYjilknHAFSdFZvPr/fBS11PoQB4CFPkeP7mYRNuqyOnpdjS15l+BOn8a8Zj/8Ub
/auke/1KV9P2ihFk57PuyF//qpCTcJ/PkDQTpxCPmUtE1i7+Sxpp2TXEBLeQZht0WozbhsZvOW4X
rKNzjRJMUVtCgFFZ41UFevdFA7PS+zYNxDM52NVwoLOQP6ImmZ5DQl6ZB6qOqnpnquUW/Zp5mUvZ
y52pEjmsJDqr86k7y59TbXjadsjApQQLY8ph8GgqxOnUFVTbhKyGq4qEJXJUEETS44fJfJegAQx/
u4QDjgdcM060K9Rkeds1KwQXLyrhPMg0RAFBbxf9sqXwXNgBUVaRTVBCPBHGxUr1aIb4qoO2rs0b
ziSq+lZR/pnPJtD9qMynsW+2yK4njindlBt+WUNVhesSdd8X5FhGEEe1mII0jjGYJg51+32fLQSi
ZYsFc00LZR+MYOGhvDFYbiKEVkQeDX394mF/CQ+xiRXmB/S1+Chk3ZNVFcdL+1+zxb9icf3/yTuB
R/yPMfYOyXX3u31+jTv5+y/8N47L+g9IXCasIdzB6HXX/eb/xXG5eAqRLPM3ymWc4P+HdsKUgD1K
5w+6x9Htf2hc5n+gk0WGzYRpAPeCnvJ//verzW335n//0yDOBvr9dGASko4uD2k5OMq35m2CwhPS
rwBeOW06nhJ0Ftsxr8RJk1H1ZFXG8Gi2tH7n1Il9UjB+Wh7sKZq47ZXbheEq47OfoekvG6KZ3COh
BsRGpMuyE8Nin/dpmtAUZ9L/buDl2Nc5YeRnHGLKa7xp+bmquuSPimz9RssTcfSWXqNknbW34I6a
SyOlx5wlarjWDbu/mMg2fsDiH21KFadbJQYRmMRAb7M+IZ0RJel92hNJRwpgdOzhOdP/TNrOX4hM
vnHFbN/ZKH73lpalz5UksEjGiTrSii4PU130N2pWyxkB1+Iw9bF5vsTGsq06mps4CbJzMLgX1Nmu
CYjdRpO8zY0QZY1p3AGJcjeroxES+4QWmH7jk+cSo6dXxnYKByAUycxWtDZ/kRjHvUfJNiHIg9yr
U1uQzC6yfoe+P/ctJz6ZVn7lRPdqrm41kbcEPwp1PYAe2xWeijxWeaUey3acz0vUFtz90P92VW3v
kzwvDsZCml8OF406u5qfjTTW7+yhaI7abH+rllL9yEICnIrI1vZoZQIVW5cpJkK4k215E7KPu1gq
t75XkPm3NIidg2Qz+C1KOnLmyEIYKN7m6hQ3ytn0WTc89NZE31DF+UT1qfGu6Ea9DE2xJd+h8guk
k8DJC2tD8FPql7IPXwbioPZ0Kfsby6qJkswjbV+HwxjUtX1FHgd98gprd9d/10ZN+XFjbRRuwY0+
2ceyIPbbbgIl4uGyGaaHqAZRhXcRp+fwLK3kVmRWsp2y7ELHA39y6c2TyrHEOwsn0bYSy1k/TmeN
xiYSNlRet8+x2ZKsPtAWKiExsEzQ3umiIT6HmLj2Fpqam+gQ/gVm6VSBzNyj28jhgY1xdmbELp16
l6fjR2rx0WE0uFcLqltYS6kntKA/y62CLNrQqvybHm+Z0XSUzSlkm4uyyOq2DT3TfesoLIgLjzcO
w1M1xNupHLMLfDLsLRFukTXn7l1Sn1YUnPtigHTbVZw5wEbGktAtwxiuieHwiSDcOy4StFnO+wR4
ui9mooNSYZFRqG11mwyRePGt3vRxfmHgou57INSlOZmj97ttjaM2uWhA0v7MECkaSXqFfsQmiHPv
VG9bEe1GE0YZeaxnozmgWwHPFtQgs7fKzs6sOjFOY97QNNf0nWiNbkM4Aer62rIuu6q+7EbXvpnA
x/mZbF46rb2Xo6quOMrcIFkiR489CeKvgkghw162UmpPU91m552TpLdg7Qc/nZGJEvuyMe0JI3Lu
QAaUzuxudBtuMQOhfVp62zlrY9feZ7MuERBpm4wYoau+5xfVafzDzAt9TwCUehiQYO6GqhnuEL9c
gOvmWcVagAbsJDu1yUvrT1okx9aOkwsnmuyHrFwQn+dXfec1gUv4pd+6dhxYSr2Uc4ieAqnDg5iK
JhhaNznzGm1nceCEza59JwJR35VttgR6G38LlzZwCJbdl3NxkAajiVy6RJ4n4GMfbDrHYCzalzxO
UcoJMolJWWb/dKFZxhHM4UNFNw7kQ8o32dd3pHb+Kmf5JIe1N5bXlwC6Y9/Jc9rPFcs/ZKeTqJGi
RZxqjxpi+odGg/JJZZl6kdRK31wauQunPHuxRva9SVSQbjLly58WmVlQWqSVVlhszrJEdvsB5z37
C8gbflqm4aY2bO3U10a+69JpoueWM57WMpdtlsu+hcTqw2IXuyn2mA29MA5mJ5b7YgZHni2Rs9UL
63lBKubnKjQ3tV1ypkEbezYDrDvziOe5nTk3/EwqW2SBjHvjcnSK9qoLkxMRXDehCex7S7ct2UU2
nc9sptzt4uMsDSf+5WiZc0B9kH6PRDJfyrZrf3tZIX5PvLYT26gbg748+ko1PQt6/E9zjWaqFeEZ
PwSEK3GwARrgo8tSxL5PGMcWQPtdIZNffW/IwK4a4ql6o3yo+mW8rc0if4DutCByWY4xyVI+as/y
hqoM57UZx0Pnp4vzXaO9jwew2PbgLmdZ3kPfrlZRkmZtmAYuxyZ7UTHqmS7pi02jyTwALUMJc5aN
+VTHSVdvBnC7D+gI6eOURhiDD7MiazfBdiKJq2ya23JxVlqPyjV3382afXS1SfthjXV5zvYjc4MM
tPE3W9dchHFlPfyQmoZDnlLXda8N49HzsurcrJB1dHZKx5QMIZMiaTS251baRWpjhK0JHplFakxM
poGkGMbnQXdpNIXlGB6MrKkfKE+Lb7YBcnqT1TEJqV1eOt4BnLD21AwouUYC6e40opduzTru7tiK
uL5JzCq+vqHzuyIi0sCwKD3oTFqVJwgTFHK5GJtuOMWkJ+1FuGT3lW08VE3CJ0ZW9plXT9YpWdrp
ieeByGZxmuo3MGOkcXM8/In4P1HuTjrrXs7rIS+NTGZI0MEJc6V1nZX7itPTBiX/eEuHfdu4ot2A
9SHOPfTuKI4jGdcvmza81WAiH60q3Aw9TMbBy++dOQ//JK1yCG3RDl0373Nkmm5JTKncU8gMsK88
66T+AW4JYtoD7OS9cL5K8io8d7Oh34ypOtrG+EQ+zFT4BRPFxky0+nndLp7RzPOuyVjqgaUuYbdx
Y0464VA9NSP5p3MEJYrP90I0w95DOZWqhPXL68c9Ee7i3jbI9GYbYV3oOdOxnk3RrpSIjExr2Rq6
7HA2Gs59y3BCYNNPzV1KbWbrprZ3jVOne0KCKCh5sMyEOdmxJIpBeySg9RgLGHTwfpdd1EPi6D3l
/HZkR9amXO5zymc8nKLdo3W0f4lZxFv2Xh0raAulgZzCm64xOPct+Z2gUrpLwoZoZQIH4VcPexkb
zzLVH0CbDkGLQOiy8lr7EKUkRyA/mn7kYXLQ52ZvMi6FVp4TzLs3Q4xxRIxP/mLa+kPCO0ZzBOP0
jEWo/D2mM7uURbX8uY5IxsRb5Kd5Gv1quuxJagTSm4WxTetJnFtWVt6KGtCObZvxtUFb7kfTjuNZ
icr2PnJy60oNfXdw8rkMOmdC9KImew8yNH1BFB5uwTvRk6Yuf6+ivFKI7Rv3j1XkFkNVNM7erNnO
VlUUCJtuNDmtmTNezdFJz3Cgl8Ve4ONm1XMOBanm21SL8+sImeJpqcz2MHW9S6pGGl3pSFIKcouL
egtXSguMKBy2GOLEsTSTm2GZ5SN0Lu9SLaQTQUuaMWyOhHEAKewQ+hTdQJI7AZA103hiaVu7Shl2
0LNjM9DSn8h/DpZGPLYR3gHUTUhcs3zOnIyKfmn2Q+qOxIhZbnhM89H4gy6yO9RFvKbB9SjoE+uM
/HcoWW0yHzDQFMe2rYfjMkjzsXENgEVshBGVmRV4FQpBqC6LpnN9d0mS7SCxDyFbIwl3zEV4TtkL
pNFC2o1H0GdonFp76rst7Q8Lx8QoM0aprbE5M+eo8/9+5wkH/J8tLeJtLfp99J+UndeS3Fq2XX9F
oWehA27DRFzpASZ9lrd8QZQjvPf76zWS3br3kJQO1U/HFjML2HatOcdMq/qFhEKT8bGmxDkz8MlH
Vrkgc4rSEp+nrAV6X0XHkolWeSR9mSo3j4S0YDioc6jPM6rflkitB7hEq4TpaseUjSlWUCcVxq7p
L+XhoqcObjZyfJ474jxbB4cHUoUOfZudjupDFee6zgelSIIkFnQtKGY14sGpzpNGmyrk4t+SlGHY
D6sVX8JNUDLdESNSbhUnsjdxJetAXU1kL3SADN58qftT4xh+s6Zt4/WgVB+K2YZoaWQkq09NvMli
DnL90KmhLMr0Gvo8WVix6N707CJfJoOu/o4+TL7lNfD0IbbmzVK3DxO4YuJRXUwLsuKgYQ6c5vRM
030dQNKVgmRRrtappA/qGXlXXpkXZUtWNcWDzjWAhYlLHRuI6ZcGXwBJtPmNpzPu8QNaQQLp2aec
M2+axhanqB9fG/oRAd5vojpdhJo7oU1Y/8qIJa9Srep6HVN9tyTj4BlN7PoDDAOoc8p00NicDy0K
822hlGrgdLVynEGqg6iz5GbsHfUYsfMRJNcZe+T67S4TZGYnWVtB1LfH8qVfG7HPGoeEHQdlv7Q0
QgHsct3xr9hQVeo55hbOuvZszZPMAy6sd2rrvpeMX0/H3EFCHirZoYxDZWiJlda5J5dxy7UoWSgx
lgO8tMSJDT+p6RlbuaIcJyto+nuZGHdzR14q2IUQHtUNF4Zvo/tpLPGeBNjtNM7uPi1Tzrgk2qfq
fFdz4/NAtbgHNzHIa4H7tmd85D5pxcMLX/Q1mirhg5d6VmZAAjnJpG/k1n/NWXKcqtTyJQpurZQb
EnLOS4spMIuaEi5k8t0QzAhFJbQc8BUXBnci/TIrnxeCM06LOT65vYJQb2xiNLPRuStsQDhDUVx1
hlmxAhXOTq6LEwXci8VZRXrrNfxTlYvlcVhrtFoO1GdczQzihQ7MyulyqSowBJx6iZLBzTlWW5Ka
qiPYbt8gwnORlbjvZEnAVlTLbauJ1ylKnBcWwnw3p/k306oQ5ddK4/BLp5rypJIaFjZ6Lba8+jqI
9F7shih/AG8kE5Y2sioyd+CuwIXe0zkh3dU/pP+ajBC1C90utvEPX0CrTrYfq3UUaDh/tvwg2hJ3
uU8z+bHiXAgSZYCYVWUo2aYmusFGwH2ntZ+MtKLDb4so25tuNr5nk6b6cCxFQYiPERrNsomhZ3uT
vihXtj25dzoRcCTQRs655WLkjMMZdmBxLajaHI02tTbtOlobazBDIToHuTekKFIqat/o13O0EuTk
Cg6Y7XDltu5HNjoWh5+KgnbRh4uiH4201YPcajE8O+3jKJR7LG8dZGTRsgX1r8NgzTsulYxXweto
MS957WRNu9aMHX5DNiSwLcBjzcMkVnmtLcU3aao4OIzJ3g0TF1AuL0ibSnDtbXqlYyjbL9yX7YY/
Q3fSLaIFWCRr1/gUV/Qwi8st5f+gEURR6WSacADh06dee0tpOLGw6t8y0TphNdOikUYXNNMY+S51
pZC3Z3AiRtzrTOUQOk6bQ2aQt7iG7lut3bcNS5JCAkJgEBDtt6ZG9ys2T+y3NHSj+1x/R64+bU1V
rJt+6dL3JaZKRJnrUEz2N7ufjgPH9VbTiu2MtNivc+2evaK/HouxOZBaTpmCcKB4nM1jhPByb0eI
My2accKMNlM33MCnCFdw00iOV2IjyeKKZsvrNI0FJ66qfUK9z28HMW01nFG3nQXmooiidePOzRoQ
r/48u2K87vMKKHDqvLhIThF+Zts8QsSV5dE55zy+a4iq8lcZ655R9o9kCW6MLjuRnvbZOI4dqoiS
yErqo+26pBKtcvtCqlF3W/b2A7mMJXlWNefY2R225OFMVwX1Al8KZTeabb/nit7lnl2vQWRe1IRm
bG3qCzlVzYYVoJV+S26pzVqqaO9c397BH5PXOpc6Se+U4mEOBXkbkWJECcbkGB2WecN8IrPYNyZ1
wcQhhJ8sLhEpbM/eFKt7zeJv6kRNj3oZX2NQ8gw3xsTTlRT/0jQO8HCo56Yoo0AY2eMSGVcq/dad
040mM48SD8JhrvQWrV85QURMVXKvvQ7z1FtspK6fJ9V9oy9vg2HhLgAo7+UXJ04cE5ab4kz3tIwq
Rjd0+9ZCtNZcTJ+9ptzpFniy1uW6aSHsxua3iwsqemqupwGWqADSTrsjOG8Fb6++0m2wrs3SOasc
rN2JZJhBa33SyY9zVT2PnZbtFEtNN5boUrhUJcNmDGdWlCs9sgS2MZy5O2NhlCdl5G4BQdxy8FBD
i+guln6ygTUbwnxLNOFqsIzUXDBHJqjHEfB7wqHsy1mTDwOiszflK90LEps9ligcKqqzXretsWsd
JifnqXTbEkkZJO5wJyZMVHLs/TUSw105EBWQFi+GnrV7qZcliHUMCp12UpXm1qpIHDUU6zvheZ6Z
Rtu8ka/dzHEiBUHlyNI0fEnBgqSHtNsqlvkyCD3+5rpIO7Cq+IZenJop+bDZFL3R4LnZHMletJIH
P8F6tQpyg7Vpuq2X7KgP/cZsLnlkuRj9YTGoGaR+k8CHie2qejBhX24Xczn2eALYOEg1hv371ubW
oYyGkxZ9syfGFdmuX1iTUqxJjMCLI484m1DrIFJ5QlTDUSC4DzrHyI8ysW6Xidflzl0Y9QlHp7Lc
RoOUYWI3bLV5RnACjjadcDkg3Knl7gn3xR5RcO8rCpxDpFus3OmRHBiPVmJ8p+2qnZKV8LI2EcZG
SazuNI61cnL6b2o7vShk1tDDMQLRtZ/YFqdN0w+FP3IXJBwuK1F1N26CNLp6Z59F4y5w1RlGt8ur
5XWR5D8kw1IFXfvVmZg9rOWKIrSHhOMD4+KLngksLxbWBKtMyFnv4ozkl0SetFYXDzJmcVdMk9Fi
Pitj9lbrk7FzJ2QNcty1TfyR16UMSa9eTvPaLwHRusWG+jfHFqjj9nTSUvU4j2wmS7/6a961nmys
q7K0zsm4hm6SS55ek/jujCicZrf6mtJrcBad8IUm6nfGWvqL8tXXYc/4b5cbUHLhrHVbPf++yqdR
fQW6EaTsjTIvqqA08q9VVBunKThAEh5ECHFfkKmtkvNN5islrOQZo7dCZigRY4482azmD6py8S4a
SvGZjLoVlJWhHmy9k7eUMw1IhAMSZhUSuGyU6sBxNDrNzCzYmPeo7a8GxZq3k96m58ImsqHpl0eQ
Cj4Zi8fkgqQR6DEDB3+TR8vgRTfL3SizPqzxDx7NPCvOPP5lA+1hF40mX7ROqofOXVipGmt8GZUX
4U4bfcXhUNiWh5Nq8q0yyoLV1Lp7s6SYhq7/APdmnzMTtxxJPiwlJTKc7KBO98cRo2FUX9GBjzZc
jz5d+jB63aJ6K9Qj6X3bwo15YjILS72hwGGFREbnXqbVgakm8mBJ4fhRWhgbmPPbcYm0Y7KIMay1
xnxeOSh5rTNPjEDwYH3SEwkoVXnGNeLslqhvNlynCg7aTX+rT5myh/ItkPIXFdVba2DrdsyvXhTw
mjp8ccuHAddmYzfm8poz2bmAgIKf7y+MNitlENbeUGzHNN9rWRoO7LgC8XpqvzbIvtmONvZojbiv
kvUs6RRtoBWFE17xIbV9daWiQllc5/zLeB9vRtvYrG523424zrsqLr/1Q3rMIvTYynx3ye8NjGhm
V+76x4pTU7pybu66dvJLJMiHZaJtQd4r5f7U/qCRbvkWR4lV7ZVtZrfi2FnsVBTBuiPN6zCeR4IN
awoIrc1EcFvz2FKYNdj1UkTyqi0tlZ2xwiTZiWrGEiH1dfTGycZAQ/mvOS+yg7eqTpK6ycyiMlGd
86K4P1Mg/U6kFQ66qGXhpbNsh7LX+uthws1aJAiCV8TxgcGNa7c6GA45rD3g5DN2g1K2O0xpKZRm
nJYbZBJzQGTj4Fld7Z77FkC7N2Yu87oSCStrhsa41TL7EUuU8OfRhSfPcWqP8wRugCQQPQlKaJfn
SCPs0mMPikO1HZxtRiAbSSB4b/g49yaj9v6uqG3N6c4hXkqFt7ax25kav6zVN/r8J6W0gsip0r3b
G8mzji0pQOpmbKelHTeT2WZ7ZKT4H/HGhas23Q/sy1+8XFIsKweQnY3TyivzTH1Wil79TDjbkJ4e
FclX3SYpt0kqYs44osHnQX4IVB8nwurUty6V1taqhvmltpflKaf27OPLqXECNcUhgQQxtqkvKIem
xivyGe1MSUhss46D5shCeB256WMph+gE6bO6hcFnvU9q35J7yj0hQB/UBOtoJAC88KHAlpjkVYUT
6lwMQ77RFtLhMk2k53Uem5fRlu5hVspoQ3Wq51RbDIHRR/q5Wjq4gbJ6i9vuxkzpHyQqtaRetMo+
6TP7igExbjSXfgIvTK3vOfY1xzEtxSseMWQXiYjnp8XNsgMcP406U2Rer4T4YI52Z/WAU9s8ilyT
xJVyHrEKclSTknROtlo9vsauNB2LOra2A9xUDyCv8zybS/c5iX4MyshBlB4Bzp8JqN0gGjLBKY9s
i7MMSsJ67szcqfe63vQvlS7WE4qL+linMvrssCZn1ICqWLOoI3Z4hgle+pwv2HkztY2gkf3joGgq
y80lJG6E1OcpiLa2lEqNY708oS1R3uxlQHY5WMNOL9Xxtie/LXDkQk+uSgtc0+REWzjMj33UIzRq
OVzk/XyZPCD8SWBa4AdwLuKM1+qYjskv36mgv45ajOBkXUTFCcEuQGvH1kFWtF4pMQzLRXw+0J/M
87uOG374P0wmMkl3VG9lNtleObkV0Zm9oK4p49BA7hyQdJewxJjdP3VF/5Yc47r5qu6H7utrOL81
//FT2NkPlcBH3ZAFGyfD//p/Cjd++iG0Bf/6/IsI4qd/CCsSudbb8atb7776sRj+jwzh8n/+//7H
//b14095WJuv//nfP+qxGi5/WgxO5a9hMhdV/X9Gffymxth+deVbtf76A/8KnxH/gDODrMJB5od4
7hLM8k81hvgHFi24K0TMgGaE4s6H/EuOIfghC58ZAq2L7gJF6X/JMex/oBbEiUFizUUjp4t/R47x
i0kIBo6OceUi7gDZ6QDv/1k0Je2obIwB+Ei0RrFNm8RCLUDvMFKzIDUX0XFWEMuHRulx/5dHdPNP
YdZfhSC/6N8un8xTgbd50T3R9ESL8lfkjz1TSWUcpn5PUBrF00RV31u2ZzuMjWYdAyr57rAfnSH/
QixFb//vP167aMX/Ihfj8y/GGbjeF8T2hQL38+cT/tb0jZXVPtyBWr3UQLkpXCrS27pfXIpEWvFl
UlGjBp1LzU9pNtYkHKvmv6ekvnwPG/20hY0MFjuD5OfvMal10bYrGWxZJsVRNfLkxTTG+TAmi5L+
4Zf+Rfh3+Sz4ZyYSMbyBhqX/8sybuZkleMLMz8vInB6caHUwnIJ6OQ8ATcaA+9vyB63h7wOMXw9/
HKJOFTuO/csAA1WyEJ6ScVOh2Jd6nFVFjvvzQq4YUmXZUhlXqelix3j/+xf8i0L9x3MFQMtfkWW7
hFH8/Fz7Cge/3mi5r1RRZ11ZCzbVg0ETpvOUGBvG33/a76MZ4T76Q8SNDCbzt7e40oVcck7sODDF
sS/7zwx/6ohplt7lpOUbKvXcfAuu3X+YR/+XB8wKwswFCsYv+isSrBkHw1lJywPWaonjRCU9jKny
0UPOPks8Yvv8Mq7+/re9vLRf5g5OI3SroBjh6Nm/zJ1FqiPdJ3T1jSrUd6HVjNSMleoPH/P7K8RW
ydop4I+xdF4kcX9dIiqj1x29WQp/FiwPnpInPS3eUX7KKim7P7zBX62zDJSLWO7CYjJZe3+LQrAV
LQfgptc0Qs3syZ5KK6a8oY5bDQI9xcuGgksw0NflpgLQcfXmYRgceuOLErY19juvTKq5/cPX+v0Z
2CqqVnZ6Ji/p1L/Mn9xR43qIKE2OCJPWoxqVq18Nbj6f0zRx/+21iA1HY0VU2REQCf/yYXJVzWSh
Vej/yJAdWpVqaWyg6+jNuXn9d8fQZXPTEJWzMuDJYof768vlQkkpDh6ET6vY3RKSxxgqm4b77N9/
zu8zE1cm1wwXBTJwrV9160OEaj0FION3czWdSXYvttCp6O/IlqudJdz4Q6Xh/VBGCtrhv//s39db
RNZ8JP4o1nZ8WD//jkPV08zmfOsnuIjf0R1IOCRovikr6Zmen0eaA3/ynf0+N9GlcPpHXIk/9LdJ
02pObFURFyPCDpcbBYzYEyvvH9XWv64ApFNgBmUnYdnT+duffzPEaBJFCeCDqtOUG8fMonME+eaQ
p9TGF9Np7jG3O9d//zh/ANN/WndYWwmJsC6psZdPvTzvvxilSC2dyM1C8ugUbuIeYSA5Ow7OcAn7
RDo7kFtrvJ1ywEBhVRM17a0IiD4xTVS7nkusuyeuMTd2OQxA+YdX/WNu/PTdeNFwM6lpkoHw+3nG
qHMX2yORnVI09RZycjZtM+tSK9D0yYEya2dH6mLJTVTSM1wzWe37bIqZxjL/Sm2XO76gTlGHuKPT
P83r3yaBjXcDO5uuX9Y4y/zlwU0U3dHyldIftMx57oap/CZd/IshspH0VmaVop5TcvrwzSLjjz0N
EYserlK3vYoD4rOw5wv0gQ43pcFJP9h2RMYDfVZMGn1B5gFXpEuady50i7JRNsKQGt0ZkQmvkaCW
tanyT3DVKm4OPZ/kht7cMG/m6lIAakiLRUHTrJTw1HhRz7O1OF8TpPhl11Ncyi5d4Et5TXf4//QV
TnSoq3lxiGFkob+6zC2UenEG5nPhS3DLvlvAh92oRoT/vkzzhFiRpfiwNZr56jyXBXnZZYJ1n2cS
UVablps6l8pIj9Rwjjq6UlBQzcSJCLK3k79mVrZcpSqF8PDvR/Sv74VVnXO8i10Z/xR2kF830iLH
8UeIma9cFdOGeD6jCM2gtv4E5b/sFj/PWGyv/PnEXhDRDK4aGPHPcydbxm5w0Sh6uplayZuiK/Qc
tGWte7peKbBl2YEemiotBaSRNQOtAuMmIgvei1QQlh59e+NkLbG4AsfVVEEMR+iG+OFNkScnY4F8
atJKyr15RtnGnhbdybyU1LOYeEmYUJyge18W20tfxsOgKLvNPKTfpD5RKyolUQD9nFph3cxFmC6N
+jb3665e2uxF7fK486jvz/epOVU0+Z0VfQZPsyczE5xCv2oSwWrb3l6WxHSDUcLcRZHd3LRSdyYE
jnhPGqe2um02qMRRDU7C2h+PEWG7uWEHSWV2ixfZdiX9IgWOEUazY9/OTSfOKLl8PVdUazMmitoF
oPDaZqvkjbVNEgL5cMTBrddGTT4bMZxvszHkGy9d880eEGbQ0h3otwoc5EtjeZ67DViy6UHVbBfG
GE2OvgH2Nw5rhigQXSt4xkqulK0sxUIW5ygHFehgkImiv43UtblrTWQmYIvLL7MfUUm7SdvbnlaI
nvyZBm9WNMbXI2gJY9sVTtd4at+737tG62qmmiJe6MovIEE0SceD2qiNYrY36E3ZC7J3JFC3GoLO
PTTd9FS1Ebr8wdhYnetsOoNqBw8f1ORqdogmlQyk4NijttbE0IVx1ZrDTtXEVxKt35QsoWE20NR7
6RhRdwnOXXJAx0uPNCUupJg143VQW203g0lClx09UYSEeKPCZ5uk/gkklBZrikqSurlCwCIwGvqS
qMRUL4YAcl5LKzuWpRB3DbA4JFVjTFMQ12FOLLDovi+rXTs05Dmabicw2vlVETV0eiwa5yh8xk6f
V0p7JbwaUxbI4bFrPTVzXsXbKNb1TZM16q2eEUuSqXhhlBhWcZzKj26eOI+JC8N0SqXX5MZ4ZxfN
EBa5224jt0SYwfWt3qJkcnyLgTgErFq98PORJ5gpihVCoYDI4jpDGVZRHgFFSTv7QYuzh0SPhvjA
paXY551qUNusUurnbiOyUAKzfAZeKXmSuYBeWsUx24hiFgiT6/GmlIq6LRbSiUfUzGe0t8uBazZh
dV36OhkABeusu4+AYlLUxkM6GhtwbE9dJp4ybo4eT1V4nVLt14WE6Zl93JtZuBCJzwColDIn/3nU
RCgnV3zqmStbn/AMwOW9US3XuKImIvlI14YoiIcPI4HEeEAzU+ZLF05mbN5Oi6Zc611CBQFtZqSj
RJlE8lgJRK7U4e+bdmhvx7VNPxMEt/uqLi5E7Qc3FXEALZ1hKt6aBYkQyiyEqlU+feO08+mabG6L
Mr0j6jNfslUSEcDNZb9IPQd1Wt4tbnytrHV1VFtTec4ieS0WGup5nL5q8rOr0kcndj+TmZKjdNbD
qsZnFikSWuDC20O/baXWBq7VVuHSm69x7E4Xqs21pvQpjZeGWrV8NGzqcaW6HGNrOVfYR9lNEeop
mrEVBIuPqwgaR391RfOuJumjKy4ld6u2/HJsHUiZyxsm6BFhZrN+cL67Wwz54Ki5ulF66h+6piAK
aZoKokCJcqSPT9DPtkUSeVgV78CuOD5o+ZauO5onrUEjNS0WyclZHCSWdl2g/GmI26GmmsUnjp9o
QOi608uy9ADwmXKFOGgmYYV+mEZGHZ+gisNiAfvSYR/RpAZNnCBUamOjvqo0vGB2G0G+Mxqbu5Cx
U6oc8QVZh/FMiXapJAcEgcuMeTKmhQrSL77XDeaQU9XXCOV9d8CdYunpl5MkJhpx2j60DS9JFhSj
P3MOHkgCS2X5HAoxvAj0zoeIeXYyayxsZkXhukn56ovi7pRmus7pjxN4qS/3ptINUFGrR3WdjtLu
Orw6l0tGDDkf5aMHAhHslHOW/ZTTFqFcJzUCz2b4PIVeHieNEnEeHfquiLYpsiBPoS0+4OjwKea4
vhAQ/OIuTcKGRgLmv+LRpqKIvk5TeTGl/dDSCgqqfsQepG0UEd+SrJKRimwsIF/n2zxzPmJrnRBX
pjHGDzGEjZJ89HoM3EpnRawqRLQQPDHvKJRuXT2Pz7RyP/SkO6Bacw4IT2pvKarvjkK3hM9Ov3M9
THyziNTQWevkc4hkdYTWVW4AVRb3phiKRxm1vBQ9cTndwAlQGxQ2w6glAc7IjczVLafmbTNDS2RM
fOmli6Jco6gx9mt6TsvK2XfNepdo5k6bp/uyak7D2NxV/ZK9LIhpU2CM9LRtuLwNlpG1iMM6KYy9
nDqdetYK4DT9Ue+mlV0gakiG9EqyOt/R4LpTRZ14JAZvLQvFZb2c4eWBO23MxxqRSeTQMXba+CbL
k0OriJNcpls9aVnoxukKbthVbjc4HJCCggBxdvk8fYeMjoajWU9JrLFuVNVpQlWNBiGpPVNRv1OM
b1Zeim4cSdwDaKzPx7zuLa8udbSFRJU5fbxty5qoAH2y95Ttb5HQIndHoAW46fLCy+HVjqf+wr3Z
Kiw4oFOrJL/CM1V6kIroulfVozuUH9xs6Jl3PaK7XK/RE1P4YyxKcyQcc71q+5XoZ5c+2+i+soAL
v0nlt2hCduVpMZs4GGTOKUpMg1tXz6SLQjmgW1k7crydSwYlpQs6gTmMzCSN6ksTEDww7rYgqYlG
rKJsM7lpCNVvS88W1QE6ZCrjd0RPsJOLWfW7pnybFdfGH1F9Yg9GXmMm7gYJGDyfCh67eXEqTcY1
7F5KMnP0QFQeTZqMooyOChts4ls8a8cpdpfrPMrHnYhNLciMvg3IRH4GyEPDulxtn0b7VV2XEdJv
xEZlvleLh8gmpmVeg3VqQhNRNtjbs43nTnU6duOKBLk5Iqy8Be8VDJGBY7D9ROHxYdnpHpFc4iWW
fBAqwhvC/Oz9LMBi9GXHT5SU4Tq90II8aRwPy/UWJ8MWIHSGX0i/cTRGmXrfXgRTS9tvLUN5iri1
0Rb0AXbccNLYqGQ9embeBFQ0PmHYHvq0PkoVF9WFxKqMOdocoWzifN1MtnNDVflRLaPPrDI3YhAh
laPQHNOwru37WZTXdGMKT5b5q93JoDXmx9pJWbrZYXsMfOZkmhs4D/nGcIob6qfFZhmnOtRLY/Zb
A/dRVOE4gNXJVUfA9qyy/grfIgd2qwdvyfpOD3nnLoyCtAL0LCbEQHN3D/c37BSl2TjU0zwBEshz
lPpJHdDo2Yt6KhT1To/tKzKEgS0sCkQPUDyFmg8H0MsFQwqNIQT1owIuFcyU5AENSkUrzHK/pVR7
UACsOKIGQwSLu96sMBqlU51ya5mu0L182LAHfXvOEIbBQQSr0D07ZXtjO3NFFpaFjlcnmUkFRmjj
Zel0JUWOESmPKbeSh9hx37FjUi6y96B17hxLeRCR8sO+TF/f/J7SfOUaeqH42vY31c06L7WQkyJR
1FD2yHPq6JWvswlwxJ5eKa+/jYMDZ7uzm9CqnAdrhn+eaPqGUGm5XeQCbLE0Hgh2vE8Sxaas0d7S
v7m146W+UnXUA7KW38xZOXRDo/uJNYJsMOw7kn85N2BVDcu4uYHxWvg9PicqpPaeQ9p2zUS/cZcO
JXYiCqgk9jXdPtvva6vd0G65rdsMtPRogXNNruum4Lw1LMWCLrD9jjMd1ZzG4k8diSwY/KkqkZPt
2nwCVrzVGtfcN2S3PCraAA18HnAdRvHqj1q/HKZZXg9oQwNFj6cNlFl0Cu1a2p6TtG+QJ0560ZxT
NrBDK5UoMLj1BOxXqYotUc3PjDvsqun0OlRopoFus85xHMEvrp9sl7SDoEQ3t4uS+kMhOeUwDO7g
Y3m9bocIDHJ6mKdx9BqSs7dNPbDrrFhpFXPOfbRPKIGdRL8oHDNP1bGKZ4YVBVmXa56blU+t7Hc2
mpYgYWXx1NYG1YDlohAZHAriWeRYPdal8iWRat6ocZ+c4RUDgcO5tClTXjPsCiUsrDk+GxMBaHm0
T2Z9S2NIeZ0qPtgqlK1b2swgZ462VaHcZA66nn59iifMb27aYwuN97aNimxVIOG7dL4X41QP/S2c
4MLTm/ZkyCh0xTqAX6wEmxeHHCRhQPHthxo2jS9kd9Oq4mWFC+2Oxm4s1Yu3i8ekOA7YlJHgzLh/
JITgUUtb9dg69S1yvLtWq+/KkdyyXKav6gSNvmLeSWGecE6DUO91GBXuQUKwcFpkG2rHtYQbDFv1
BjUWa1Rtb8yx28JtD6lj7As5aGwsfXXlCFKrfMwH60nvxBS200XmHd1qJtkVE8mhVEyivQuV1Cjn
p7IonSAusBlrXGqX3OGmrH3HT3aZu2hPEtW24IraGG0L+BO115E5yJ21ngyHO6qe10GbzbiUlLkD
K56L2X3kwjjcu2qUIPNQlbwMlIW8FuwAqMGxKGuqvBLE4uV3VtqxTa8DwWM7kU/JGcdsfruAEvve
1xOLn9L1HBlh0BpXetHVVLNSbJCHaKHm48e10D+p5IgnZSqXnaIm8xXqy3jYaou9PJF40FxDRVMj
HyKuUmxSMeo3UaNEbNbaFFn72iiKEPUgHjamlNMGaj8DDR21h3pKRu00isF+sJohudGpKgdjvF5L
PXpwnfVWo8L/viyLGbTOG+tdA4z3IlW9nuE5oz/VswMQt4K9PskyAlBQML0itoB9uvQGmZroJ2Mz
mW6FXo4biLDI1LksZMk5UuKHxdQgz/O9l6UgsQAetBxvgCHeUgiufFDIyDRdcb0kBaUPgPVnxN55
BMK6j95FkuXXSdaEdWbn+D9VHzSlE6yt+d52CHdLPZr3GKob1vYaph8JDEiOFcauLzp2mW4m0cTI
4rCylvq6rrojEqXnPO1rr2/V8aGz9dfKaZ5s7KGeWlSUwpvEfs8WoXDniDRAaJBqUheBZmbj488v
IHWtU6ddyVqCi0U8FatT3JdN/KKXTFjGRg2dld/JVGojsIvB8Dj14SyK6gpHEsHoXDzjNjFwdnQz
yo9qh456rxjtXToa14Os0yBZ9OhIe/29zrMaT8663CeNUk6ncRmrN+5l8Xtbdc5NgS1zs6ROcRc3
OpXdlMTWdVAEvYQZNreG8c05JHg7bpYJKxNS83VbjxbrWaZxk8qS7AQGWdwzwd/6brlJOc1fVy4G
V89x6zzMqkV55CJMxRWM0nqPUBs/j9ohMGVjfWhK7ngwHrMb2x7XA7KcZ6lWygGT+01sZM9wPcZj
DckeLagrn0hRYSBwaOvDHqvJY0H2qjcmeRLOyVA+YrG8HMBLca/FMb+CpeHLppO5JwvDDRZhzTeN
dJMP9NrWh5jE9DQWuLiLwXxqYa4ckxQfQEY2GQkeS3YunGjiKEEXnWwKSPUtNlx31Y9ON43+0gjh
OYiH1ESjid8vH5ndn3ktdNDm7o3ONiHformd23rGWEr1iRmzKS8SbD03kyPtkSrs2qbcg1Ud906N
3CWdomZXN2J6NJY1yvzOtV5AvsAY5BDtc5TSNqZbQp629THM3TIPSbMLU0pD3v9m70ya20bTLf1X
Ou4eDszD4m4wEZxEUrO1QUiWjHme8ev7YdrV11ZXZnb26nZEV1U4KlIpiyKBD+9wznPUZpEDpQSM
OM6LPjoDe29xWe/0MYHPJyvZbhW70ecGRHyN+BHHBIVMa3bPEBq+p0rpL+BDvZxa0ckHWfaSWFHc
vFq6dLOMjV7dRa1YCC6RF+2xr1cmVgrK8gfCbnguAMon2MZKvzIkWRio6LipWNBLe9LXxQ3paMzP
YFA7cT+cF4VKOtf0fDtmYen20CfxP7Tz6I9i3QW4gwx3LtCjcrwjKq0WPb1pCwI6k0iFG1DFCyIo
HRsKtpDozhAz7YgrBF2bXLi6ouVfoZHFX4mB0GZb6rAKFTXyM0hpLSYcS/kAHSKxJFBmdNxR0r4S
sxKrh7QLVY89eh7badtJ39D0sxnQ5CZ1q3CgUOHeiVRnluOUC3LRwD0u1IKUi/NS64qPDW1kgGQa
PUEaEJUE41KJSVla9qByQQZLi+nSEZhac39D2YCQnFqvqzguxGnUa2xRcZtRHe4kRNzVdgz7uGRK
zWz3arlK1A8cRyN3bz+0ITrLtWxfUv7O6VnBGKDcSFmvRG8WhG+y3dZeT7ZTMXSIBFkrPHZF/8dW
AjiXNxCuhAlJNmvR4SHBLnKh6u+ptUVpA49f0bY8K/SKFojggTuxUPW3qIj0c0PDHwWgy1gntE3W
pVvK00WloCi7ANZSbV7ykSJvp1ojEtAQg90UVH3RP1Wo3MjvynT+ARkNStqDl2DLzyDEENJdLM9L
68TLoMAh62S05bupXfLiRmnU+ZwvQ9r6yiBCph5HnRwgLQ7pr5g7Ms9ui0UksKEQnQJXX/XRI21F
bzciGfVSrYDBMQJMj9yGFMTZb+dqaALG8qh955jwHI/lZWEBExIFJj1jbWU7JQl700uZqrqtILu0
2xtpFS6LOjORNZu3wjA2ijxt8I7czlOGmhFvkWhJ34QpZVDYndqsxpUCmMjua44bS2qCkRHzBeOI
7JpdLO35tL/GVLXxOHwQmb16AAzXr12euKrJNJLU+4oiiNkdHRfzBm+Z6Hz6edLdJWXgcm3iY1+t
aoNW86WNAdw7oi6wNoo6yaeLDwt8CysZO+07mIsA4seLFPX6TaVjjcks/FBj1Jz4FvWOkXl2r1iD
9ihKdRoM2vxm9qT/pPFqBA3VtkcLFQ923sjGruK12mlmmHzEjCm9rlVK5nXZiIEJf09f6Zcpz02D
zAj0y9Hc6sumU0eMDGW9zNwielMoh8EQy7dInSJMGmlCTFDTTQUu9Py6bvWlSU6nIO0SGnqwBC30
y7inL6iI0gWCOarDwHQntzYVGbHqISE+qfIa7GiWE7c1YBBlanRjXyZCl9ukEpWFzwVjdr4yjrO4
N4pO0E6QUQw9kKtEMACQITEIy1XLjhKuGH0/1aJSbfl4kxW+gSyvbjj3vG4DGS1OPJ5CZoCaI5r8
qunlDMBNNEf3YLly5cqc5yjQR4E/F04h0xbFykJaWneYfdcyPLSAGnp/Lq1r2oWm1iKni4nrq2qz
SjkUEl6KOxigrbS3eq3LAzHJ1ykguyurG/iy12NiNNOheBl1vUnOaofz9IgNzihdcRo6cJj4NeHW
WXohCkdLr+Uk4G8mQSNs43wv9SAJeqVtTpHa0mHJRrbstArzDjzj7sQ1vPZ+Oyq9gHGuRsk6WJir
lHYm1MoS4i4oBNrAHGdWeM7Eug3QkYFyWafHhvgX6AR1R/LRxPYyou68WSN0xuzivhPb88QjlSaL
AnzftMpy4vDu9wlQkXI086CILX2DXOGq/IAeVmKO3BRyhQVkjSskqQhWpcaiNirVCSEuKUHtdflO
5nZJy6EPyvtgpoLPzjx8Dq/RAdexWvxcdEk8+ZAaJkgWFB1pwAia2hLbGKyftiYnXU+4FrROafa5
oTAIinPduinmZQ7kxOxouqxUu1JKQy/E75uCMVmo3Iuu7O6vaxUfrbb+PLcZsuwS1sK3RsgwbLXa
IQqzDLObtFxQZsuXsYPqtJnMrHUMiAHbVRTho2A5EzTcScgzdAY5fyAm8i50lsYi5yUa5F3CEdHs
ZhqyjTzkH6B9UhesQXMntzJdDQM5ld9kWSfav/bF4kO7i1mfvGRJObliDiS+L1UysA0NBJpYCbyn
S1JTzS6Mt9ZWVIO1U5IdpIv5bNCpng2uO8eSlScVLEvisKmV33KmCCzODMTibDiWh4xF62OcKdWF
qKNnBUm1O0mF6RXzGF7CcKhnLzOXc9GGIicDAEeyJ+qj2bYGw/rePGXWMIWM8vicxCWH1lB22bht
LWwIpp5ZbxNS2A0RJdWBxN/uBs47YCkmlHTfmmzr8fW0a+JH4tWVvVEPb20m5x5Sv62REG6KP0x3
eWJg0OwNZYe8qGbD1NavRpIlGExxLXlZW15npKkyVj7bRMXLtSZMXM1Q1LdBiKPBEayykTxiELjC
sklfXmG0phP+XUGm7U+T85XN9RwDA3+ecpPHhAJwi7/pqEirfhoUNkMUGOW6E9kc4wVlZXYzUYr4
nVCO78QpdZdyjbuz0A67VDKYG0n6hL/TQkZoE97HoEhKNZWI8mpVvsYNKT49hlIPA1d506k48VoD
HQDwVB7NjjSk2aZIxdzTEeoQeQKp9YWMHxP3UyWG+JGIfoVdV3OumtAI4OIxJwY5huZMxoPFzBC+
vsyYpJAnkJGayHR/iiRuFdN0ZZI67xSxpB1AUblhIYlns4xDeRPnMj27IeSQl6Zy9TGqNkdIsO2b
saRwsLLxYxBLq6FXwkszQa43KkigrlIIIuypasb8RyGqZZa2lxJmWeEqahu1mQgE7gl9vswyeTN1
V5MfHI7NcgSXqd2W0UTl0da5t66lecMABwQ/TJ5RWwP6t8TvRDiqtTjfogkRsPeX/aVlK0b5mlQ+
1z/yCGzH/jUe7anDFkDnFmrKNtK4Eu15rozbMEEBYFZpvrXa0Qpq0KVkWhpM6BJI/6ZY7bhlt1kZ
r19R0zHVjpg9iqneXgQ1xDZA2U9H26XZHZlc0vOEJe9Gy5KRZ7McM8fR5RNGi8cMCD36maJIN4Mm
Ja5YoS1Ajod9iwKf3q6TA7gmyiaMs+G81rCInQL3KvtK60OZwu69yMqPPC0np22G4XVMZeOGLKam
s2u4IAzpBn4OOz2W3TN+EFRB5iTHFDZpvlvICzFzabRZbvtqI+AtKsctkIGVaam2k+WpcRQDq4NV
LUQMEN+GkOShKPB14FjgMClwGdeqrZXiodIw31AuoBcMZShfYqPDkZDkoveF4lrfkEnglktJ+g1z
ukNGNw5Fbo5vGYWX+1nMb0cq59EsEt0FYIdNfWAdqSC7JTZG5GLVFlrmiIS7eN+1YBUs4h336Dx6
PgjORGuyeACDBnbycb1bSRvD92PhkOYidvIJIooiWl40qPeGmL4V6MV8yLiRy0LQo/aSHnopCxi1
p7vCWl5qjD5XW4j0IVQ8jxIFIh+Yh+VhNetJsmv8fKwLuhXDZzKb8U5YC+spLMKCgaWxJHyHlHJW
Es2QumZIYzBgAIwxEpbCHnACI+1xEu7nru53Mu6WfcTj2W7jIQuAKMUM4efu1DUmAyUD1zFr4nhv
ZgapXQg1b8y8ZobO2HkhFWPDTJEmhLbLKU0F5Z9FSGHaFPV9ImKPyzhUPawUml/xFPTVVU69RSgM
t2b2csQNwixYJEqrTOCKSZ1h7fuy5SmoRdqtGBrLYV2G5kELaWILJpXPgi5sl0XYVcsAc3lMiQVg
iu2IffuSDFpxHgbN2uvwvXak1EpB0wrdQ2iq0r5tRPNQRU3zzvBY3CdCE+2x3pJCpyQDeuVUPKHw
EkKP84ytA2sylj5R6Wh9WgT1gojQMq81Y7US5jcrmbfkpeXLsgAHQM20/jzopXBjEu65j2j872sg
BWe4rJzsErMwOVrn1RmXvLoV5frVVLry0OU8Dv1uGavAqCvdS9QFgOu89G9gfUIgey3zafyCu7SQ
9/pM63VcGHPf4oRjM7xemRPOyKh3J4yMGq8lIxugavTChvDBUDTmDTMTaUdCITywkN+gbBFgpaTw
lX6Wd91On2cLqtCymER5QINgyV29LJw0c8Bdbd21VUaaa1qTWhcbXQf1gsCuYJkJJiqSvPcW5GpB
YSy9hzaBuy3R2vYpbCkxmX2YVuuO4piRBDhI4n5uBSI5manIjjI0xoMayeL32FwgRrXUZOMSq+JD
rendZVJV4aFMBvnYErG4W/v1KYW1d5xpsS64/FucvjokxWIpyPOLCmWrG83QMkaX18KZWI65SjnS
2QO+xj+u5Z5GYyjaI2P8apvrJae8ToAW8+uoBRsr9BFmaL0XBwczVfkNTFs8eJa8hg9x02ffFfCK
7FQEngWmyaah7wEL2501EvRSJpVo2XWVpPdyvWiqjSpONt2kajRqYIlA1o4wLg40arZcW9GA0TdO
SH4Nye/61WCesCLk1JkwZ8tQnYWYbuEeGq3GQghlnBMC0Do1DPRSBDRSKz2qaCoonlI92pklST90
5LoSyCWDBrEuCKia44qVhzqP2jWkp5YWR1KH6EPs05G9qIFMq46znayUOPm7qdn11sr5oCkzWwxl
PdSYz+0oH8sj9JLwSV7Xt3guTTby7L4zjXNsSpIDKKf5RpnFDFenMGH91q9dslq9q+a07cU6BCuR
Hitj+Ar9SmCaOCeyQ+4tDPJEM71mViHmhXWN1RzVVXnSUExFHiI0Tj2q7YA40sZO5ITJ0qCk5DnJ
YbWRoqLB5LkUROlKugC/QjDxMevGN8Z4iQ+EZ9Np2uTFQ9kd8xSLe5uTFkZnwLgQD6wtSqhb0laz
/Hhpi61M0+Aos/kNVioiB8SUQCyl/ikVpGh75a13bt43bcA4iqBJWPD4sltcl80cnXm/0RGhx9tn
czqjPZ2q0b8CiH0ASAyPVz4kIe5rd2WLIewtcS3ux4re09WLyZT4YnlcVWk9m1atMJVfImElJUpi
R4tPPqaCYujFfhQgImQPLj7Tm5M+3XZRCQaOr4lexyHNArloRCZmSFRoSKJg1BX4GZo4jQBN9dhn
/CcM8EnV24k1o4+Fgv2QoSLCmrWXUdE0gYf/9eqTNSOgw+qf1zKZAkmpcwoHk9jFEmbmszJoLFTr
SjWeWzyS5P+2S3HEe5nuJ3HmdVD0hey86JejQRxdYewuscJIs8sXZqCkIK3bhAHs30j35as/4RdJ
MJJLVDq6KOLVMul9zU/y76oaAK+11U85/WrCZnCmgtQMm8E8oh6VEoEz69p19ka4XSazf2VZb7AI
7rsWg4xFFxxM+Ee5YucSgSun4XwG9WxSjaVziQm9VyD613kfCx9Fv7Ccgd1VTD/0w//I2HdfFfzv
/87RBy34v3x/m4/q5rX46D7/Vf8NbX+ygor2z31/91X2kb8Ov/r+/viOH8Y/QTKkL2SqmXz4Jnp1
4xqr/sP5x5fkL5qMYNwEP381AXJp/LT+CeYXfET4Fa7+P1IH9F+8f4L1hTQYg1gZibgVKM7yP/H+
mb9bBTCMowRnlaTxoi1cL5/Nf7IBE2LVa/FOli5KcyojN0THdmGIX8n7CcCgeFtHhwWqJXSBQr+p
C69L/ZUJl90+WZmzxofc2sFJqupdpHce66Xoe+UWnaPdo+5l1UcJwPJivok6Z8DJrZ6KmAp33+vn
cTha0yZaPFaojaWiSt7qq2SbeNMWqls6yYeYWMDEIbyWOEDoBqN5L+i122OElmCLluckeRGkr/C4
kIxba9A1p1w+lXiEiGsgFOQoZY8RQZzkjuFFDxZWKdHdONtIReyG+nGnSX8bMi//dsf/fEcRX/OR
Y9ZBa8/XfzEoTKLck4lYiHddoj1rI3KuOVKNvbIC85kHgtAstwLQOj0Jc68dDWUZ3ZT5wN8cPJ+8
CNeXwWQDjgfxVIRDYRf9/WUQg2vWSqeud1ksPyJNNm81chP3lbLXkvR5MqtXHV0VSkXBkU3QFiJz
K03JF1KrBXA10sMvd8X5x4n351ZPXg6eIi4vciPM6+v57D5gGilHi2JOd63civ5QJ5bfrYBYFJrl
VOdpLwlbxZQk748f+49OrT81Gf92JP2lafm/4blkcd39+bG0wRFddh/Lr+fS9Tt+HkvyF0lDFwQc
nhgsInwMLtKfx5L8BScuPhFRhJ+lErnDd/08llTrCx/j9UDiotI00cDK0PEAi//zP/gSLi5R5rvg
C0r/zJD8Kc9M4wcYXLwG0ipdNHFsXS0Tv9xCMmBiIDIR66kWiw+j++xRIJf+Bix4vB+UQnF7spOd
MKr7o4W0/Sp8oHDTEsP/5U37N1etdPUw/dfj+8crwRvN5ctZK2Pr+f2V9DAAUiRD0IVB0iLMTF5C
XUkOCq329yWvkSKYcvxiQhU9qVkc9RSDhrZp2R5/7Zmk50QI99pFXTs16MeR5rfRpeRWqKGW/fUr
/TcvlArmmvQls5yVPntsUT4g+FJ4y0BnpL6QCij/m50BBWwqiBstzLD+G2fmp9CaP94bE3OtKCsK
7vU/IgZ+/ZSEpjDHUEYuDMUINg8h3WIV34FIENAksYNE3QqhOByeEwIs3AqZt63AS7I7MwHTZLIG
HaaMiW+mte7/v+v7Zfv+n/8h639ZjXjd9NonZfLrbf/Ht/y47xXue2ACMrkPOjtlVeZy/nHbK+IX
MtyuU0qKEQuXGAfCv4oRWftikCQHvQC8Me4xDefYz9tekI0vCqNXWZQoRxDp6P+oGiEt8/f7TddE
5O0453gxEoNK65MZCkKnIpNEK9iRiOy2ru9VBP3sPMZSWLitVvBJFEeeFZVg5Ie0PNVdmeyntMme
6R6sl1k2l28C6BxEbRbx1lDgGnlb1clpHLBALES7OFkJbxH+5JMJP7YekzeM+Yqvpequ7EndJmfZ
K0aIHb12z8/SNogrt6SJ+4OODAj+8D6VISS1zZlZts6SHfSMOsuzJ4/FPbARkY6tVR8LQW88QNoL
NQ8sTuxEwjIOGwWmaHzPvATkSAJ0xUlAmVZ3rGly5IOSPsoMa3Lzriry2NPyFSEc2vHFKSaxuaG1
gkyVgPQTtALZOnymQt4wPhuZyY7IZh7lSimHexwJU+4kTbtAK5piiWl60wxoo7px7N0rmgOXmWBh
uhoBKwGDqSUp7tyln6RjFUvNoddDgd8117PxaVCVxfKQHuubJJPJeWfvJQIba2cG8FE9RJdY1aZj
3JHQbesmZJ22Zu7KSHwxCzTtYXS/SlYz0I2Xw5WN3AoO5LfoqFbT/CiHo+VVbOOOUy5t+NmXARYz
oD9cUNECE3MShS6Qpyo6cOl4UxZeR04pGuuqtdDJ4N8C7hdeEXJXPTJ0SJjAQxyQfoHsDTyaOzWG
urfAPte4HRoRB2ab3TdGE0Hlae8soa/9ZFzXiyFl6NyE5InE1vgox3G6aRPLEpyUUTTDGkBClKFL
3EpPZitYxUMsFlROdk+gZeQaEdZPl+0bocA/bKX/qIb5y+rktzrmT6ud/441zF8eZpvkrX3N+9f2
19PseiL8LGK0Lzx4NLpqCAHUHDyi/3WaCXyJKoZ9jKYrWD/RHf+v40zRqX00rP2YdBWRGoaO7Odp
dv0SHlkeaZgjMYsTH/UvnMzPWuEvU274rk+nGbswpInXVwhrg3P4U/UQrlGc4gT+LiGK3GI3uS9u
pWcMCWg9TUIhXN17z3bFDkr8QQqGxq420yYLjL21Xz60w/jeb+tzd1Pe51vhlL+n75KrBfk9Vkrj
2/TYMxB4ZaPi4NRyGs8KiDDYRoHqWft1O2JjQgRlM5ja5W5zaXb6a3xGIB1UR+0gv1oxdzfre1t+
bO/7Q7cjfsyzTr2b+6WLwGmbPcqX+jB54SXdKn51ixnCy8+L11yYw+NdYAboJYEaOZZfnhCoPkzE
pgMJuKwHczMfhsd+29wKJ+WbvFMdpjyb/qBvshvNxxzn9kHmAbvzY0f/np6rHa/yhj1lED4Wt4Jl
W9/M7wLeTBP5nhMFaIto4ZqrEtA1d6SY8EN7uz1ZvhaID9F8ana1dX4bjsmu4K+NbuLzsrNOyyNv
4YHf4bvslX64Xe1kpzuip+3Lk2HDAvbzu/Ceh8OGF+h0zn3hoHX06oO4Uw6xOzqiH9+Y9+GOWbRX
Oarb28Vm+ihDvx28+FkLqp3kW77g9cFwDC9XQZ+wh+4YZBv1jqjd+cJ52Gs29CkOXqfuidByMxFo
UTAgW6U0fMulPYkb017bDg5ian/eK7wu9rOTQ17l1/4OqLuiOuzJtOf1gPztUu+bTUa+/LYJNFd3
Un6v3s55W9JtvDX8IkDKuJd35X33gpfraJ75CU+WjyJO9OItyRkmb3u2STa6a9wC3sRm9Y4VXXjK
9uNp2pjflyPLjfHJuo3s+UnZ93ckLulIUjcr7gcxsHihmi0E4k3iS57o1hsMAP7wau7wrpQO7jiv
2Esn4Y7rk8ywuDwl5Iz4kl0d+X43cQDV+vo+L2zRN/hENrlbf0XyajeX8QwLOYanfcObhg1ad+cA
ZU0rutL9HPox07LCZxhQH0Z/ouC0izc8Bm6zid0+daLjuXBs1alumU7YuW8E+bvf30cwJh85vSFM
wj8wdy+Vp4EE9RhLO50ne5jFDF5F81Ic133p9yc4ZFGBusjmfuMyEp15i85IlU46otQMI4PDmvhK
ONNhpGG+6L9TI9mL9T1HTcrYXnNmJZiVY2+fv3U+hoHZy/eqbTg2O8+e2uBhvCx32kORYoFDB7/n
n/EAxpSOCKD7Nrisqh5yz5ScoK28dXYWZOlci/mBdJdyJFquB26MB8eerB2Gun4JxG+zSh3BtUuR
sVFbm038bn1COcHmJfIIW4YrtAu/VffDecYWy6pz5NfYNdsSZdVrvktO2n3zPZH1YDHuwhuDc6n3
l115UDe9r4gf2kPjyZ3bnYa72iVqV1L87jQeob8yfDxqj6oPG8nJXX22mWaXfiWR7NAzx7ZztbYT
FhgqvBTDVuJthGuo5xc+4tRRa8MdN8p9u+MWtvUHUWZJDz/2Mo7Ey1xJkbZp2Azpz+q7iajBm/0O
o/qO1SaZpkZ+zF+TO2GrbyzZx57XbObvxFA4YuM9XeetdoiL8iJ43NRbFoBa5/XKK++v+Ny1rqw+
6S4Uv+Kjbp/A+aputqkXnOusrUBPexgDseGXb1i1EuKoSHDFbtPuCcXovs7ObBfedNs4yOAlV4/3
ioRL26N25IroefvYY0hPC6ThrHoBFSOV6CPQi3+DZ+krvnI3rOh5zrNk9+MOgvkjlnnpq7rHzlw+
NMW2eBqeklVjdWSbAXk2IoaajXhsTd15oQpjvN49ZrGv64+A+yzxqYNiHkxs6HtHTNjVugzx1+fB
crV1g7M02y7WK+/1cocp2gymu+nOeOSackqu7pv+FnB2xzYZIvSuv2TunbGVNAceIiZT01+m99g8
XIXkiLWfuifxImr26APNHgQ/tfvNIDiBMrjlAwiQ2y54t1zACYDvEXnWR0F9NY4i8/3huTkNGYJw
XwunoxTdlr5yQuvA2rp8MYYHHKdI4I2NrKdONQoOYmFnwYpos6DfJi47LTe5nbzF08PFMY6pi4M8
xip9+0z26YWodaJjfW4OyRXiXQvGFRnEUX/D+WPDRPZGFLTxlnMDsLdT6k9KQp2/afTRkxoP3i/g
P/M4XSMU0ck3KB1d4RGTVfGVqSR2crk4Js9i+Syd2h6p4NbonSE6dN9pZ+2m/qa1D9ZJy/YDm/GD
Km5c0klsbipgWrPzMHre9A0SuY5CmjvRxgqtPkEQHI8SFuy6JuaHg9Krj6PJlBMKYG7PbJ83GV+4
DH6fymRTZbCME/HME6u09W8Y1zFVPaqJ6utZ8YQhZjqWg5vdIYlGWWCNXom5zQaxuJ1citY389a8
YUGXuP2R8rQjeOmNP/ojCodDeNKcwm3e4A5v+VF8qLUDvpNAGBusqhDUW52ni/oSb4c3NHbTfnhT
zvDZ9ywTp9GedTs7VwesEA0ajrMUoCxyZZ/fdXIUyWfHy/+JVRs1DtjQmAut8ss44FqtE+JcbGMK
2LcZGd3eNk12IakHVdBrT5PsRO/DNmzJaUcQRlLaLoQaP/uVsdnh/4SpldnjEfSpltpDkLivZhAz
Map8JD2Tvgv7MxKUfHLm3n0XW+df0LZ/VJb/HyxE/h9adVxL4T8fKfqvbfXxP7Zd/lq+d7+W5Ndv
+1mS61/k6z6D2QLNGHMo2vufY0WDsSJIHMsCKsUW7LqH+Dlf0OUvCu4wVFfmdR3y61RRl/iSKrIH
MSSdZRyAqH9SkDPD+G2YpzG1FEGtELvKIPo6pPxtrJhWJV6oAbVaYiTdpUstaQu89z40+8QbxwWH
U0ukozys8NdrQdvIZprcQJ5FY5hmpS9hJTFrPb6LxAxRYEJ1OBn9QcTndpmxY/zy5v6b0eN14vK/
vVreF2Z5zEF0Fgm/v9rJxI1UCaXi0KJ3j2GJl8qpq9a8r5VKZ+im1kioU+tKM4WkMalDc4vbpYBs
YqTStsc1TEUvKYWfxooZoPvHxxHn1+7DwpViawnKTRsW1gf74f5GxCN7kzZGaNfo3WN2Mel6iXVZ
4HZctTuCM9AgqJagoHAOC9jaAhOMLjJ1KCyz9dGHyD7iRoNcIJN8dgb7LDoJHjDZKdswf0G0U/0d
yfCPgPlfh7MsZwgTZkTMzEpTVZ3r8NcBZD/lq6oVDQcFQwfM/d0hzqrxMEpkIwbxJMYYjUC32hXo
gm0SQWTlRIun27o28G0jvcW9yb+A8HWJWXijBb4kZCVgO9O0AtI1ouu//ky5Xj9/puzYIPWBeSR7
mc/291cMAbQzIcJITqtEwl2Pm2IrYkn7Bsy2xGySaPFOlOvwAdIFqh38JlGQD9F3NazA7zcA21sn
zdujkQ4offQIe4A9KeLyKDZK/4hDiyN1gJHT2T2c+NsR0iLk+GGgNVsXCSPGiAhKM6wQZaMypy9r
mukUaWFOEyNLhmlrTIBAFMZK/I4ZNyOXcFS1EnIS+ophATzidvNcX1awd8yz6qHhZF6y2Z2M+B6F
Qfg8KEhvRj0ubmFf16+DyK+RaitSr9Wqh6CcI7zJc2EKX2N5aINFMrv3Lq+RMs45HFD21u3ijqtu
HbHECmeE0vWpKgBUUWlLyeWvP47rQfXpFmMSYCm6yH+vN9qnPQMT7BYBriA5k9Ikm9YIk9IGKN3a
TOnIWZ3RSWXeJIfIJTAOeaUUWaC+B/UWiRLGexgutt6Bs1JbmhcjNVTAXaJ034zRTANhsk+NmKte
44/6+OqFoguxlloGurIiZwMpXy/HIayCOi7bibFZwockqiHmi47aaJLGwxIyVkOBMjBmbwQC4hlA
5eQyZZzSpTA85iOEAz/LKhTyXRQfyzZHRRehLLzrr3seEnnwjihiCnOhG6Pq2r4sS+fgWF7A0FN3
1iqaeDSrlaegh/AUsctgEkPAEKKiOxpDpem+nMs1lIZZdPtxinfVNM0UE4TNE8WZq80hLvgXnEFP
lDNdxEno8LGWQ8kYrsku8tCIEIrIQxXrhcy3OjSekMjgf9YrLb5rzbnNXQMJilhFQ+FIWn1KZyP9
qjf5fFALJb+V4ZTNf8Nqu360n84OHgRIMzR2XQx4P52uuUx8nIhzjJ00F1eytOIhQ4Fz0wBpAA6o
6K6J7uetWmPx+NdX3efNrMqxhfsJtJoCKxTO4nUG/st2q4hWMywmZGadXNOOCvX8NTUVY99q8r4z
wS6p/UA+rzbSJE/MYq7gbjlhZiBcBaRWzaUyYVL6m3XOJ6UKRxLTe5Z3FvcBvznL2t9fljQD3DDz
RSIWIVG8WDVg19VUgGSL0wyk0+rDbdEdqcaaCPkFnJ0Q5Q8RYmWnijuF+LURUH8bKi6bHnEnYBtw
4iyMDpOY0zeRavqN8qBxmk6b/+ZcNa6DtE+fJpRGCgtqBezan9Gry6AWbRZbEmo0NT3oZUpwQShB
7g1C0nLKMEZHlaat9SzmhdATWdOS51J/j4s0lO1MQ4VGHQrQ0M7ZAvInZin2eVKT+vqMFSCt5ORm
EZtmBwAHbfA08YQBwTA1XitJA36BFQ1+CaI9VJfa03gfn3INBopkTZI3VRKtaFKL9b5CvPMui2Nr
gZlbJ3S6wikNp9OqtwJ9Hurae7nXGUCwy2hPBff110kCbOYkpAEehzXnQY9Caq+kanir5fl8AxiK
K5fBjsphhUsmkvaCvqyCLUyWubfY8KYOFQKCbzNdKcE5qVSlW55l+Gd3eUjMSZFIMvk3Mu4xh3wK
5RajS4WXUrs6xMlUE/vkodGL/tVYcsuVlg48/h/PDRSR8d8iFP/NfYm2heP4StGh+vm0ABpSmD4S
/3EQFDOdA2EV5JA/3LbMR3LjyJLTVuDFM4/RfZOujS+JMaatiBTAhAQTn5Dd1wXCoR83NB1toSYu
ABxkmPXS/9gyMk2PPqrzj8vrV0nDVQj0+aozDKQ710R0TWQ39vsd00XjogwxZknCvLKnpoEbKCDn
UkCe+GWq6z5Xk7IRdYAeA2Gp6M+br82YTTuLnICNvJLrkIsQp3swaXSlkrzth7HZr/iEoIamPsJl
9aFZVs1FdkwWKvLK2zpOBQ9qn/Y1G/8nc+e15LixdOsnwg6YgrttAiTbjJXG6QYxI83Ae4+n/79q
6cRugthEtK7OhRQKTUjJKlRlpVm5Vpm87XILYWu7z8+NUis7PvLaUwEg4WHUYU0lZgYjdLlAJY4D
yDlGFqil+vuy0mBSK5fxiz517lOTp7avlfXEk+VBDYJIQuxbFjyXRQ8RLrxjf6k8a3t3/QocgKfi
ksuHlKYzkINVFF9BAIkCX64dtEIk74VdDL4ywyOg2cN96mjZGYYA965zvlrMehDwP0z96O7gAlaF
fcFvsFUBlIXBRdyNtQoc4jjp4BhzVaCq458mQ1rnwR20Yw6IesctG1cxCqZ0YBcQrZJSPTc5Xr4W
UzsnzI5kmuQGy94P0Px8ZmHE37bNGeoD5Q90I1Ap7AqTZoFetH8wChh+1iwrhKhw0uHRA0P5qBsi
7u5sN9N+pGVPuaqDA6XOxAAv3KwiEZrDd5KUhgU93GCkySnHZ77RLSKiBhiRBGG7VcEMSfO9yOwO
ejAV/W66XpPjCyPZQTPIlvLl1RK0aCwQcxC80spxViePJA4JugLg6EjU48FVCM+SbhVPY+Qsn/pZ
CH8M7fFjU2bO/QLtZ3fXjuJdOQg799oQPpODmTRvch0LiKUU82+1ZDYFmqspP8Ixbn/TlOpR7Zvy
9xwcDXQJFbznd2Anm++1WJzPxA3mcVDgXYaxIiXYNim9jloAMDYZLQFhGOK2AqYVJkHj8R20qtVf
QG+Vv1Q3j7+FpeV8zcbUeTSoDv8YO0Rz7irwd090oxnuViAIeLRpdDL1EyEqs3QZAmCF3YOBc77l
NFm/VpNWZL5bfiJLGzToiiClF1qCJTWghN3q8d9H+lXljP/ZO7zoMN7sRf5/2GWUVYgbZY24kBWN
lwUN+R/8A5jQ/kMnUCo32MRGlu4QJv5d0NDV/5g4RDqIsDsTzEku1X8KGrb6H6IElbdVBwRI6YL/
6J8OowmCikCF0ojAbfDGvarDeOmFbJA3yEaA+MEt8Ey4Ql6iF4GkYSTQf6OP41tT3PMkZM74QPQQ
fXJLo7t/sSkbj93luyxt2VRodAn8EuyDtrqQiRlmaUdRwad+wwAg0or043JLeCPyb1T0FWg9lsVm
9sQssnQnZN40blnE6gKYCTSplwtVBVwACLNEfi2UGOnjtGL+BflzMQSl1+SY7gipH6wRoPvtZWuX
keU/63YkmFJ3BL9gFawb7cC7ChjBr4x4RpkXaty5YdQ0Kavx7TRW9nBnTaJA7a2OTnMOEV+Y2vq9
XqYWPapx3ishrJ6/f34QFNhoZ7Ad/LLLvVAgRkm10IkgDgmGp0yUaDEnJpSrzIMcg6Uuf+Wujiqn
o/atV8ZpetSZHfxA5Kw97eyN3Pb/Rt3PPwVedVM+whw/ooTLn7IEWgMtbQnGBO2KN0mBujqV7Nq9
t9Soz4C1R/l7ZWyd6KiIuvzmZv3yqzPi0IJ2NWQc2Fbn5smKNJV5QTelHbbz+y7js79/n0P9UKM0
JG/cKpacIEFuZwvKQaTC4o9CHSaU85b5YDWO6TPe2p6ydm4ejawpjm2txF4dlu3bnR9x+X7//SMA
M2m4A8nwvA5oHTkwE6A0S0bV0OeKK4Klpcnexn2r0MSq6cuYIaMfc9ikTykzjExvWcXw3bayPcL2
a38B0NMwJTW5yskRq5yXzIlp9TZMfbg/9L+aTCBom9jdifGi4HR72Zfv9z+r/q8pc7X1VRAFYW3G
qa+rNb1KSL56KBuD4A8zn+f3PbXMv5+v/xmMb5xFubu4aov8Abza5VmMNZcwqWoTqhiEZUyrF49C
FMaOF5S3fXXiJXhZBQ9K0AeT9KWVwsx1Re1UTtRYAWNIDVS8FpPkK7OJCRzzu50K27u9lSsUyfNe
yrxWB7iHCyLqvTSaMNkeT+EEcQ/MW8c+T+f3SYszzDOl+0PUfXQ0qwmaMoLVQ+9Q0TwgsVncjalq
v6fsqp+0jmGsO713zU9Qv0LLdPsHXh8rHABVA+rzmkHqttoU/FRGNFRmflt2+qmAbMKbsng8QU8S
7Ji6PlYONVIcH0zZmq5aK4+D5BvUQaWQX9kkW61o4wX8sN/DOhu8xbbDvTj06ntjDygywxHQldum
XPqLFzafyqUlG0loEHfRsagtE2ZtdbpnYML1X7+LJhIuMu6VG7naxR7GgBldRFr/A+wQgtFtBIMj
eB9H2Llvm1qhmuWJQgTDkWh8alCMkawetVS0NtyaNbcTthO6f0KBJW9gpu8OSWPnkIyIL6H7HEKb
Q8XiqU9Fxcg6bH3Qhbm/6lyjP90L930dz+PXjDKWXyrdZPki742H27/1+sZx9p+BpfxqHY9y+QXs
EdyxGgQpMvS09sbOgua8D7Mj7s3wVGYij13BPP6/McoGGQjA8elXjhLSemQEizn14TCjuY6eufPB
5FKRZC/Fr2q2o7epYSg/blvdukc0M/6f1bUQQO3oi6Yylu+jfyseY2f4QL/GOivL5Oxco2tnyabS
qeOUaRAOu6uz5lhziog46zMYpucRdMUbJvSdndR1w3Fdmllt42hWcaM5TeqnQY2CYc3EZAj15lkL
VY1KedJ3h9oueyC0vfKlMgMTQNA05XL8D4ZfNUrrD8pUBF7JeMyTOc57LbYtbwJenjeRniUdGfl0
v7jdgx078xDBwTYQ3AJimEK/ggj1tz5yyy8jdf/z7Q+8qqf8fe+AJJoStmg4V9MEpVp11lJoqQ9D
pf2jA/78cx5kj2xgFMg6jK07fu2GqGB403Q+QDTUT/cMtAsACm66MMRKV+37SHtEvbNiYbY7L83W
frg4BXl3QIeL1bEYQ5ejFg25b/Yd4qfLCECYHFX5jLNNHwsw/a9+Th0pAYcIGRsC6Fye0xcfoB87
wx7tCSqqUEvQdKYej1CqnX7pIFI5wf810e8aCvfD7e8gz93lK84gkWogpASsnb9W5zKNNG2cc1j3
Uw4d/Ldz4NeTXh7VxinfwTEBukKH3liT4xQlg9A7x2DjnmOeXOLZrYl1EKHXc51D5p4DMioij2Io
gpoVOs6ZwWzo7ZVumdJpoAOPZWiQl+Vyg82SuDijT+q3jM54EGS2jzDpowhZjV2441Q2PDXDBTTq
pfgNrfrVx7R7Zt7hPaRoEUA85hSawwy/MGn86ZqnQTtz6ns4rV+9QKZeeKIZR5J1wZXRwWgXKAjj
0I+aPvrYBnbgofU5PyK+3Bxvm5Knf3VqLAQaZZ+BopQFOPjisKaOGWqjHoZ+0CPLPml05IAG9J4Z
AVrMyHI8OmL5/RKlv15vmDrsc9wjC1bXx3UMcOWKp1vh9BWqOJjpIz06QQcHELDvdT9xnPSTjH73
UqgNj0CkIOHVRAwMg622NxOiEaUkQ1KEG73L6vDX0saooMxhcUexcNyJgbbMYY2iBt6AUH61xaTZ
5CiBpsAuCwQfZij7S7os1eea6YiPWhDoOzu7ac9VmV5hGNfmrb/8pMir1Aa6zIpXIVENSRSF95aG
CeJ5YKxVABGv/ZAu35HKNcbk95Q/54W7S2wzhCR2iPwlgMmF7Ld76NIWip4MhTmGVt6nkfpbEaGX
cNuufn10MWybsobM0A8NskvDMVwZUw9But9CujJ4Vpb379KpsqaTnUzuh5LJDDQtQm41kjoKsrFp
S1v/sbItcJYJIeChNdXoUVenEEAuquR/ZWXQlN5oJO5nGA9doHwLPPoAH0YEt8JuhoG+LkAKTqmp
vp9Ht4XuUssKxYvpDf6hAW0B7BbNjk8JNRQ7nmgj8KCPaakGLtakdu6uNroRvakXywjVfadmh6ya
Kp+JOdQdpgluMEcLDtDwAJJT1cwbYGHi39G3UUqR0epmYBkC4vkxUtDGQiKp2XFZGxUcfhtn3NR5
evCYq1+nx2MSj24U+9DV6YfOXPSPpdbDEg0hzFnVIuDWwCARZ3HFQR9HyMJ7hnShh3R3ymrXrwMD
5sKkmPSsprZOLHNDg54TqIlvaaN9CCdA110J81o+VGLnzdv6JExRyZRZ6nBSk7k8gi3MZZ0GMseH
TUYB8D0bzcOAaogH45gJN4zeJZ/MdoKrpK7D4U9FiYzubpwAbVvW4jxYSMIcsiVXj4Nt2sck3IcT
Xb9fFHippjKsQcuFcZLLXzgsVRZVXRj5WSI5yGs99QaoRp8qs3J8HZnauxQtzZ192TQqd4VoHMk+
Y2U0pN+vijEI/X7iblIyq6JzqroMSDZLkTKmLTWc6fnsfHnpty/fMlnM/q/ZlV+3FBXFFMkKrCZj
cg9SpaEkV8zH235na3EGmqTQRPFiXg2IhkIvo6rF7cT0le7NBWa/HlEO3wkiuIdRdvenSd0dfJdO
e702CShEs5cMx1lffh2qtkwrReTTQCkPWRGmByOEecAyleWjOwDBht8rOKd0D720nEqGVR1757M+
l8OvfwTleTkai7Dw6o67VUDiIn9EGefGOyEmWFPCrHlrIbb+gU87fLEbkDQmngaoXpjfl5lZPiE7
pTxYhq6/gcwGnrXbn+M67HV5dKhnEHBDbL1+XTWLDLOxKRwRiFd+OzXFI1If4xF+LqZOkqp7gkkq
P3Xx6Pg9ZVnvtvmNUjr2mYfC5/EIUru+vGC9NoWDEmC/ter2iOLdfMwRs31CkW48LIo+QRs8TtDk
aVnyo6Uv+KZYWrvxliASFBgqY+c53nJ/oF6IMwxG3amoX/4eze3qoW7AYdEKnc/a0I/HKXQ+O6G5
h1Tc3HnXoldDZZLJs9VpIMPLmRifuAhpasJ0LARCXOCMKnduwWtKJna1H42zVmjR22CY9G+3t17u
7Po0CrpOjNSyYFgvVys1YmCrGYFHJqj+zXXwE4at/vcJWniIvSLGW604OYxNE36/bXjLzwDqpXeC
vCEtZ/kJXkQ8DIVDBrWwxZlajSfInrNHO6ACftuK3L718ujFOfhuunSOnGp+acUqaVc5WhsB+y9U
P1ah+otahsrd0g5/N5oi3ylsbPk1U94kCukoyq4BXMrSajHEdcRxsQ47LByhxl0RMFp6V9Wu8onY
Bvr+HKDmzgXesmuxiwAWTWDW692EwAwNvUiJQV3M8Wmgsxwps/rOGuNfhhLDJWcZv27v7NbB4ZUQ
Dtkji11jkFE8gXyXkN9vhBp77lJ3xKizzWAD3aAvmhXDo55n7vs2b3Yvzdb1ROmE5YKWdeAVvfyq
SLkUqe2mse8kRe6h/m54ZdlEZ3BDYscTbB2gl6ZWz2FRAFAb+jz2FScfoI1pzMPAdOmhy4vu2IKX
2zmwmx+SVAY0PBGHra6uBUUWBeKwOkYCizi4WRznTRVAAd9PNVOCKWykQF7/IXD6nx2Srf3ElPRA
5HMUGi/3U7RtOwYoofqLYJ48aRQ0EpiRPZKjjzsHdeva41bxqbANaM4aSoi2bopUYUVjkBLbUQ/p
TM5VmPi3D+cK/y3LaVLfGNgiuZtUV14nxl1ad4It9O08bh5mvQmOdK5poClxXZ0zJ3wa1KT5Bu63
+mgLptLcuup+dfXCGHpb12eCwNEzhsrwU0WjP6XDbytQOPGBe1U7Lnjrk0NqQKceOBV17NVptpF6
SkF5IN/oMMOo1AU6gI1p+I0ao0iAJt9J5Jbx284ObcRCQAOYHbCoeHGPVgnuPNllkTYNs4GIkD3p
ev/F6OLlM4JKy0GZOeFaX2fnRovSg7N094OljztN4o1106oGNAC1FKwSz8nQixdAabss7Ar653pc
wEyuTgtkCU18dg1FeBCvxCd1Kaedzd5KsSjSAMqj9asDXpO/6oXV1igRXW7INqoBbqOoog3mDXZk
Hyi/dnSnBqTuNJG/0bpueKtokptwqePkGNOqNXYuw8a947eYrkFVFV+2znx6oedTHgopjxKqR4Hv
fmcPoeEZMD/ttKvkgV89hPSoGDZneB1w3LquH4aZ7mZzGvpalwJ8y9FI+GbkYOV86Pi0UxFG6c/E
sNtTFLouTJRF09zfPnFbn5sSIB+OEA9w6dqziSrspr6MfClj/1j0pXE/Wn18n4Xar1oxjbshGvrj
bZsb3puqGMsm0Zf0JKuPrU2kx0mU0q3R4vSEEM1wr8S9c2+rVnbuqzT6fNvexqMI+RqocV2+jM66
mmJPIqgKs8Ae+AU/RFn+aHXITkYe87uVgLoXhZadF2PjEPFWcIEoixFEu6s1uqYCiWNBK4XHmGl/
MZqnzIAW3ZjM9MPt5V1tJwmLyoNPhxvkIWnU5d2p6bMtZPEo00jFSzK09oRIRn0uhKJA56PWO0u7
vqwcVR4maPKo30LXsArfNDXT8zpLmWIUfXtPLcJktsTNmI5W0/q3ONVmCDttqIktIJYpTI2/Rwns
2nWOFs2rl04jmyE0WPd0RthWcXI7mvWgdlSpSlWqi6pt4dfZEQi3Uzb5zqm9eiPlqmEEdHmMKQU5
q5uS1HgteFRg3EZam2lJK58hk6mk+vO/WBT4pWdDEPzI7/3CF4ZdSqFHRQQySRU0WcIA7GhhQius
DaDQZ5SKbtu7fpbJcDiqHFKEYuAPXD06JWMV/UzP1kNsrDqZjVN5zdjEb0DGRT/rlg5ugqAyjNbT
9A3cWPdORJP4lquVeQzbQT/ahQs5RhiH57p2im81HLuwYSvlz2Fo+p3DfnWX5W8lIKIdTidIX/sr
F0ytG1Sx4gVovD7oihH9WAa1/6alYbgcKuiCv8EmX/lOk++hq6+utDTNUKMjvTVJ0urYM7g2MFZF
w0Lt4H5Cvkr/vVVc89i4yd57uHHWQBsSkemoxtDfWx2BaXFTaxSo+ZWIcTzAkD4dqLLHn29/+C0r
dLOee3m2zBguD9oSjOhQGbAHOgE0xiQL/WMPPnrneG1YoclEAwZ+TC7Qml4x0QKjpMAceFMujMea
eb07fYAa9tVrEc9VK7J2JhHWtYrYBUHj2LAYuWHnnItaSY7OUDQ7ecfGESC1Ij9mKpYm9HPd/sXV
VHqlp4bVyZ5VnN+HESLrg+kgi4Wg3I4XuDJFORz8ouxyoBdFNn75cazKRscSTkAvnJHhnoQRf0kj
RvybJA//vL13V3fKosbEfWIiAvpSqHQuTY2iUtssHDHVJNpDo4nAb5ixISDXrEMbtdG7OTChkEYr
47bhjTXKeT5bcm9yqcXq5Wq6Pu0SYJEeyOv4XVYEoSeqHrGiRXd24pwNU9D5QKHItlJqXMPNYMAK
nbDVoFhQJwAz3YCChklm/IgaCvImt9e1saH092j8Ad1zmGBeeYrBgnvEjEbXc6aiaw514kyPTQCG
B16Z1v4OmXT1xQxRU+1FBsHGbeNbK6VsxIwc1I4EIKuvmQYGdORaGnhN5/wRBxQt8zCfuePgU25b
2lomPEkU9niEravYEQlBMeKgAINOuoXsIUTzHkU6BBD6BV3zfIrEg8jd4ksYVMlOxrC1SqZKAIFQ
DCRZkX/+4ibG5qAkLupZXpaTAOSNbfvG0JmeoUV7eL4rB8awKWAy16KzT1/eNS5NBQBPjSILXK8d
GUCf1GV4gJqu3VmQdOkXqYBsMQE7NagwCAMarEsrzqSFYw7YwyPQLx6sbIZrA974t6C19HM4tdbr
jwmsnSxNU0n49TUyzwRR0JQN9Np5XIHsjUBi0i1Xzi5qfTvvzNbSQNxLwgCIi6+QcunIrBqcIo4H
1aT70JXIHyQ0a2H51YnZPTF2Q3y+fTSv6/lsp0t8wGfjCeWfL7ezLyiOSZCgZ3eUg+6GuUSdGEkr
DfaQcPiITuVo3iXZvCCbaUAKF+SK86C4i3ZIjZShTas0fEaF40+3f9fGseVnuUCXSApodq4u56A0
Rsv6HR72qPhD5YkfvJCxtNPsTMv7V9sCAyD3nYkDHZuXW2CWIpghIHfp2DEq05aGjWYQWneRkevH
26Y2PMEz6o+IEFQp3L+XppoI3tK8C1CYa4f8GCXQAuHDtfLgqEWKtHUzfHb65UPr5uXP25Y3NhTL
vFpMHj372kvLfaknlTOzyCVBsaIegvpcAfpFfmeo986U3LDVFXXghQcJgD3igNUq08SB3SC0uKIM
vT/VokUGWMDbno5Cu7ecOj/OxhCcagEYE1mE+Ri6onj9O+aQNksMBF7JWQNck0WLaHpqqL3OwJ6G
ZRQPWaHBM4fQ99fbW7v1UYHPUKcjz4O6fLXcEPmCbo5rtJKErbwb4hlKAbrPx0AkoacmCQrXjK+h
OMXU6+uDHyC1oF4ZX+GarAdlGr0DaOailQdFws8cUYtTaGCZRsuyU+7aOj+SxQS48DOXqXT+L94R
ZgIRSug7h8ADyqHFotE4pOUPaxzdnS937QVBATB5iv+j92FBA39haQSYN9Eoc7wkB0BYxgjcmWMj
ULsqraduZoz89ue7Xhn2BGSKuBoCnjVqrbcQd6saxUa8tf3ZBEjSDX38jinI6fR6QxRWQNmD4WCs
ZOVqS/I9s6tMy9NAwpzVEJ9agNTwanvvIdlaEu6TjhiXXaXTcLmFxewaE6yjFoAYDdX32DTPYZ2j
z1A0yr9YFG8WKb9NuAjv9qWpRKuSWcsaC0bDjGQPED/wxiE/xB2MU6/fPwJS+SDwHlPEuTTFUJas
i1aWZwQJ+uotAmmTorSAGXTLf7UphgrIxiS3Je0weeVfnPZKqSk7L5nlmTX9BAh5A+1c6UX5rp/N
8cdtWxvnXRbd6OjLZQFJu7TVIz/WMiNkwdhrfwU6O71DIaf3FmUoaGgb5o53vo7SJKMx2Bj4GWhd
Pg+ovlhaZhdhXWhIirp2G/iJCkttYmfxawtOOH4+1d/ILG7WalEuKexMCZqJesQID3kbSMxJ094H
SVeeGYOgl3F7F2UKdPnmXBpcHXlGYlq+I+dQSxGB0YTi+BQ5YNPtFvE2Hg3o49yi2tlLeWPXRoFA
MCvP9+NGryKHZYIcCL0qiMGK3HrjuhN0M2LOzs4UxceMYuqhXib7nikkcZ8ju/j59pq3Tg6DmtQ9
CCVgK1/5ZNLAvk6Y0faUaQnkKHt2KEWXHxEDHM5gfrUdcI38aFfLRe2DfgfVEID2lycVnR1unjFz
AdXG/JYEHTQxSj2aD07ulHvVvU1jLoOgKDdzBddlxJoENTVaFjcVGT2dMYS1wS4hhQy05LVtbw4r
d8Kmh4Y2FgOul+tiPBkq+QXlyFGNO6aPDF0GDC0amk7zkQc8eZ/V5b945uT4jXx4eHcol14a7VBK
hLmCG1LPbXqmV9R57oTuEdBwhEW6RH299yT7o0pCQ5GyzDrKFQ6+WY9ZZNXl1RHpphrso1DuXbjt
P9w+l9eFb7mhcnCKAjDVmbWPKYw6oy7KQbFQcZ8Og9Zn4tAMS/AggDS/RVBX+TQ1BEYqsI3zpDWd
38SWOM1kGDvL3nJ3HB5+DuA3h6DicpvJV9NgGGC9gScjoWNrjl5pR8ZOdLTlfdDAecY9krZIaYmX
74VStxFoicH0MhtyXzIqxJEjA2LYYh6OVmAOXhsX9s7Tex13Sowj3WFaNQSfawyDqJ0GmL9FLl9N
+UkkCKGinWcdl4SeTTdXoxemw3DvRumes91yPDKTsEHagUpc93xn1IqzpjZMz0QP5l2aFDViYDPk
c3d0mYfuzqLKmO44+K0PSYpK05dczeKAXW5xKdAubI3Z9EAchcdZL5WDnXXqzlTWltd5aWX1bgUg
s+MGilIvLFTob+CVh8rUXQ5xiFzd7VuyZYryPEACAg2d/t7lgmDmUp0l1kzK5OiGLWqwHCJ6A35R
mbF/25R2nZHRuOSt54sxa6mtgT3LlGWh06mm11hRr3rTlOrOXWgGztfUiFEBSNDSOeW95maHQFAN
DqwR5MbohNPOore+Io0w5u0lUQAhwuWi48LoS02jhGoajEwMXWe/iXJn+XJ7vVvvsgwRaZ4CkyY0
vbTS5EEQumqInGhX6eIuG6zgkTE7mGTHblSig6ij/sdU1FlxSJagfUCLkdju9m/YcgnEBXKonxF7
lCcufwPvYlalcHF50FwVXoHuy9Gyh7HxAF5Vp1bX4l+mVRh7umxbVxOc0N+UBuCRVxuMSGPZhQ7l
8GlaVHyu5I+J3JrK1WBMx0oPlD0mgS2LQNPAFSO5g1dYedii1KfYinvLK0rVet+qiBiOJX48FH3g
dzGjn//CE0hYMVNkJs7n+bC/iGAVZQj6Ju4sSGh1yHRFWL4d3Sn44/b327qejvQ0VDIYGVvrztQZ
2lazwXsJqNE4ZCJ0/AH6rINTpu7vt01t7SAVS+TCkQMHsbnKoQy9zI1hxJFbUcBErqnozOEqkNdV
IPibKZ933sRrwCru86XB1XMF05c2M31mojeWDo+aU6PbCdPYweodBBHr2oUQc0yPKqSOb+oq/cMZ
G8u3XPjpra6Pd56xrV/D+0whHiQN1UhrdVthCIPXyCLZWuqi/iMGJdsclAZxy0OMGsjPcjQW+I6s
MGXkKtVyhVMc50/QVigUIgpY5s7z0rWvRrfQ4AHdQ1QvY1BNrPeoNZAWm4jtZ0Yb/amjFto1Fgrj
pb3jnTd84oWl1QWqE6EHVoMlTdG+VE1anKZFsXZSlY3jLLmdyBVoB7Og1WujzahrG9lEQtaY2Vk0
kIYxEj3CKQRZ6O3jvGkKfKPOkDFZtC7X++J+LmZRQs2p8j0L6ItSuiwPVVr/vhhTtRN2bVwcHDyt
FVum6qQJl5bGxC2ZnKciYDeiO2ajbh9VYG9nxymEb5hJsmNvw6cDx6HFgZ+jtS5WX6pPFKTncjzP
aDN0E7e2cZi1Qj1HiVPDZ1im6SdbjUDe397QzWUyOQZJFqkxA56Xy9RGxOyReaYaUS7OE/CW+T3l
CZLLdAneCsSDdm7kxvNJu5HWvazowOO5+oBJPTeFCBdSLy2BZlopF99seoh4uBHFwSn6/NSEM7zi
MfT8EewnO/Y3t/mFfXnAXhygZOi7asEheqMQy1lPlRTud9156BpA/QZY8oM5J3tDBBvRNG1dpiqI
Tmg7rGMGRw2nQkyZ7SVlW50jZAghuVfBE9RudG6DNrs3tLQ6lH2h79z/reUSExHH42p4AOSfv1ju
nFRNZuNWPIbDoxMvUXBn9LFxiOeyebukfX3u8/rVuCvcG+EJBTP6n3zslXsDwAG1asMlTRwKgyQL
uddlRfKEI91jMNnyB5RIGBjhCOuk85fry+cmM4aZuudihUwgD2Z3QK4qPQ7o7u1s5dZNeWlq5eXm
wdIGM7MJ/Ba20qkT7ZxpgYawkjDuTAKh4+2beT39JWEAbNbzc0oVdOWB7DCCE7awSC+DQPlZw6D2
4KaN69t1QDUmQHy6OqhNa/eHZB4GRCoV5r7SOQ4RUB8bX4lF8yUNTRNl7mT5zRgV++vtX7jxuHCs
IAeXrCIgWFZ32THmGkpYzfbCPOihNgz+HMO6vr9tZOML86zwhD9XoajZX35hodZ9JWlGvWBkvi8w
leQ0pdVwBwf13rDyNdUAhdKXtlZ1k3juJrcPYBey5sZGDaNZbLQRrGL+U4/c9mdcTx0yLbFm5z4Y
+/SbNbaI+VRhnSqHNLJAitm0F9DOmHrnrqsUq3n1Syt5iGgGUafmAVw7Eggt0e4CFeNZidI9jEqD
vDeKaH401s5Otnr9cckueJEYeaKqQ8x/ue9Kv6Sqk2SmNyim/nZMLKSYIEDceX6uPSNVZqIGme3L
QGUVnipWZ0SLkpCoEqQdnakq74nGqOuk2TQz9lgVv7fjCDsuHYfX4ohIn8jgCL9ozdJKXF2vpmNO
hU6e6QUdL0Gr6UjkpvV0nCVD82vPMKZoluH+ydqehYlfeuGgDjIjyWrTs90ie5NGiXpeAmibyWA+
/wtLZBRyZAmprnX1ROKxJ/hX+GpotAGe7iXhUktYO2nGTih2/bTw/yc+ImYgYrkaJFDLEhh5FgjP
DorkHLbxN/xZh3ZFkhDxp+NdVqd70wvXPvjCplh9s3pW4PRosTmayuChhxfDm67Xh3iqomOcjvnO
GrcuwYs1ro/nMrndSC8He/DZ+Yut18cwMtydW725Kl5pWWkn71yz0y2NvRhFYALtH8b0MLq1w/j1
ADFxukxnxXLC0+1DsmmPWg2zbcS1TNhdXu1xzKwBWiaBrE8CRcDcOkdHh8eozqlghma7VzfYvOS0
JanJEGOCxr6013d5FlMn5aSkDmpUZgsBVTRP75gxjw663juSFD476Y2R7DweWyuV45vEXHTArjIT
q2mTEckK4ZlpF56bZCIPVbri3Exqc6/NyrfbG7tRC2N2lZY5TzYehWTocqV1M+g1EHPT0yMluAdu
Uz4EZof6QzLCTAUjvR/AeXjH2638cAy0cVJogG//hq0lA1qVAzOWZD9b+W1e0rnR7In8u7JTvzYT
O7yLHcW8byGguJ+VdA/mc/1As2YNAJhNR50EYbXmvnLHiI626fUtN39xmPnurGr2m6D8/i+WhjGq
QZJ+aJ0i1Vls9XVFLQNiscpXB2h2Bxuir96assdS08Od07PRa8AaeTriLLhu+C4uP6eBXOdYQqOC
35bQrHBQj3mO2FIU9vqd7sbVfaaEsLvP0OhCeNaecjdCrcxK3Z2PKg1ddsf4IdS/ZMFIBaAl/dSL
MF4HHNrRbTSJqO2AFDTkb52qeUMtAT41U91npncg/b294dvnWRZ3HdnyB558aTdLe3h89Z5v23Qu
heSm1T+OCJ7fd5RJ/jR6uHvNGZ6FzI7Fe90O+tM0KsNeUW7zhIFukKNxLonjKkiw4taYlrCi7uim
/Tkv0+hbkPW/hdmiHW8veNOSLC9An+YwzbD64EyoUg0ICEfyzjE+BnPvPvVCae8XChw7e7tliqBe
3lDKjXTLL7e2Vq1wVlRM6bOYzzF0Age7T5rjHGd7L/WmKel9AYkSqK/n6sNKEe0Y45USsrAD+q76
1yVNEy+whvjP2xsoD+L6oEoACrEHwBeofi9XlWWd0yxICnnMSjXf9T7mfRHR3ijoho+DVge0K3BQ
iVFa7V2zaJ3W05P3kjFqfKtv7G8IYgxPiqV/7Ppw3lnUxv5BByWRvAykUbFdmdOzcRo0RQgvmysG
wlLL9riGzncYqWFuub2Bm7akKAPISJLn9U1n4HQUyBNwLJgDYWZZtx86U/ww3CX9dNvSxqvMe0z6
RoIukYmrT9UV9A9tm1gq6ytDHHvTCD9YWihVHPulMeAodmJgi67ywGzvuHP6tzyLAJ4tq7J8Rpq5
lwelNVO9amdiglG1k+OYiOZNG3eoHjpK93uWZlAq2Emb3IX4pYciGSpoveE4u70FW5stLwWnCN4k
SFYuf8RUBrPTTETLnSKQlKz1uHpIHIZMQCFU7Y5v2Tq0kmv17+oeddJLYzSm9VFFBcpDpoIwK6G3
cDeaY3ds+mFIkR2slflfHKaXJuURePFsTNE8ON3cmp4rhu6+1fLJ77TIeRdo8R495uZpYsIPqlyb
3HSNyzSmUo2ymnRxKgvIVEm3kJZkTsk3UwfBJQrd6adgspvPijVqO2HXlm2YDBzZIJIP9mqZdDjG
ssZheCWyHE+uC1tKqGv5wbUaw6e2Ofp9mH+Pwyrb+aRb54fDw9NEn5Xqmrva36VbBuqzwisaW0Vi
Eu3aITPEqZzmxX/9UWWwnNGw55HktWxXIWA9WSzK0VbZ/VXYqfk+t7L2xOCLubOorXMqNIrrhOou
xLGrHEuhtg0DXml5Oc7VG9pBvB+mhinGWZWMO/aP2wvbCrJAyNDoZ86b1u26wDMBHU4yiZBx6iD6
nuH27qM6MR+nQC9+uBRrf5+Z0vOUkoGzWBnND/lM6zhFlH6nq7pR/mH6FncoS/5y8St3ELuD3lsN
8aVDtnCnNKg9VSXw9aXRvlXVUlGat+LHGvm7+yIA1OmqucohsypqnCkMYWFGQ9Q09rCJ0jGs3lRc
JNMIDCEBrlsPogWlafbByPOdKrCtuIwQeqoaGncIyRmHYWI4DQrKPQrujYf8wujKW1UZtIcBNV45
qzMcSltvTwHI851nYOusSRSPoQFvAT8kf8ULB5UHbhCPY2x5caV/7u3YPC0dOAFTTZ60QC0+3D5q
8jquN5J6hayEY5DyzqW1WdFHRuQ0y1ODUrtTEbdD68Ya38bakJ9DtZr8MBlVFHep/Y1BHr+/bX7L
W5gIRhlghpj1WIOBTTcZbPAzoLJiKCyDFjWkvtHDg4ni8+nfmAIGAWScuGUdRSwwfbVCgnSrMkIQ
2kS+mIy/fpdoYi843/yETJVQcXKf5zIvN9UM0iqHc5Re9hjT0Cn+j7Pz2JEbabbwExGgN1uaqvZq
2ZG0IUZm6L3n0/9fNnAvuthEEdJgRhsBE5XJzMgwJ86J1HfNMCk+RH3QR9XVEVZndxdf2dscTOgb
626Cod53aik/rUyfeKRwa+BI9lHbZndpdM4F7RIdx232Y9tLMncU9PwIEpB76hT57KZNnUfocjXj
o6Enf0w9CtcBxTQm8XBDjMyIxb+6D2ZBwS7uKfkz2215xZAgRh+aq+sgH3m6fkT2LvhrU2Lxr0w1
nZMMLAmkwzqhk6sMg9815XhQRd67chSY6L5TRaYqsrngXTcqbcqF8jXJ6QTNvD24Waigwq1G8tmI
CQDz2gnvq2St/1WduVsPQqDdHyDAkKLOCxPp5jXrwnDpILdHRB65SNR9MwAX2jg6v4tKl5CD4L6j
wSadJHTZfMVOjogB9o4rEhw0w3hK4eTZvCmVDi8yAZ7wcEO5uE5dI9psx7b2cV6TNPSuf9Td1YpJ
I3YbNostOJLR0bw0QqypnTK7VjgN71aoNf24h7TKTJICqkYperBqxXxcjfmoV7MXiNEpoNRN34qC
0OZM0Q5UkLHCnSsOKnEuCpjfBjmVPipG2J/UiY+bjXXvtUXXHTi83XxC0P1T+SJ5eqMPOFvdILcz
SCFHGdafoz73Jwrx1Y1djc5NA4vagyVVrStKHWBTGfmgmlIfdTP27pQQOeBL881RO7q8U5rUMRi/
0FymhvWuyUP4MaPwWM5kzy/R8oTzVZBaMF56aSZP4QpJZfDohtz9p+edcopr9CjnXO8DKhVHM/e7
q3p5SIBH0qvZHuEyt5OwBx3Z6W3qrTOdJ3Ndjkove0dXRADU2hjsJhi8XJQUdU42DyS+jRrNmif1
7fLY5vBcoqa+tqi3d2pUB1x0+FZJkZXIH6wc8bTrF2j3HFGWgeoJ6hDqMpvFQgqM7IlCpS1U1uir
zEvjjtNU3kmVlftVNFsIjQz1SbYrzdWLvLrR6iE8wMLvfd/Xv2HrNOW0SbIO9GaCWOBZWuP2QekK
9SYblMyVAcTfXF/03gfGQ6HrCfiEI7XZenOYkd+NKBnrVTXdVEav3jiIFHy8bmXPE1JqgMuXMRvs
bB5uRMiikIaj4U+obfwM+wYVcrvIR1Rqx3A8wrXsuSIUjqnFM2UDq9FmD5XB6pdyJX6VtLRlyhRd
07s6mfLYs2MNGSaEcRkrKM0+jdweAumjiu3uaokboCfFGcBheHmc9XYac6lrKS0Yk32qi265WcEs
Mc4wTwd5i9i4bVjLsRTjRPBigCi7NJVNi1mu9G781ZCLyFWy3hEKw6Xfg+UMEphZ/WwpjmYodq2+
dIZV+itvDk1TQlpUiM5tZubVbWVmnyqmzs4ypAz30gR9YBlxU//8CFGEoxD8AjDZtr8rnWT0pTgW
V/Pw2Eby+lkZk/6GidNDzai9SyECWsrumkIdbvsBVcbcIgvGsbxNq1MFrc7jpFTRwdXbO6YiYwML
Jchltysa81YfIBQ2/LhStf+Msisnv4V8/rwkpe4zV5jc9XCvARfKp4PJlL0TiqsFZM9/XLzNY60P
kRobDL758xCPt12cq27IbtxFbXREP7JvihEGIiA4trZkU47SgNuLKAPDJVcEi9X/283hGECM0B8E
QDuWyCeRjYK7n5d462TaaUZTKgPvaQ2J7sEVE96NE6LErm4O2vmPTyO863S/mQSmeLh1MV2kjDNa
IKbfL1Hi97oiQdJqL4/oqR8Rkey8CJgC4yQURYEMb76VqTMQpaXUSKJqkH6nqD24mqrG34e2sQDV
FkcA1Z3HmHaX8J9w3hJWbV4ES5myBLlQw1cqu5TeTYUkf6pDaNLcfOrq6S5N6tw+zXarM7W4Wrkr
zdPy9fr27lzAF2kkKuGgQ8jALt2anUcawTKVn0E308+jM6xBx5jm7+tW9g4MhX3GOyms0FLYvPft
SvYKByLBjRKiktdPyc9mkCo3JAw5yIX2TDEnRN2BXBkfttnUvHI6xAdn3beduL3R7MZ8LiMiG1M+
ZHfbNcWLgAI2mEOapZd7t8hUl2cGxHxrrNcgcsL4NhsY5R6sKDkIVnY+k+hTIAsuLgLoqUtTptkO
jJOiKzRqyXyKk9w6JxZVjeufaecCEIzh+ulgCdafTRqnDzaQEvHakCL3gaIO9T/2OBU/Han7YatJ
f1CU3Nk/wcmB34cLn0VtPlVrW3lYUVqF2aSr36GVBA+vM0yBqkxHgcre/kE5IlpZaGYpWxgSj09v
KCvNpaRVlRu7GYegiTL9YP/2rSCuC+IWNPPWSthkfU0LVycSqMobQhL1wWZy7ub6V9rdNrp+QDwY
OSANvDwLmdOjttbQT4lQWTtJybiS3Y/y42il//65JQZfcPI8z5Djb85DKbdVD+sMlfdO15/kclFv
5iVOvAwZ84Ot2/GFKN0zhUtfmLHDrRZhUZb0cjoiyVLJFXSqa81VQim+kWLrqyblse6ipyLftMMM
vbDREc/++VJhF2TAEl8sWtOXm0qMxeBVSXTOHLB8ZoTzc6VXlC5jbV2+XDe1d0qwgQQrg0JUDzcF
Ujkss6KAMsDXm7YTZPML1BKNo+YHS9rb0td21MslZbU6NQzCcZuXbvhmIW95uy52w4Rjmp8aa+3P
Y1EbQSxVoTtP3ZG0x94xZaSRyXFZ1J23zqRPa3PqO3z+OpX5g4qOxUdLXhfXCJVP1zd0zxISmiKM
ZPbkDV3dvK50TRLklJ0hy26QwnU+xB1ZOqS55sGe7sTjrAeaEGJJAf0T3/ZVPW9GU7rKO3p9ME7k
v5xBl++MXs7+jQA03MFuVjwZszb+xYWnKUH/Fm1nJvI3QXIHTCJPodP0lzTT3LinKTKWYX/jgDTw
r2+lcLmbLEe8L6KyAvEjR3SzPk2p21VjUrLpZ5KZLBz6c1JV+X2sWeGp7Y36GcZ46T9Hzo7KOnuP
D68bjSFAVYweb0y3qlqPUhzT28xURhkrGj6ltWYub4QWdOi1HwSWe0slzKOWIYbQmC6+XKqUmP1i
EpwD2leN2xFmH1edw9YvtagTvUXVrfqyDZK4H4Lrm7znABhupAsieNrg3720PDKP0KxcPR97jefM
c1y4slM2B957zwyxrKjVUXB7w+bVFHqaFLXou2eF/m+FvsK5zpXlIDLZuxGEDIKTle4EK7pcTBsz
SBKF8JGtevNcFZlxrrtCOlu1VILWNmovDaXq4ELsrozniHMKWc8baa2+1jpVT1gZXcHcn1Smz8fV
+XX9K+0tjMcIvjc43qnHbb9SJcUOnSRYZVSZlks19S4knZ1HfN65SV7U7lAlw4F/2VmZePwE2pfB
+zcEvhBfy5W8SIw/GMMwulYq1/ftnMwHqOx9MwJOTMgPonCztiSOkI7OqdejTSD9rhcj/6zU1lE3
fdcKXWNw37gTMAuXRyMuNJoSGZP7Vm1KN2YkLanbDIN+cALFj934LHi8hVofVTXgZJvF6MVYyelA
G86wUv2pVKQfIVy+0NZrdzmIrHd9O36XZ/Qd1NE+qs/sPD1wOtJLErT1UBFulqjUgCKKMBLka5Fz
X3YNjLJ6Zs5uq8y6dXA4do1BxyvmuniDtp3VBrbqVk9Em6dYnGc57K1ANQraxfJQV3Nw/fjvGmM3
+XpM6hIBXn68sYuiBYyl5VdN/Rvn2HxEexSxgzU5mi7aOyZMs7IeAlqAQhtLeieVxBEh/YyiaU9w
kkyru6DZddTT3GHKA0JLkUkM6uI4tsMW+SRTu2v4WHILY2W9qPHDWJddkCzWeJNXzO/5+bRqfmMm
aCzOY6Q+jxD0nxJq85HXTnnDMKQJi7d/fat3DzBYYgopSL1QUrjcagXGf2kdmPBReVq/Z2083JEi
14PbzEN4Yj9sB2oauOjcRpOzxDOzom4O4u+9z02JEZSNqOQy7n75G6q0Ydw9a4FbkAg8Mto/PKSt
OZ/aST2MtXc8Kzh8eFPAZVIX28baSmKEg0ZBg6ptbN9WfSWdF2NoPZMj9w9sgbOnRkn3F+eZHF2A
0Ijk33BtyKnZWVIBqDDrzOWLOqFc6yj58L0gofmLe0o9mgqcjXYbUKnLvWwBOeewR+MUVNi53VAN
rf8yNS/K89C0sn66fnr2rg8EvQy0CgEdwAiX1kYkM9Io4vTEgLOz59yuYavWG2v5izENEk64GAAQ
cUC2HmGA/kUig2JGbK3fWa1i/2yg9/nv+mrEr906c7gPxHzzS/15s5qoN502DPFxMrXge6jsleeQ
cUAvTtQB4fA5OcqS9g6+Tl1R1B+o1Wx5rtBvjhxAg5AfOK150gpgdGnWD6ehDI/ox3dNUcIhsKYB
Sn3g8kvRmh4VlDSY4JYQHet6Lbtpx2YMKjs+QjPtuRQa1P9vanOdtVa3qrZxIHXTmE/oTfoU5tx/
61HThNF5dtxpVdYg1tveLVKrPuiV7B1JwHpwoYEHxOFukumqTw3VoN3l651uvM+YODkVU9EfRIF7
20kuRqhE6ZJPKNzM61wsJ4eeUrAV2RK1N0u4ILsORPEBOvHpdP1U7j4dDBWLIbqXlHbz6dKoAjPf
RKCKGiU0btucLNZT5bF1XAlSTmhXmwj/PEeUj5/MNUI5BWmNqnHNxVS+geifz2rZTL+mXpeqgx+3
t9vMtAMGYK6JDGrzrTuGmHJFE3V/vag/LxUYD0C+fwGaQcCDEhpQJ5Efape7HcV1aGcKk/NDq4SB
pXf/VnIj3UTK+jfuU4xEEjiCQKI8fmmJiHw2JhVoJPzDSFmYRQvBQS4rCJNm1JAOGAF2TxGlOkWB
WIusTPz9q1OkjuVcK5mgnTOa+LtDmfAmzWX1Uxbm5kFpeu/dE3QnVA4gIIBa9dKUzFxF3BcCJcMk
aaCS8fqlPVGfVpfInaxpvpPMWPp8/eiK/+nWoQqaJxRBhNjftiapLGWsM0jDXWz7+GE2asvFtdal
2zid7NfdeISK2zVINELi9AIR2WxoiMCCXVQznHaIqUMAojg/GovBnrHT4n/iSjtqEO3u6gvzMSdD
2L3cVQhyJGeR6bBFCBg+5VpvfFakYjiNq5bDedIkstdDencUTe7euldmNx7BYLK1R7MJDzvJqtcm
eU0jrD4a6tvfTN4m4C40NbZ1/0IzJTUWRA4liQYZp6GgX2vAMe0x2oLEGbkh/OfXT8zejRBs2cpL
zoZHudzQrM26EZQPLctYN5+6pdCCaNKtx8y2k4Ooc28TwYIyFkCgRG92YyqSERiZaT/5xpBksVvI
4LhcuBIO87S9Q0JdC9El4leGgTaGFrpNpVIw396NFSofldmvp1CZmjqY1RKh9dyxA2do+q/Xt3Lv
GbbAwFqAE5Ac2U46DWB6oozcyo8ZZTmndt//u7YpWIw40e4NTTJPJrgJD075lrlX3TlwOHuob7rO
+DbmMqmXvMnAq1yZVhA4dBgbaO0YsKmejRipPheVdaX123WcHnq9RhVdHyaAlxPQ+MmtB1uHJsRu
qqMe9d53AISOOxJBHjJzl2cLpmw+bi6irSrXHsBzRydS5sx3erlM3dVqFB9WoOpgH3atgt3gHzwg
INNLq0zZj9PQE1SmmiwqipX2O83m9B4Cx/WpSii/MV55RC26u/m8K4LqThaDjRvHRCcKVSk49fwY
xNcJlrbO68o2fob9xfJisMPfHDB6DyWPHToQskmsECb/2B30W9dP4d4tE+NHnAQgV/o2QFCt2BxR
2WHTxzg8kytAUSdrRxnkvhVG7+EQppy6nXSS5hzo7kAab05requpU/5gpoZ04JyEW90+Z4LQhjNE
wxxMx+WnnFNJ01qRHzhT3lF1Mc1zOmfzeUrV9bYfrMqtQqjvzbSWz9d3cYflSrTIGaIiNwGit01b
rUGBibbObKxmw7NqS7IX5sXyBT74aQgkpr2Hc5Zpau2Ohj09oGyaweEmPngxG896o6RHsNvdzaDj
AcmZDDXmloCwChtoHTrLInYJlx/aLKsJYC8bhRa1htr2TlciOHBaTX+AkvSIY2jvaSIPpDRKFZve
/uYqoxSsaNEqtA7CYkifpLrL/bhUpXeRnjXjNzmO9KP17t1jkVWoMhUcIRd5+fGJrRKjm1jvFIaO
8aj2lvVeRa9Qfq/OjfqcLX0bdEajHaQzOysF4I/DAnQrBnTFyX8VIuIel5SZMpjTLSV9l6tcX2Ut
il9dK/2zGmN5YG7n0UDNgHQUfQxFMANfmluyKmsoQHHOBs18zpcWQSEGS7+bYakt3jI6+j2MNcon
pxQa8at0xC+9t1xKMy+DBhzzLU/nkreRpOa6LVqxYe1KI7QFbkYB9fvaDo4Iqez118HdEhnh5lqT
fUNxIejNjDd3qy0WCFfa3vLnro6/dM2onq0pi56ZvjF/JdlQuIvZ15WbGNIPbdF6H2p+9cBN7twm
fgNgHMh8QXdvu92dmaKuMC9UPK1yPbdmDbcA82g34WoVrmkyesc0ulWcsrZID7zaTshF+kZPn7kZ
kqwtA8ZQGCZAaUwvRbJ8aPra/sLkqn2rrI7938FWi9P6ZqvBTtPREP2aLUCm0Ch5xJCb+KNTp0+E
Ac5vC+3V2XNiFYnZMFXUimgga5+sKZJqd5FLWT0lEb/PLeW0q4KEphKEil0R4+patT76EPu/kJNA
6YCHc9s5NqUhLoYsgYY3tJYcyZu+eKB6rN1c34k9M5TLBCKEf9EquLxnjVEVcpVw5pQwjit/SSrQ
ck2+5h+v29m7T+w2CC/QBaSZm+jDGKq0dzR4yYB7ZZGnDGnzSe7U0O1JVuB1iT5ct7e7LkZbYHBA
1hp/ebkuRcvKxbYJqhN7Kb+CNpB/WeZwhHXZXZUAPgE2Zk1b9uuuLnV5sWBxKtZ1etKrlJ4HFNx+
I1n9e+gqjq7Iju+Hm0DnXlLmADax8f2VTc8vTWfLr6dByj0Zzo3ypBlxH3nxOhTRuVIArweIQcf/
XN/PXcvUqclnLfHH5qEza9tYnI7cwZay9NOih9En3goOplqbvPuFQsWwkhb/utW9V4A+j6COoQ/4
plg4NgThUkrQXo+ONgCMWrvHOlOjdwzwMXWrpJrUnJJEi3/HbeLEHq3X5S8qMdBSAzsQNLzg2zZ7
bq5KCdE3NXO9UxqaTXIZfXPKzFlcfW6Opmr2DhRlLCBAIGURUdhck84xBoI4wqs+j7MTepuZG5pL
81BG4Y+VhP5gf/e+KuxeFJoJneg+bV5ZW5smlaauzYyr9rCGWntTDvI7Yymbs7MAWm+H5gjvuW+S
XBc6APKB7eBKmEtmQYEQ7SDoxcA3TQ3T8L29wNK4Ot8rMy3uUUgyDhDIe1YFKxCQCraVu3rpDtTc
RvYtlukuaZQnCimWAsmI+ttoTZ0fJmomHrpQh6Que1/zldVtsGxCKQyZGV0JaenkZwcGsNNcyMv3
pdRr2SP0mVR3GFTqGGZiPknqoJ8aeBt9pZ9WE2ImUI5mLGuf2cbuY5RWyxMiAv3z9Tu25ynh1hJK
R8gB8uZfbo0mLVFXAYL34zlaz5VThk/dMNfn61b2Hnd4u8VltnlqtolRu4RyZtAD8lFAAMFclLon
Z6bsE8P1pz83xTQGFUbaa9TFxVd5FakqMipNTk+kqjgjYtJSqrspFbAz5FPJwf3Z2zsgCgLpCKHp
G+WMwiRIKzMbSG+aZyfkqKRTrlrjweHd2zsxgPUC3ARBIH7FqwXNaYYgtiaqbMXyG0BedKO263dq
wUeQkj1DpJNEVaqQGN6q7NWyMtR5A1pNammchZk2eXoJn1MWEe3/8UdCpIhpBFp2pE3bPlq5Zmk+
CqhjxVDoPYz4WaCCO/cYVWwPQtqdVRHjEd6whWQuWz4DXc10ZtgBz69JEsJLP2SnitL6jxX++L8w
RUYOJo4mBG2CzZeKRlgDJgZ5iXKs+kxhPw6sBFaDLlWOKr573RjyPzGHI7ArEOFcngryoFjJ0try
81SuzoraSF6CvGSwjNHgltSYvTmzmqCzx8UNl4hxukJpzvE6l24sD8ttVxr5AaJmx9/R8ELFVFCA
0/zdPCeLXeatWrJ8eUgavzdHJrAqhfhYNRPPmIYjytlde3CAMKNjMhy9DV55shFIa4BnxJMkgR9V
jDVY2ln7smihdhPGrXoQxe4dJYcag46aOVPaW4GModOgPRyJgqSpnn6naRXdTkQCwVQ4zQGg56XD
s0lRKCLpoiisiEx4s5nZlIeA9niyJKUaTa/q2donSWk7WLjorb9HLtr8L1G7dvAl3GnorkTWsL3A
WdUwL5jOo7sYJIw+eimMHk+dVX8gFlasIF7bQnY7w1mf6wmMo1ev6vg5ZQqidNcoZ8KdeZ24dXNi
+dgrdKl8SnPBOCLLQ6+6UYRMyK9KmWXDRdF+ME8xQX3EwG0zUtNrmvZ9vtbDb3Vuc8ntaxMas2Up
5caT275aPC1usvfTWg31GSo9TQ7SulMl32yL9mOaqsbPtanMD3EROR/aOGxXv4Nu7Kin8DayFD08
hVwVPAR/ioDhlU/VB8hHDGUEnmCr9deuWVDMSYz+3BhGeXYseDlrh+i2T0OF51D+dN37vT24wjqv
EyGQIFrZPFEDkkdhnYm724XRI7oNfeeSjhqPpjF2ujfFqv3rLyyCLEIEDPZiXuDL9WYL50axGFq2
cchPJigQbzG16lmx4jro6t4+8IRvAy7qrCQqsMeyUooal/Yqx4jVZaTN16PvBodJ3J801e69Cm0A
MmhlOaXMTR1s69vriVE6RDCMM94LTOPSqJOlUaHh9XyzM/Mv/Zqo1CJH4ykEOXzwJgtPfnk7MQX/
D4VHiskgPy9NRekgTUtIfhlzGb0ikcJ3USobBzX7vXPy2or4Fa9OabJoc1KaVM/rVbLu8qYcHqxM
y714lI3U1eA/+pvPRg8KOB+DNjyblwZDW8mlCQ9PBtv3QaWuuQewfD7naQvekynX2xQlyj+OBdhL
AcIU4DfRI7o0yvSmZjDSQ1+qj7sPpp6E7hCOxfPUHA6n7J0QqMCYsYCSlGrEJpmrmqHvJINrP+gl
bCX62HhwSZou7DBHrMZ7NwClZEGMApMST/XlqsgsBPEFAK+oRzO5HA3HoykXfoaivX4018lwTbs4
Gm3fOzCQvtBqAeRH9WPz/ZK10dpVZSsTwIPTeVaS9v2Y22oAV0DTe41Wwkdw3bPsrlOwiPAqwshl
bzypDJ9H39kACpsmUW9RgB19ZhWbh2Jh6EdDgOMML0F1/hujpORiQJda6eb66b2dwIEE7KXL5Yrh
/f774BB3x5LUe9KSTV5WKkcL3e4tU89iMIbQjklv3Pbm7EAyw4Rilq0BldjS77II+fKwjL26qGdf
LZz1oDS3faJe7BG0MgqA/yR2vTxAYdY58jImazBlffte9JzOaTYN37Nwae7ADtrnOo3k905ThZ6q
NHD8XN/jvfWyZF5Hwbjzxpta9UAnw5xZrxV/t9J2fp8wVu6a+nRbaPH0+7q1vdVS5EEPE/8NmHiz
uzWp6RrTXAqiUEXraGniu7Qu5fJUd0vzUZZqZvGUpf0WDnP+0M+2+v26/d3V0iNmvpbROCL4y91G
+k8a225cAwoUNtQTRubrcZ8/moOiuNIyHI1ovqF/EJ8XQkD4yCjk0ZbfXNUJmcUx1JmZzPpSuVmn
1folkrJzN/RKoC/F5Eu1pAbD0sj3upLFH2MwawdRwdYd8hu4OxaAAGhugaFuHsyZrkbHR14DPXcW
fwJG4aVGmnspM0rB9f3dNcVJIj8AoUXd/nJ/1ykq1IqmSQA3yvCkx7l86ku5/jzO5dGc444prguX
lPySjvMWzbj2iWF3HXIfwBrND6ZWkBpMWXpfZNLB/m19H/tHxQRGKt4ScEVb2dgxSiXgG5EcqLkZ
+5K8wv83L9KPiLD+KYVqUnNLvegOooK99Zkk6YSm/MOzebmVGhVQtURuLLA62fJCWGjckC7obZMe
6g7unVIQRdwL0BPMJG5XGPYs0VCkNRgdMe0xW/NCYSA1bwoaH98WLct/rvZiQcZrqCdlrW0ZMhwY
GQ980c5GCz5UMZYLRubNrAbKH4Pd9pIc9Nn0RYp06c6ghgYpa7mc4nWkQdMzs3VgdGefiV9FEQki
ROZRxN+/ir7WwshVOY+UgPREOStRJJ1iY04+zGS+B+/ZjvcjmaKPAGSA2u92pK4oqbwrZqYEodLY
gc0fZ1uBdDop1CVotHp4cGwoEhHiKP1qmLODxP3tSgWxBlODKJoLP7C5nJpUzbJklErQom3iz0UU
f42cvPWXaF1vr/uBt35WTDuTdAlVCeoWG7eXFG3aoiGiBAVwJM8q8uFukNX1rq6d2tXarv983d7b
nVVkBArAhOMPxIzK5Ue07ZZpQojSg5k5MLeVp/Gms/qf2lBnz4ZS1fdS5yh3Ml/aXesy969b39lY
QW9JtMksPuXuzaumhnkYVfo4BTDDl/dSEv9XGE30bHWZfLpuaWedRCewUVHlQPJry3y/mMNiLzau
aG7VOagcNfsA+f5yGxklBe+l7+6rCGVLSU0rX08n56Bc8TKf8TohogGGr4WchZMKZnWLSRkaOvNd
OS6BmamxdtbMMJNdMj4V0nIzih87ihGOh0yX+tOulW46iZZg6iVyn77PSZ2Kdy1qnKkbq5FTe72R
oOcjpk2W+55Yvb4fzKKnhgVZVXKbd2nYuk1jU+nKrCE858VU1gef7q3LoTlBh5g2FmujW3F5cOiO
N0rUV9z+0K7OemvPgVLLYvOom+RRneANw8r8ff0z7lvlBqqCTvGNoFHR5nBay1hNikE9M2U3nftl
mJ+cpez/a2fS9mIs43+vG905pWCNbcH5CZM2hYnLpZqTVDoLagqBkYe9i6CGdmsZ5RzMnW0eHNNd
UxatNBvaQZnK5aUp8H1aa/aWHCRdrZ9rENAePljy4JEsDj6gcFrbE0n0TE6CHbA5G1MQLRdlFWdy
UJh25mlJupzN0E5cWbLNd07oSIGZtPfU79vgz7eTeI7oDpwd6IJNVDWhorbU4P4CeWac0FT5mkps
IeqmGNHBtdt5n7ltPNDiiaJ/s9VgqPHogGdSIhCGam6B131bVqc9FSW9jkyem5u+7du7WQMV75Zt
2njgLfuD9e64dG482TuYePKirYtNrMhkjLLl+MhoXKdDMdwlYxr/bIGEPVQN5C4HD/OOQcGiIoh8
AQgBkr88RJodRarWNEsw6HP1KapSKtxRVN4mKMEFEinogb23l1JMNtJQInKhV7rV2shM6nF03uXA
NpPoXirtATibFkLHEJvdqcrn8dPSWeqn68fo7fkl2BFieRZxD51L4fFfhR/60Gt2XLGtA4AjTxS2
UKCXyi9x2Zb3DJX8KCsBPDOkg4bg2yuKL6DLxObyOUk/L+1qGUHd0vJiqkbnvM/6jAZtluR3SZbH
B1d0Z2MvTG2uaDQPeppVeAPHTgsAbbBU5pFhv5NbbTqtYV17irb2BxHI7vqAGclMawtCsQ00RK7Q
Q41rvqZS6elXkNfFL8vgPZniwjm4GW9NkU/i5AQvHLPM2+h5qs3I6LulDQbiPm+hUPS4qvEHvbak
P/arFH04LiC7uYYwG15+NAg0ErNrV6B/YZt7Bcycp6qzdddKJOnD9XP5NtIQUAx8DXde0FpsXos6
gRKRuTVMWepwW09j70pWW5yUOaUYwnl0lxJxPDhzGH5f/lxoFa4hWYezlsoPMBim8S6XOg3FWiFp
3QXymjS3fTmbX+LR0lyKRcpTpfalR5DU3ZR5PbznEV1PPYOU/gjcIPeimY7HgXfY+8hg2xUR1wpY
98Yb2RA7tyEM6UFRrxOELYX8meYIXS/FPhJle3tfbIV3k5QWp0DJdHN0TRSgC20NyyAytNKDyPLX
ZNbOXTr2XVCN2vohXvojtPpbNyRsElmK+FXEl5fbLedW2OQEd0EmhZGQgVZdUxqXxyXLBz8RSoDN
sqgnp4uPFGXfunl4MKDZ52sz2kYD99LyCsYxKkq1Cqo8NohcFeW2Tu35LA1oIa4ESu+vH+y93SW9
xNcTMgic66W9PC3Dqlf0KjCKyQ4S2co8qMCSwF47/SZts3+oZh613PfWSFGR4XJBiYnjvbSZEbQT
8slVEFaz6qVWE4MzirlM8px6UWWbf+z8uDmv7G38xGRYnVMlShXMep24alNbj9XSl2fZrs2D2GR3
aRS50Gjg4SQ3uFxaJWVdHXZTFeiNPrqQflJEKGvpXQZZBuzEzp9X8Fga6Q+kvAQijAtd2luqLo/J
UdjKOYtu7Kz6PWYVKsQt1JTtYDgHO7l3L15QBUhBEDdvPW6nmq2W2UMZQHRmfIno+HuOlSR+hfaX
3zWK9Wh0beZlqVYcvCpiIZeBLU06OPpZDARvtBYuF6oz55znjOwEcRh375hNXx7MYswOqkxvAAb4
2VdmQIRcmonqWluUxSgD2voJbM595Gt62z3YYfQ+RJr4LraKOIgBSXttxFxWnLLb+jRMD+jI9YT1
s34wprh3ougPEfrRe4Naf/OFW7sm1+4tGObXZQqatG+CtUPMXG7W6WTH/VHNcteeQ4jAYLQolW5O
cDeYSJkylBO0qp39KuTR+lqr6iR749IVmRsn1fjzugvat0jSwgsuCosbF2SmXU+azqedm053W2p7
wZCEzUnRlwgoun00zr7zdkEyZIiyGrQhpLmX37hfdPC/pl4GSmGrPiLItmevTnlb101/cJ72vKso
k/KY0Cxi3urSlD1UM0QkNh/Pjp1HfVomvykr62PYFdMD9F/4vGUA/HZ9Q3eswrtFWwpmVUHmtNnQ
kWKkNY9aFcCS291W8yjdFCNw2YqA3xsqU/FSulUHRsUF3FxQwWMBT+FLh2rL9JiCzk1XJ2+CXrFG
Khp6+JiV+i9j1AYfGZXpLjbU6EWo5r6blPzgluwsGSInCk68JmT0WzbLDjaiddKgMlOmcPDKhrmB
yYkgRFfH7JNltoqX6OqR0OObQS9eaViIKAJpgsP2zUaXJZU1U6ttH6BwbQZ0UlZogZvR+EFsrN9G
vRYuQYF03LtiBjd8v6R9+NWpoqT2Z1OSDt6e7R6IXyO8I/RSQAARcrs8bItOu7PIVFtoTC63aTcM
wdo2aWD0bUc/DRbTsCqOxrK2fhmjxN4oolK5ARKwpQ+BDVYy4iwPfSuOyy/sdvnP0h5Ohm8P14sV
AEggdimhvgHpKaFDDWwsQghwCu1BlST9W+E4nR9q0XA7t2N+6rTacPskqe7L0T5wUFuHIaxT0RQ1
Yl3wDoiNf5WUasNgIA2vO3401OtDXGp3WiSPd/VEsfr6zd2zRERE3QYgghiIubQ0t5U2QUoB9pus
Z3KNkpKUyzhm800u1/IAzrFrDCyOGJ5+GXLaGGscY1pXFXi7sWadp4dm6010RlNPU9fl0/WV7Z0T
MX77f8Y273fnrMMiDSDK276ugTzb7dkCJnP+CysiG6Q5Qli0bSmU5qIp4SgQt0zWnNSkM25iu7c+
XLeyu3EAQuhQ805w/i83zppq9FXBzfvQHBbvwyn6DB5uOC0o8h6s502pSxw9QY4JtocE9E0rCqYL
S01rjQFWUKoURLX8e6OXjscjMtzXbax4TQhrNjS03VlrR/uZQOlP0esvv+EFzwG2iZrpJiKY6qZI
7A58PnyRyd2sZoorK415C7H14iuRtN5JvT4dvJzboACjRF8MfABgF9iOzZ3rzVSP5STFmZn14Bdy
201eWuJJw1BtzxIp7cFH3TNICC2aixROYWn4H2ff1SOp0bb9i5CIBZwCnSbu7GyyT9DOhiqgCigq
Ab/+u/CrT9rpaU1rH1myD2xvNRXvcIXXiwpaS910UH1CB7oG30mCWorpDqtsJd5N0F71HL2wiTAa
YFQQAkWodS7PYCkfWxPnEA3WwXBMR2FvWLyQfYqo/cpcXhwKLxSqP7ha4Lz5+tP62vK8d1lW1aHr
qyAa/UKiHL2XMVh+f300UA/dBLs3nhmgmq+HUjNBFsAtvqqV7sRG+jKCDPAUKCRC74904UkA4AdK
N1CTghXKeZCjW88G8H6BgsDEydNiw+kr+sENyGxJ/wlpLLnt65WWPnU1at6OXhn+0pzC4hnvESCN
QHOf3QH1tEjAtoFUFais7QM1yYPLOlVNy/zy/odeuDlRTEMJFnUnaNifg0QYvInSecadlgvwm2Xs
5f+EXT5eeQwubX9A0XDmQOnd0EWvF24kPUkmSLJUenLiWU+CnRra2jJWJjsGaN2V73/VpeUDCnTr
UoBXDfWO1+MZGIyma4LGK1fWHJaRej/FQviTH/RxCwcfpg7EZv19TYz82qeKXrNdeZPqbTfMpo+5
8V1xAN+UmhuXExR68woUfJ/uXTLVZS0NfwG03P88sbHftwF1qtIjiWcY2ii9g9lh/ox2roD7T96k
X5qc2v9hY6VIrWEcsOVDb4QSajT4dL/m0Hxdoz34M0uRRVAekugIXjms2x36Z8j+3wwAbAXfKBQV
34CdYupnLVQp8mqV0B7ATTfmTwszWVAkNDEPY6uinZHJtQ19ceYBdwLOeWv9A9Hxeu1xz0aZAum6
4gNrPrcyZEeIVo2PklFyQGY0uCKaw80rffRpQf2k/9xouLUD9W9XlHd9M7z4iaivYWguzAcOGoqa
wAfh9TmvbnAac2NqmVfZFAyFxrwdV4UB2YJC5xjooSkmuLru3z8JF24S3M1wGNkKnFsV5/VsJKPs
aIdufgVW5YpsIdI7lyQWRsLzWr0/1IVDh+IJ0B0EPjFY/e2n/BHIugRo9UDgjXONN+1gsw3cA1Ej
yNWdLjXShBPh/edYCr4TK7Qs3x/9wkWGbQYaJe4xJKbnHayBKt2SnOUVAIvRcYKHO3JFx65cLJem
EyaeEPvY1GWQF7z+xtiSNao7vKugzn/vk55+ptiDt7BJvUaEunBlAnC1wQQ3DVwEaq9Hko2kcy8w
hxbItXKQULAZoK5apqvavLxle3x//i6NB6I8HnCkmqCjnr2tfiPF5EcqB1ZFC3DVu08KbvcHTw59
OXJ+rZX8X4fv7HqA3evWAYRMPwpPZ9+nLO2wSFNemZ71+4Y1FpLMqSplGI43i/LWI5OZLSbYSRab
zW/RQDT3nkfYtrlT5GgS8hMCe2E5ExTR4b3nrkzIpaXG9ZHi7GAF0Jd5vQChATY1z3kOWmUTYTtT
8jSJmBcALta79+f+2lBnc8HxairRYyjHfXFqg1SgaRc1HxJIUVw5pBeOCWJ9hLygDaLfe34LMcpM
66D8Ucm4o4d47dHyXb3hyjG5sJmQI0E5EvIDUOs6V9SggPzqEQahUHn1sK79mtEipSrYjbEDb0ln
5Pf7M3heOt6uG+Af/iu4+YBCnCWA6LyuNSHQrKrhtPs5yFCPSmt+743N8m1B+e8BYgu66NeGX/nS
C0uHKA1lvv8QOqAVne2SgYgwdwm+dHMwyKB1UORopj/EVIorVaiL37jpLWHAzSBwm/Q/7le2LCid
hrSuLER3foGAAbU15vm9hIq0bL8tCQ0f0smrT5PU0/79+b34mTAU3qhxQJmck102c5sohUYIgvw2
/CIX4IyWLKl5kQ/2GpHo0li49zbwBbSPgeV9/Z1Dm0YLmQluhkyEBZxQs5u2626yFfSmv/8qFF62
TBA9ZYRqr0eCMcOMXHOsIYPWSG+Hcg+gicaKwZSss81y5Ym6lG8D9LD5hEDxZ1Nwej2enzQwIs5Y
XTk7oFyZi0T/Q8LWwPEr8wtv7UDpqcmXVUsOMxYRl32vxisb9sIFgN+wQS5AUd8K8a9/A6tpDCJY
j2+GZ85XKD/LzxL5xZVPvRDsoLqP9jCKd/9x+16PgofTG8iQonBnhd/uMsEGMOvAsJEmqGKICyV7
L1DB3/qi4hpA0QR7FCUNRJznqot+OHRdE/t1tQZT8k/iO/KpdfTTX++aV4OcrWLesn4dAwwyR6oG
5QSHLRwY3Qvp3O/3h7oUzGKsjWML5XYIH55dL50SdZdGpoYI+SJuOjrnU2FSzT+HYbd+DzzS3Cze
3B2ki9ovNGznEhC7kd2obBpEoX2A4a1dhmubaPvEs8cbgQKqJygEAxN+3uTwHItMvAZ1ZVjQHlDC
nfcwyduMl2pZcHlNUuXSbtoUxpCjbp3686wlWwKbwGIAw4WU1V0xgXJkCpTJVntCxyz7MFtUqx4A
oVDX4pQLlxEAfAjccV5QuXnTTe7jOQdTw6uyOgYwCdL3z43kEqZZ3RL/fcTxX58cEuIb7uS88ud5
KXcu0nBr58FQqk76KAc3cucC0Zze31iXFnBryf//oc5ugQDk+mxQzoO0logqPudmD3lSu889o8se
SdqV8S5NYwKFM+BMII4B/OHr+yDIZe1ksniQw5HolNdB/DNs5q8iMOTL+1928chspXSI6uLZf4Mx
tymjOgixYks+LN/XCPqgReRP342ENPEckvB5S9uh6ctZAeGM9ATNk7iQPtCxCpUk1CFjWb3/my7N
9gZ4RS0uAk313Dw8qrXHU8/3KpXmoHCBeWgfJdzZih76DifQds3ferNvF2G6YXqQbSLfPwd6LHyU
nr8MHgrinUYknaqX2NhxBzeshzVPxP9wJaLaARUiFHFRTTpb3sbUaCgELeY868WxFQZ+Mhn4L83m
f/3+XF7aSSlYPjiTQBG/aXoiJO861+JGBGm8/szb4RsALPk+SOn/smeBwQQ5Al04xFtnd2+Qt6to
yOxV6xym3xbLnqZ4clXThNfIy9ufdH6dAl0BMD1QQcCebt/8R2S3pKwblxz7o5tDVY1drIram6/N
3KVdiFIwqEmYuOyNfjxSzBVVHpzBmCzTIVPOfQU8sC48rrs97UCYfn+lLn4VasKgYAA0nJ5n5J6f
msVtUo2mG/xqTlv5ZJYWgPT3h3m7IZDIAE0ASBPIXG/qKv4KtcIekka7hJHhK58AIC7HfhmeOraO
6kr0dGEwRE0gQuExwj/O98Sswxm2mwPdrYFYy0jn+cFP6rS0aeiuhPtb8Pl6U0CiDO4LAGdseuvn
YJERcgNgYMQ4Uy5KX8Beo4d+dL4q4BtpTgw43mMgE5MUaxLnc1FHi7tyqt8uIH7BRp4Bh+U/Vtvr
bQnLk5A5mXtVMDt+O2sR3LQ9RPPfX7+323IbZaPYbtz2N7z2yOpFtROnwN5QCFB5jfgHsqK83TE5
ep+8oG/C6v0RLy4i4lLIH2+YkPNCVb2MsGXqNEUZaspP7drU0IKQ8Y6hx/HXTzo+7o+hto//42Sb
hbohjye6m4aOVzrp9d1YI20KKak/vv9VF1eLQLIemyZEHHFWRIDFQJi1zNCdmjMYTwdKPfs0F//D
B6GztN31W1HknNdkZJz3hEHqdWim/MCS8QcV1O6bFIbQ73/PpVVC/wVt1i32fQO6mOpojaK5puBr
NvREgtr/2I+NGAq/QQn378cC0n+j5OLVxBv2epmCrGn9WXteJYlvKgZQ3VEtat4RIPv+ul0GZZUt
6cQaQQ7gXA4yFtHIFk+zrRQijiuN6HEKJOymkvkaaObSjsCDDFDvfwWKcwMYnzgaDCZkO1BS9U6r
OdjU7OT+7+dukzfY6vwATJ/TUGPap3HdSLZzU5eC9k90QeBpcIokvXb7XrgqNhgpSsyoMW9M0dfL
ZOecOXT4mx3a/fROw1VnH3ku3Ukh+AGoJPLh/U+7MIEggqCShSYguBjnQF0A0LuAyIQB5BK7R9jo
0Ad4OUdXLsC32c3GTYKlBah0G5DrrNAYex6V0ZQ3uyGoo9JMkS0JQMMg3Lfeh7Clza5B+Hzldbkw
la8GPbstaCcktSxtdmQaBoALevuhm7vpNhWre8nGWV/hQ16YSugrg3eB5wzt6HPvDuNCFYYUt7pQ
KiqxkvkJ4o7XLI8uVFg21b3NugOqdNj2ZzukHTbZCWhw71Z/9XZ1nqlyTqd6N+A2KUnrhSfb9/Sg
wQ69wYLDNTvs3O79XXPh4gL5G7lHCt3Vzd/09S7N/88ej3a7JRlZxdfBHjLt1eg49vm3vx8K2TXu
YrzPgDOcrSJXaL+BH9Dual9Mp3H2mmINxrVUU5Zd2aUZfvVZOLJZdqHWCZYpOofbv//jJQOpLxQD
4zDOsNlyg20yPcGIpDtovKaP0t9KD3bgDeI8AfWE9z/zwmbF2AAH4S8YH52vKsRz04Amott51CO7
aJ2HArLyQRlJPOLh6K6Jgl5awT/H207sH98qaS2WJMZ4IAyrMmvdUGY0nm5DE/ErifGFw4/qzgZD
AbQR4Vz4eqjMCe3zKG934cr877NAk3+OefskmzjtC45K4L/I7sTh/Qm9+IFIENEWxKXzhkRrcOaT
FtIbO5kAO4n/jh8BGAlucmnYlQ+8NBSuz02zCB1npFGvP9BXWzIic6yda1xV07b5EnrAM0yQX74y
1KW5ROwD1jWK48BpbXfQH8s2TIJPCt3GHYweejBl5bCnPixR2GLjx9V1w4GArHAl7Lq0N/8cdPv+
PwZNdRJ5cATBuUj98YZoGpRjw4ebwZjmJrP6b0VwcNI3PM+WT4FAD+r+6/FiBkmfrmZ8B6LevRAO
b7phB4Rf5FCDo1wOeXYtjrg0r3ie0E7fngxkc6+HtOHiE5m7ZrcAbQw7DWRjMHJN6go87IQVA66g
QzNlf99rhVAzOEAAUmyePeennnQ+9fJwaXa6V2ZnJ5g6eHmq77RJfv79cQAIc+MGbprN5y7RXjsA
l1j7zQ60+eTYQsi6bObIlOPgqf/h5EHdHkAwQEPeYjBDU082larZ8amhjwnt+QlY8uW42Oha6//t
k4v8EbBSxGQbhomcLZtpM/TE17TdAZDWfwD0dbiLtbxm7ft2/2PWIlT1AKaLN7zF680BfQlbm41A
FcHzFmIAZk8yA1r64L/IpYmq91dqC8Rfv0JoGENJHSkISs/Q8X49mgrWPm9GILHTnomDXHm2B7jn
MTGdLFJm3VHlmkNDT9eHKJ6vNXDeHgQgwlCEh0rgRrI8r8Yz44QJZjDDurpOIOZnlxt4UQzPcW40
VIWlAnIyn57e/+S3Fyg0KUOUvIBPhvLVeaM869o07rNc7ZAC2bLrlDrAJtkr4Sb3txbw6LeBDIIk
COMB338usDXXObNebsUOpEjYxLaGQk6cqj4fipCk7RVE+duIAqP9xwXZFAFwX5+tZY6LjEwd9DXr
SN44wM6qFdoOZZgCNCSy/qOoo+gEoMrx/Qm9NC7Az5srAEhw8Od6PW4/gcupQ6BQolak99bn7aMj
8EKizntmItSHvoVUfbhgK78/8IWVBPJq475AZAvNnLOBGx++OJhYvqPT5E6B7dZTmBoDQFrG/Wvu
LBe/MkNhBURK6LWfS8DpaJbEqJnvFHgT6FaYQBWpEv6+M8tjJ5381OdiKTtLrmHfLn0mOiX/56SC
h+psXePZhii/e91uTHzEg8JGB1mv86mffHFlC10cCsQMEENwf+GIvF5KGALiFm3UNqNZhE4YuGOJ
N9HHWI79lWN4aT4BLgIRGDBJ4AzObx7Z5rz1Br7rMnAlQSNUh9GzA9jBYfDFRmN4WMLEVKCEXPNp
37JNfMfraw+P/kaIRaUMsdS5XrGyTtGunmFdAG8hGxXIPQJ4u41wkysUCwTE2mq/ZmUdzQsuIewG
WRkqh7jy5jasKLyw5iLS60wK2XryOUA/ooaGcySHwjkXnwTQ87LswUsdixRMnt+Th/d31y8xfVlS
cIzKNJ9zUaghlxKUVXiUFGOcatiQwtHSlUuz4GUJBWswTsNmdwSZoR8RX+roX8s7KU6zrTNXhdpE
ujQj/ksM1EFjlgkglQs3jd3RTzqhSjHS8FsD2e6p0potD9CUoO3BUOP9myxJfuwJ7VQRzE2THSi+
eheaBow5PcwmLFGNYmoXb3dLlcNxsxq9VoEcqaYAkCFM4clXAxUFlE4giuhyaKYUCqph96ph8e8W
qqtTqVtYN4B8Z0eJTRsGrMik57UFb/z11jbMi6Cy07b+yQOWBngPi4yvWAaULg/1kvFnSwOoIDaU
pocu1vD7VNmY/4xDT/0AyKrbioGa35hWp/HtKLOGFS4k1pV17NlTN0YyeMgW4t91xHfRLZtX+gXZ
QPhk18Z970XD/4Fk9fQdUJrRFp7K/Bzdlqi7ywf0tHa1SgDZqhOPfA9SJBXllGaO7v0J+YUK/OUR
z8w0HvA4N0++AgO57GorjzF0qCBOrRvCSxtaISsroVRd+JBEYMUqJu+H9PrWFEyPdQiMn1tPcoz4
VOSQNhhLz/jhBx0BW3Rc15q7UnMTpbs5Snt0AGCoCTuDeAbsT0E7KCugpKO/BEzVD8HS6aaaxlh/
a5k3b9jXLqVlNlt+L5Gn/ApbRIFFM4IlcLSAd774xrGulMMcRfehoS2styiHcGeSdb2pgmYQX+Gg
WQ/lkq/2ZlJUjxU0CYaTjXoSF55fg6g7rqb/zC2FsJaS9azLWkusBOUSTmUATsS/UNniwAyBSzwV
xND5K6llV98IDPYDPJpIlPCHANAIuTKiASBvlhcHeafbrpfkJ+S18Ip1eb2OOyGgMrjroJrU7aLU
DB9UHnlpofx88gtKNNsrlLnToq0T8ztE1fMn83N345K64wffW8NPOhWwXPKGnijMSe0jMoWV2h6b
GOoybUybpUxHnlNo33uN2lNm56lyQgTNfvFtP0ByOOxECYmzYXlam3YlO+4oEZD7GsjdxJ3JCtSh
/O/U+T3664DXnlwUdngGx677YSU8OotFCO+WRZa+QOlleU50iJpK3M5LUHKU9u+UAgSgBIO3iX/4
aZOnH5YO6n8javC2ilOpQeWPx1mWa71GbV/N3TCy/dJCGRmrgZS77KkFBMYYAq9oAGXyf+LRC+Kn
Opwj2IAoDZRgoVPn+MmGwQj9Pk9JpguwVZLvwsC2aT+mhA+/ARkCtHeC0IW/GxHbP5qgNX5fxpzV
cYkfUQ83FMLPXdGkmrkH2gWrLYCKcXfp1HkxJJYHQAydN03tt8SLAbCYg753OEpeeoKuzmQLE/hK
lSmva/XJznG0HIaJmq5w3pr8gt8nvYciH2ERxJ2D5QPtEAKV0imPFtnoZopwlYvuew5S2VRAT9q0
jxpGGNlUDDJlwccuQymgXEnbfB5N4OVFGje2g8NfYIF8gLIQ9IxGzwEgqWY9VIzyKCqyhS3NIY+s
+ZoktCZF2tEsPM6rhwgOb37K9mJp5mC/rlDX2C/Quw/vFuj4iF92DWj9HE2sVx+HeoifV8DTYeyQ
x3p4SNowbO51Bq3Mn9yrg/4WAgc5e0j9mYffIGgXZveZHbugQoXN+ziObOS4EGhMAOxUUNeNyBxG
Zbx0bXNQPul+5Tw1d4nrnD7KANfNPh2hIXvM00EirG8Mk5CqksNa9qQlWMTGU3C2IE4fIla7dp90
IxQoRJ2aXyxo/OjeESF+z82QrKDYEC1xqfUmvG/Fyj+P3qzrG0LBda5G0mQfU+MHYodempj2S2yG
38SkPQEAiy2fPW0sLw2CweaO6WYm+xy/J6pWk8N/Ll6Ckd74pLZZMXPpNUfuxZDbNxkUeyC5pNRt
FDcJ/b5oO7TV1CfrWsWcj2Pha9WFH5VsevYBG1B2JdER92QpfGy3hxSRGETnmxRUE77wMD+QsSOy
aKc40uAt0zT9CFyD58uSKCPq/aAbb64slGAhQqa6aVF7jo+R96OiQMT6jem0KKFj4aKimQy5RbnU
imNu1zTfN75YcG16s0EVrYbDXrzLqGz0zyZa6T86SlpV0l5m6W4wSfSZp76b7loaZg0gfzBwegbE
m7RVHxNYxUDG2ETgL2QhM+sMuaJcrYhOMobX9N6mo/BANYDndk4hxsfm/HcQceY/ch749mtQe5Tt
Wr6Ckz2j3ZhEe9KLNdtPiji+gVPJtIM0K0QylKYAV+ydCBb5zacQ+PQKBihSt/eUZyHp1cewmz/o
tu3GIgbevv2FoBHap3ifUdWWMNSTBzSjnf5EPH9aSjVKhlsRkqFB5dJ+AEqerR3evGgxOY58MET7
NjOpBFRvmsZiAB7LFemajv6/eZO1Q7HpVUVQF5/HHHVC0MxL3F69K2gWzWM5ww8BBWj4TaWlH3a4
AbQPT66thKKXO9BgINGz2Jo9GkvEsmOmXth9OI/D7eRx3lbNJPldkHeeOApoe/tl4Dh9sS3WEDJv
WceBrQcgqmwbGaJMwrXJCwBAk6ViRuTzjY5xyRVrSN1aznxW3xZImjzafsmBmJ7SuS5N3xi/qMFj
Os2UuhgivI3G5WZD/dVYlhvYiRAaFe2sl8fe6sRD8umHtFxwpX7J3QR/Jvjq8EeonuPKFcBHsSrA
VdAViYnD5kPja6Q2QdwJUXRUN3kFioRJJO4wHcblFIer2GvlD12lPdeH+6XmSKY7aIjxKoqW5VHN
/RSVAcppTTEwMscQO9fclqg5kxCbcbX0gYIqw34q0eqZl4OtO2DWUZXry4RnCIiDFtqaBQ5E1u75
MCfL3ZglKj6pmEXhkfdzMx8TFejxQL1a47cDWiIWWGdMIief5LgQ2SEEMqrOAVKXKS3iNunzexkP
XN+PLYsNftsIemsRpusSZ8USp578hnBVjl9TOQ71Yy1yijvQRxzvaOElnRlvrQtXlLLDWetjUBPx
QAHdoFUqO6ZPcZ0pOlX4m9f8mhgVCSrfvbKVhaRkvyMeHBiLts0QneFyEHFBpwANdIiCqKZYcgEl
v9mabDiiMDN6FbT3I/cRFsrx5wB/2npYgc2gxeyF07QTOAfjPvSX7PtA1rEu4Mg9pEepKDwKkEo2
ahfldW1vXZyrT+mKMucuTl0KFk1P4XzQJkpPj6Pmnl/MJP0Pra/hRZPigmBFyxOFm8iDavf9jPAZ
koR4WmwVTHXzI5nTbMF5aZN/Q1cnsnRpTp8UYpKwAgojPnrEhxrZwnM03pDeMA3XkaAOYXMWqzvs
v9o7RC1YrEWOBsWjivJhPvQK/67PWNxVHTDTv+GNAg/LEb3Sj03s5n+0E+2D5BHKxE0H7vxdN/IY
8YesaYJ6pjPyyHxFQSYZwEwNa1bbigRdxHZQJYv5Lh9t8DnpWDoVOl6AaANJvH+EVQd4pB6Pp7wE
gSH8IGcwHAowrXJ9QAomf66rFre5ybLxOAvuvkElML9vlxyGOsYCw47oIcD/QWy+qGPTpXvVRd5j
H/cGVzCLspOBH+nPDo6u/VPmTPiIjRlNSByo9wy8Q8oQ4vHuBpCH+nMsPKGKDtnEx7qrqV/FzTR8
wmfF7DZlPcUwTeY/zt6SB2XvBfo+J7MfIuBVa31Lhjn+qnxEsfiUetHHdiFDVKkogVgHsrf1Kxwz
cOKj3CzxQU2wkzzJTPK0mAXWp8qGenpsFzmlRWdaCtWEwWK2fbx1t74L/R99TDu8s9BjfIEnV/jT
GyhEIRedt/ezlnjZMmP9puAW188ORyH+1nKp+50EOT4rhU4SXjbIeJJiaVpw/OJMr0VAm+CUTeFW
RXIZheBZxFWZz74NyyjWJt11kQ3uhgZ7FLLbSS2KVvFVlCjK1v0xd3HcQ2sAytm7JGy9G+QTHt2T
YSI/mPGA81ntJBrk0yvv8MKMeEPWqM/VAyIx0xe0V0mwV3gBwLFHE+KXXoYZToMWQkiHLunqF72a
FrmCaaNkB7w+IcUQAqoUIc+lYPqwcEunPLI8RyoLEG9CbON2DBX+bKDefA7t474nZbcu/LCa2s1F
34io/Whs4P+AKSMxJZVp1+9FMuP8T0ilW5xfCJnhXSDBjy7NOa2GJECQ39WkD5DQJ0BTDKhbzqUm
PORVC0ftrghAnnMFm3sbl3wAzhjFI4siK3EOAHWvj0HDkYp8t8xM8w7PNlV4mLkMiiD3ZXwY2iTs
dv0sW7szSQr9k2bQeen1tl6wwCizHFlLhrYIpslkJYkpmx7mmo8PAvpYuoBWTp7d10h2j5aL6CtA
WbUpBqcGBUeVPHpuGdDNqPY0a8X49jZEJoSPqe9PCOvDFnWxcjap+UhiFbLCEBa3N71Eg7EA+Tv+
BFdGtRzV2OZfQbSN7tqJBv/6ivf8bm2gPoY3dZVj6XoePYU9/NI/tD0Zv7exx/v9iqj217ziMS45
fuLvAYQa3CTLmt47gY5TgShRN8clHAzmM/KaoQCoOdRQ7xiavFDZJlUQNjEiln4l/479bOkNVz1s
HInLYluCZ5egWRYnIoWu06ywTWH6jSeMKJ4/mN4tKco5KLc8Qr61MwWoBuoppKJe986fh1+imxdb
ZsmcI5qa6wQ1oSBmL1tGgscNN7bbI921P/EQBA0ED/sGEnPcYEJINjf7RM5wFEc9YK0EHbz8NtYs
fAT4OXjux9xnpW8Xc0JHkyFrStP2qY+TxRZjCBmzgkA3Oi6yhKvPQR03L2E0xb/0rHP0putxOMwa
GmQlUjak4jGy3wRHMJc3XbZaVeg+g6JmM4y8xn0eLL9w92cDzIaN+zcafI9j7g1F01d32aPYtCUB
pWLixxA77Q6xyJWsMKdwRCGUhB/rdQiDYp7XSBTeAN33Q8QRCxSY4+n76Le9KVpLzFwAljF8SrNB
3yUgDAxFj53wOA0t/9pAiu1Xw5L6iEjWc1CoFS1iD0VOnVvlN2dBFClGmaNI0EdSoF4OJ1R0blPt
CQSMXXCjG940h0iEFLW1CSXuAuaOM2S0coprrnWTa04E7uVjib4QcDSD9pEJ+GIIH7RIFxj+MGMn
fHgcHDEZPYV9TxSPO/wZ9hludmjBtSKSXUUXN2DX52yaEQbo8QUFl9RHLELnjy2C9x62QlAnKlpH
/J8JWtu0YGPLMzCWuHoRYISRYpwm5KzzNGcP0zQN0JIVbfAceX7wb86ZC8pZT+EPzfPhqcWGX8tE
hvYmW+iYlp5GBHIiBorEqE0mww086vKs9Fod79mCvBamr37qii7IZrJLx9p5CNCcWHA5jc03KPjw
rzIPum+q9VF6UP5Ck72uR/eiLBs+5u2A+qXKiQqrZEzIPzWbOSYNxaYVjeXIf2niLrpzgMG50mce
bLLW1NKfmRsQDxrkTrgHwsT/h0RsREmLWorQyUl1RyDf5iFR79Y7uDCvrLT5ClxWmA/kU6Da+BR2
tvvWJxDl2jGVkF8ItxacRk+SZ5VCmbBi/tJ9RQm3fQl4shiwwQb7PQDLNURZYUUMROBHz0DIMEB5
wcl8eFkCILQLrfP5CwCcQpfQZiHYpfARCnd0HAJET7VA7jaq2R5EDS9dqPYl8VGmDfUL3g0LaiKZ
8VjV1dN2Y8NL91HyYKaolSXZj5lJ9cuCGaaKPsvg+xJpFMvLFEpFH0FiTXm5KCl/+Aq37g7bKvm1
4Fr+Apj48KVJVIjqQ5Mggqi9ARco53KcyrTpPLdbowDuUUPa4ld3k/IzFCHQrYOeYG69as6J3J7C
bDyN1uEqcCZqHnOPQsuSpNpVnYVyZGnjBo+QQ0L0K9AIosDq7JOTMAK+v0hz4i+6BXDnIemQGJZ4
sHWK46EFFNQ14zPEW6FQefKbZg4/9HGKPbRaGE6WzLnkEW1PaFFFhjXZcUK1F9ndQGJ2E6HIyHea
tfxmjGZr98L3dF4Ewk/m0hA7BmUGXwx0LuaY2CJUJP0O8MWEZVlqE6Jk00MGL0CJ+ZC3gYtKir4G
hHQ61t1yGKR591GLLL+yUe6NRaYj1G1ymsRAO3RRgKjcZgNq4qqVz876XVOZIZ51oUVu2CNq9/Rf
HUKtGwyaTn/QIgkApVt78ij6kdMTxyv/cRiY/X/cncdy3Ujapm+lolYzC9QPbyb+6gXMcfSik7RB
UBSFhDcJf/XzHFV1t2hGHPVuZqVQkDx5kEjzmdfAVhAE/xHU9nrwJSw2CZt9JlyttNrsAuwDtG0v
h6yI2mUsr7veIVUdZodgPibq6EDq2N5ZjQI2eqJ9P51D6KNO5ME3Xn19sLnXrMJyWoJnY839Uk5t
42tUG6/1alLEzpNZ9ol4iDxQiRsHQXGPogwMz1JyINGTvkoqo/6UumZ8OyzzZB+ryAjD9/Ql3GDK
yGiCVUrr4FR5MwZl0tIU81DMrv2ZAK3czqXlzvuaSt0nfJLMq0Rx8jRoue09P2HvF6E6adqAn3Q8
nCXG7KB+RfFF89EcocJWuZbyaSa9uBCr1d+045Jf1nlDcFW5tXvDtuIlNW6cn9RTTHYPQ8rVP6ie
oqR7vHAN8Ll9Ux3zCnvkd5TxRCb0WxatQKpB9iY5oUkSkY1EcYtFVhnG7ghiD5fgJgvoE1lbMxl1
TJ6q3Ky5Iu36itOjuqyrYs64FSBQhV1saZFhtZVBHWvUzgjfRrYShCrLPe0aaqSnHTkbmoBIeu2s
aR6vrElbPg/V0KcHr5ccg8kg9Z0sbeEE09H6JKhjy31SWku7SDhq2MJN0udR4czeLUI7GnXYtHI+
LXELyHDyepcFFg/OdS67KsOFwoahV5Vd4/iph16N7+aNI7bppA/aRnWpB3C7tQmAy6ooY+p5VpL7
RucM8hjGutuipnwXzlmr3QymWdxayWCeY0e74KzVqVR+62RetuASTPpQRpU1qIEqHspanhAfu36I
5Q48bIIrjlc8LimkCL9dHRIiuARquXG7uFAju/Ksi6of2Bxizmji2Ik5U9gk1lTD0RbNlUNb7Jup
t2OGAjGBECc7dVbfTUqACcWaWF8Ks8++YGTXJlgUZMMuwcMxP62rgUxT5wogdbGd+UDpDaXtLnFk
elUZR4KbVXX1OyDT1wAKD6jikRZF0Esb/AVAKlbbrkXSm3b0YBJ6eULdNKrUMJcU1k2WyPn2513o
NzCSDGhi4OAeZTbRHnveNJVFj+gANhwYaVbLuRHLOcglR2cicdWKtZxyGknFvizkFApl9DZDmb0n
rvyGuB1fAmzkEbB+FF57AU5hsffw+0UJujvuTlbWyPXg9fnXdG2cPkJXnUhSJKhk++MquH/ge7VJ
aCHAd0BRhQrtzyflNVaGBiuAKnzMqAjCz30+J72u1aVo8fqEX12dksLXN61Rpu+Abl+3cWkLAZt3
jxwSdKVfzvxiSvoiaxmpCVJydC0nDgDbOkmqVWx/9YFA/sDyNwHnEAW/XFWC5mhbJF4VecXo+YNo
phO6HOo7/fc3ADFHVir6BIBxsF48ru0fwG912a+GO5c8kOw4A0qneKrXtruxYhsm6oqvXae08/XP
H+2tWaTBYWmAfI9eBMef/zAo9egJ3JRbRqtop6B2Z2NnenW8kaKu3kEUvrlXgNsdieggN16REBQM
0VYQ9FVkiuSuGYDyGuMoAzp51SlGHPFORzBxg+ilvKuNtQuKQq/fUxR9vTZZlD98hxdrM9GVxJh6
j+edEQ8inCqqU6EU+q8DHI5e7Kg1AzRAROXFOaQ6WCIv1EIixqIsIdXsC3ViTGfX0fxCM4ZwIMtH
8QlMzXsSym8dgUzwUcEP42eEaJ+/UUiRK+dRVkVVYQ6nqdOCoVxEB6oANb9eoYH88xX05njI8Njg
ppFX0Y9Yjx9WUNrAzVeKDhVatVgiKvVTYCm5vRktmnHDUZb35+O9wUnlFaJJc/RGdTh6j6/4hwFh
aCbqYhVVFJdFI/b5wkhBrVvx6TLZ2Xk3G/0HKWnPVXjb4Ns80TU2cmW1fd0c3SipS+tQDrl+//Pv
9ebKQt0MWU/EyO2XMnhDZRlpjM5khMFy/lkZoJQrSD37Px/lzdnGZBv0NsAZcvLnDy+GuScD1EGV
rdQAUk+pL3JtojNNlnfWEVW8c5a/cSjh9MJBi8gTBeKXoHhht601khJEmKJ6e30Y+g1tTYuqGZgv
Ne6tq9Xp6vFXn/Loe4C6H3o96CjrL6VK1zbXTKLWKpJVEz85VpbfQYpazhttXveLCSH3ncd8fTZ9
HxFONW5IAANfskZFiRhAuog6cqw+Q4jXMm/MwqN05q5OkILxDqqC5b0sPWU7zQFCUYKH+fm7fYWK
On4HFFNt0LPgIl9CrvtuNLNsUVjYqmMjZbW6h9w8Mt1G6u1VkegbV23cIGuL4Vcl5RgZhgZTjs4D
X+DFqqKNZvRxJtEmx3V7N/RtEgFEkX6zTHhDjeZ7EuGvVvFxPAhb2NJzTr2KmrhBl2RZyxrvGz17
cIXdFKFDGvVlRW+1DfS1e89V49U6ZsQj9fhokQKe66XIwlx6NAFBeUNjGfGjc2x5MQrAKSk2PCdA
G5xz8BPOO0fCq8v1OCgweAddJnC2L/2402GsXMTg6mho3Mr3vBVuJJ1LcILFeyHKW893vL4Z5YhX
eC26rugmXZIqSh21aH1LKdtyh2yY5vrGqvZbEof8c8Xkbn++Zr9vjGdoOp4RSWEg9GxUZINeLJ16
BEgCHKiJFChjH3rSWGpiHo7gRTYZiKShV3tHrS+L2iZx78EjV3Sbxjg5FWCxaEkA7IoEeI5rIbTY
9Qudhud/cJpAlTrGiLQhXpF/iT2NUdhxHblNXe0UimkRuONm63rUfsS6jBc/n5O3Vjf1VLD2hHPH
a/j5GZ14bV+aZPlRM7VLYC2F2MyKME/QrMvRvsre48V+X7wv3wG34ZHwBqGBf54P2NglndCyb6J4
Mik7q/F6SXCRzCcxBlYXzmKvfdQtwvjUK7pznqlVeWnrYxf7ZbeaV40E9P7rU47SJsc3N5WHcM1x
uf5wR499046yipsIF9wy8mTd7Ki7iAhhLm3jgHZ45/x+Y6dpyG9gUoEhEKymF/EW1QqjStSJKc+M
dDd0/RdrsZPIRTFn8/OX++qaJ5yDF0+ahbAbVIAXI61mLMxEp1uSESxL31ZT4wmlvPcEDl/fBcf1
gwoXr/QIb36R3SQTvi14f7VRXjXqBoQP4tKGoRzctUBy0QKf0caOsSdjeE+d6nU2eaSJAM7lJIEe
huzn83eHA7pXO5PRRgadSNLnHEyG44iwR89qjJrBtPd9PQ2RLohzzN5rLkQ7yI9kSO+Z7r5+q5gj
GgDaNUtjJ73U2M4n0kgVPAYCAW68U+Zp/ubB2Lmceqsd3lmxb45FXEkST8EfhcfnT03P0QX/zFhu
q/Z+MRuI7mrZ6s/Lkkc/X0JvDQWp0sNMXAOC/FJfrRqspl5dq43URZohS6zY63F5m2tt9s7p/Hqx
Hnch1Eu0hBGsfHkS0SoxwLl6vMo5X6VPVRhIqJBJk7wze6+oJKwZNOU1pg83MO6D57MHW6ydzCHD
Sapb7mRv3yiwH8J1zGRk2fhPrwblJ+eIPWiVNn9nS741nzwipY+jBg8X7vPBZa0ai1h5ykkpvE1H
h2YPGCnd5d3avDPU62v2uysgzuXsf2KJF88J60BrQMd0kZNZ/aZoVPtyIXKKVCduwNWQI1m02rzu
nVrHm3vSoW/2z3Ff0AB0uxVqjsUqCDLOhKkdk31ZutpGrxq5qXCjDBE67PZl5nncMH13vZqd+1Dh
Wf3eyf7GZJPoUSEiJqQY8pJBs5oJgsN51WEBMtgBiHT14JRQc9vOe48q98bqZcmyfNFttnm1Lya7
xBxBkJ930UJTNaTa1J/UlLc///JuPKovHImjDETd5fnqQYNU435suwjPrmrbjIuIcK7T/bnS5ndu
qdeBAeRiMhqyNxhkHLHPh6pRzkvcVmeXtEUXuQUenYk0qqeZTeW7Mwo572zLNwfEAlrlGXQIxy+u
YeHOGngQp6PLhJzjBJs6LHLrK2gC2AdWXryzO95aGxyeqIohHwOs+cXdiBuzwAOmlmgkJEaQVpbq
I2uoBguT+s6OeGttWNi4wjTkdkAD+PlUApd25sLDLaNjtq+0CQew0LMzSF0/Xx1vjUNUTd6AaouN
ltjzcfCHa0SeJ0jw9q4beXF/DhHkPd+0t+btu0sm28qBYPhikIGEVkniqYsm4SEXS7NgkzjDGloV
+/znz/PGAYaV19GzgtCCB3txkEjN6sdubnCDM42j7S9Se3EqwbiM6XyG9rwdDOn4y9KQLHt4RdQX
jxVY56VzGVZbohmzSUZaSebudVO3g6Zy2SxSe+fCe2MmOQdU92ilTPz0Ui5Ag1VYTV4lIzfD9mPK
sbjLoA0Hk0vT7ecz+cbKYBpRBnKO2gQQCp+vDHmkfBM/yajAzOWSLpTjm701vrPO39jBXGsagQlV
U8966e1pV4h+zavJOi/yJcpELXYVvTe8Fmj7UUr+D8IgCKGUg1GV5TB8yUDVY2loxTL0US1gfA9Y
xPptRRiYlWL+q+jwX4/z/0qe6su/EhT5j//m/491s9APF/2L//7jLH3sall/6//7+Gf/+rXnf/SP
i+apuu67p6f+7KF5+ZvP/pDP/3v88KF/ePafqOrTfrkanrrlw5Ok8Ph9EL7p8Tf/b3/429P3T7lZ
mqc/f3+sh6o/fhoNhur3v3+0//rn7xR+j4W5//pxhL9/fP5Q8pfXD2nV/3b20PVp9dv/2HQP1ePT
/3zjE54eZP/n74qt/0GvAxVDpIJY29xVv/82Pf31I+MPjj9eFvpB0Lq/l1+ruuvFn79r7h8aWCnu
maMwNG44BG2yHv7+EVnFUckcFREoSrzmf37XZ+/t3+/xt2ooL2u+tfzz9+ebDtmiY9BH3IWIF9ub
wOD5TkDqRPYzla1wWTV9R9fSDARFh8ioILD9ME1/D/3jUPpxV/071f1rLI+ROPZ1CObWi/PLsFYP
I0/PCDO5TjuHc6yj/aznAkhGPQfJRGmOUzMD7edVYUNbc5kLmp18k2PjcNt/S9XE2vU5sv2uCfJC
TbE07KpTJ1etd65D8/kR8f3LIneD+wxFB3QU3OPE/ZAFYy8Ozo+XF8rauQMQkwMidotTUMbgBUA/
NSP2Ho17axcIuzntTlWXagsIF0w7RDSKODSWmwG2UGu4X/K0vXG61AmaXgnAvwIOtqBSANChl7Ai
d1fnxmZOx36bCOcAAXKGhdQUkTUBoMzO9V5WcILIyN0OXPDKB1llnW40PTu4anZyZCAYafpVuPEH
o/XmLaS3G7eND1ZcW9H3t/hLO/+ne/rZWXAxPtGu7p7YL438bTNUXx96Ntz/A+cA6sQ/LO/jOfPs
FDhNAZs9VOnDjzv/+9/8te91+w+I8Rh24RHGxmZ3/XPb6+ofHg0QLFapZJLbHW/Uv3e9Zf+B5BbC
EmwRAj7+6l+73jL+gB7G8YGAyPEH1q9s+u9mB//eichlUNI00aylqErFHEGS54vbjK0Cm3mrCR1y
H7hAgCKRE6tM/UHBXzEP63Jc7mnQjDfdPH8uVBkHOOI6Odi7FXeUBc9xGeYWGO5RZmUTYZXoNL5R
K64S6WMCOnlI29G7rJJskSfzrClLCDRqvvthyt84UYzvwlM/Pgi2UEhSIkPIbX3UU3rxIK6kDLIq
HaD0aRUeKmKtGLbuKsz10E6dgdh6XqRfU73zEHRS26cUMK0NNBgacZA2aVL4nZOietpYqCeGo94k
t0Cr0ks7Rp8sWIGtnsyIrGRhPyf9BxXehgWHw7PTPeQJN99Qn9RFoMBbT3aKY2OKLvV+af1JVYHf
gKAEWQcsvvgYD5N6mMqxA34hpwwl1i6b9Esvmco7Eyoa8FapFl0g6Bq3fgIv9hGB7HKMpoRgGWTv
EsfBpNYg6DqIKdChZipQYPfQXYhwHSqhwCwjeh1wjDSAPDb3XIBrHOhXWMPNpTD6qQi8huzPl87o
NhvIUQB0c17y6ez07hXIyxQbEMeYxijTUm8CHCUlrIeSpu7OBqM5bQYX9lM1tIt7sCxKhFtN6itA
Yqdovrq0Kw8tmqonWYeZZJ5lVbcvrLH7lKEbbPppdpR4U5S27TCegeYZUPRdd203JJ+sdeovR9Eb
wwb30XRE9cAdz2nfDJqvgvIVoa7Af4o0+FeJj6A+mqDKkgwJqB0tuyjTESbt6FXr17jvut4vxWR8
a/POk0ctpulGAzKmBNAc9KdEb8HfARuDJ7Qo2bkm+gxI71zpp+1kT6ZfFjU74IjXK42kA+PvZGoJ
bHlab3KDBvQHx05A2KcSS6LN3FryQi1Tuk3aBELHr41RN0KjTa1TFwy8Foi4RofGBc+XbLTOtO6q
Wncf0yle7MBWBFr5GXhnLagr1megdRVtQJF4TeHbuQZSKO1AxIMJ6+aLtRJTHyqVyq2xZqNrnioK
SkPbGcOW7qTtsvXb1MysZqS/NDNQc68Gi07fqvALOawwW8dJPEyQFpwItUvv02KDdPcLc4V8U+Fo
G0eJ1kxJCCHGvNb7cavbql0dFZ51PXTmaRp8Iy5Qsl1VYKwbFfiUEqTpUuxZf4uEu55bW8Uc1Dwo
UqXOwBjF0z24l26KuhJre6/VZB0oY9+juKq5HzRcLKYbQ5cZpIaaxlnqztNnsx0LSl2K0sx+U3WQ
2S3A/mKPwDeqn17dNN8U5NMfgXz2TbCKatmV8IAhwa9u8a2ylv6sdPL6hjo5gJ4hHtkO4DYQkZqT
EzXupi8lFjgHqzSzdQvZIj7iQj/1xElyB/MxvqFRyMsWCqtvqpv+kVpR4+0heMiV/Y3ywEFvYGOG
Um1iyklOpX1ZhmzUttBw3Y/eMIxIDcPvS8GsNxDlPG800kAms4P4YE7gkMUCgLJmwYAKjnQKI8pH
zVj2S9cYRAyynTmkNMX5RiysZfuR+Q7ptHHlD4rTa5G0oM6EIPzrxYcYDM1dqDouY7JupeOvXiLj
qDPBMutWLu9xZ6mQSijU+JCMWK5tSxVSlj9ABKnDkS4O9F3uqpseywjdX+xpGMJqTYD/QipUwIQT
mH3JY72mu4mOBix0M7mqDeyqIo3xciSkKw3Y/zxldTSanbn4GbIXS7i6XX+fc7R6QQ7Kn4AuHmbM
xS3h2FGfjpD6VQfQjExn75Dw/9in15MDNZ+UBbx+gcLDPLdAz5qhSD4ID6QhBLh0TgJNulV14qlL
0/rCooznm60Xp/6cokiDBSskCL+zZwng2NZS7TJBaTvZiDIFkkv5o6w3dt5ka1gNdMg3fY6yONTM
PjlPu7Xtd0pnIuA+wOxyT0svP5I9IWI9oOchblxDmpAli9z+qg9YEUegsMbx1OZAL7/aqVgDwR63
fXdFXYXBDBMga6d7GPgpKVrbMrNLM2z0ajlJwGiX4eSq80MOs/wsnfsG5gqtoEe6hXSOWdW9D3ic
Iwvor1R9sGH6tQcK+GRqi+VWYFVYsMhldUWq5l4goKxf6fEsv3VurX+ZxmruNnlOco+8BTzYIAZd
gVSGl+toJSgG27+Pe4ilBQc3HIBJJBeIwXBVQCiqTOzYNRPCdJxop27Ty4clXXMnqiC21vQ0kDUK
uqbplyDtnf42NRGs8We5gumQo4OYU6woq8pHpUO7cZex/0wpFOWEpcsgvOjQYmfaXlb+KMhM5hBL
UTRg2lrGWQhoC25KvPDbRdmP7qEfsGwPTPbHpW2UMxE2Eni5307YnAeKjpoGVBlrRLiAJRY60yT7
ADqMXP2RRlp+qne1d4loZn8zlyrcuaqf4sulo08ANUwUeqCRK7v/QbD8/2eafASb/Z9z5GB9ehTP
Y+PjH/wVGpPbku+S3RLlHoVkjmI1f2XEmv6Heuzzoqr4d+T879BY+4NIGXgkMA9kX0C0/Cs0Nt0/
6F7QuaBUClcGzOYvxcb0Xp/lqSApDJp2NJspTTIYH/s8Ol6S3FWIOivu3tq9rqsM6u3qEQIZt1ml
yH27eDCbsqMfU4q4Rjc4D0bZuJcp52pUKB50d/eLauZXaZtGyUws1MDCHJsaZkBvnq21VZ0jLUlE
mgE759T07co5dwbq/Zas9ys4VBMhHerL8wlCfrtGaIhbe1FmZUefmTPYF2cokPhUlM6QsP9MC/kR
/PbO7LtvUvHOHGkc1Mb5IJATGFBzLu6E91TPJ6N316/qzuIamA5Vlp5q7m3eGuewTOjtmEWgVosf
L1sPP53WsB695gvfLhiTM5QKKj/GNqBMy0uYGiEkbsp0gJjau2Ks9ks+R+6AZ0tyIuFYAfcJsvV6
Lc50cGQ9RF/y4ccsV29Xe91P3nrueo3Pwb5TvBsahejkWhdZ92kFnNQUKtCVFpYxcGVxSBD3W6BH
2+nWseFthctwl5TNlrmcBuF76dlskB8fWnUNereCLGM9IY55g1KeHpQeWjXm5aLEoabImy55oEjs
a3GQFNdxLYJCz5AOn9F/0MPKji8nsUaWwIy0U8+E2exWNSEKxKLnzFnzrWJ1j/GcHCSIBH+crRBA
/yl6ABdi6Wg1it2Ypl/ybjPnD3WTG36ulsFSQFVU0lDXt2nSXC2Vhu6AEsBlBXjdUPIo+z0d/Owq
YVhB4T3H9Xi87PS7jOhhsJagmS6L/gCvlwht3Cyod8Az98ReDPXpmGt6kCuQFOLuQ1KkXOOXoIAi
4WBl0XWXiT1edy60uNZatjQruEcz/qcs5ae5htzl2MtVUrsnBtpfPuJGxEHrRu1XL5hVc4PG+gcC
DQhCef4RwnEf6FYd4HbyTVOfTA1HLr0ez5bsDvmIbQISWTpH/uh9A9xw3zd5kFl5qKL44reLfivj
2R9R4pjULChh7S3r3oNgb/XVSWq2WTDK+sJezgx7+JY587n0irDqrNDt620MqdzKP5VNF47DFEq3
PElB2pvVySKuuxazdxiFKJ8sQ3HbJd4uyWK/GMrQUsdLmaE4Ubunsh8CTD8jW6ZBJb4Kbd2YWnHf
68N1nFZ7vSBIXN0QjBj2vzf1uvioV1xJpwm0ptgXprKbjOlsqdVHr7A+iUV7zLqPpC9SacKYdABd
BHR875zOOYwV4T6kOcu5Ria19OGh+aXKMrTHnZvHV/FYfhM4P/ptDy7YnDSNVT6Eq26dD+vYPyB8
8eh19UF8fxn9phJQ6tIRSgh4J98W7cFdsk9Cie89l02iWMY36alPFBtG4ufRiwqNYyJOI7FmJ7qC
dESXhFlSXnqriNTZvZoHpYUYuxI752q10ab52smSTx4UoxCkuXOh4MiLCIi7F7W5BsC9lhDdiQRZ
iuJidugVamN3u7CPupmzQS126kQCUX0CrJla1kcUR3YtcjAcItdp/6jFy0oWuYZ2RUu+EV80tz0X
1Pr0acRfagBJlBdOHaSKwhEUm+tFMVjzB87RKQStd4rgDPI7mv11Ul34WcXqO/qJXjjtdS2UU1yO
zD0Hurltl9uhyoPV1MdLuBkfY60kEa7N6xx5Y2dN08jsJVSOggRbjeX1AguotBf9qpTVRdvk21WF
nW3P7sFFB2iDTMq6izvgkwha2ZtVsDUd9JvweE8/57o8qV0vGhA0cEc4c0p+6tbmcmOV6n1XLJek
vyeZY51r6ObG5gns6TVsxvSpF8qHdYpJhz37qcNELJhz7JflksEmWnQzmgo3g29RziHU5ctxgMCD
u8JIOijcPFgsHaITNX5/7LJ2Y7d26CzsJlOJT+Np7c7Ttp3hWSfg/8zi1LHidhf3y+Ryplb9OeL+
6VkKh87PvSFyUwNCEkpqe92tqf80xq3TJPjuxaq9dwE/XysdSm5ONwvOb/UspgbxsR8qubHtOb3r
+mbaWAs8ExZIFiFKkp46ZTqfJDRDwkSa9c4uSPcgwLVRkZBxlBywYbvY5JlzhnCVtp45nbdp146X
p7ihgoBrYqDoqOmPJNyDr2Xd4qP3kV8nbtxG3UCEloim3msrCbJef236BA03ZWe0CuLdqMqktXEa
mwCX9a4Zoo4T65IKD9tm9OzqvCPl2RiiH78IhZR9RetA2y8OdSLiEYvzVq/Oncldw2kdWyQU1iFa
wENYc7OfM/q81TJ0wZx8QxEKmRj9s1mpaihcHc6egStV08N0ckMmufFLs439Zc7zfY/4Q2QPaxmK
Jf/Uz/BarInqtuOJeyS04IIap8ncwCNenOs0X6oz4uj8sVcrpOWUKTvEObk7yGd0kzIolosGyY9s
x2VmCg10YI2ddZkSFtj6F+TYWtjEGgvWxjxNqeWlZSpjZFUFPKVG6SOrKXssuo6fZgxInkDkv6gq
/YHe0by1Glh3Uohd2bo3k6Ff0NOYqM5b7emgEig4dzqa/ts1WYj8s3lFimv5gnX6wCkxpyeuNVEp
lC4JOeD2reRVB0p7tsxbdSVYWr9RQNNCT6GsUtjd/VpVX5E1uMqtVo0ENZJA6MWZtmS3Rir3MlnO
RKld4RK0MYxq11vDjd6VoWZyo8Tr4wyEqW6J0pRm2zHtaVpsMTbYIrtKLrqJzdN5tkOtPsZM1iGV
1tbLKbCluQ9lkRIn9TQpDmvpkmZ1w7YAwdgu7Vlt5QdvLi8SbwiK6aLF3L6qFCCmzTY27EgZoeLE
BG7S1CIlZ2uYWnPO3BNBXCtm5h2aAmYZrPrxZB3XJMEqm/Uv1FG7KBRlCFDOAZpUOqoM8rLz1GBV
zXhPzdbd5gn+YVSA5rAXtWL4/WRWlKnaVS3DdfKQOl4Bx/iGHK0dMkhk0mmdZoHVad6hbbBfJUi2
v+QKAaRQ4/oEgZScYlKvbutmFVeAa7kZhV4XGzmWuGutsbq1E3A3egmfbxx7lFWkrgXySFipvBaR
P2EqHzAAR3ZwQhF4ELl2OkIH/0wi2MLBBHYslJUoSaZrfN3GNZI/xlKCiFAxk0JHZB4vMGbKUciz
1F1WzO19Z1K8MyeD5E0d0zEANF3tKLAsN9m6aGcdeehB0o39Vmqixo9k6q9wBHqgFULOWLRZf05r
pvXnpCaeKVtVOae/mVOarNIbBPHUvcGj+6NQnSsaak6YjYm1LzQHpRGvbSNIjBBDY73n5BMGdePZ
CiZtKg9dqnN7OK2xbDg/DGNnNMZuLuzkMHrpR13K2dxovWrda4UOaxNb9FCiX3Hp2XN+tDCUxsAZ
TQkwg1B5a48Dwv5KtfJSUVZMupgwZUE5TSulclLlEzxdWmH3SK/GH0tDFgfDmKYqKMuVULFZnId1
JDBWWi05Hk5y2E5OOZzNGPx87LzC3c8aRFeu0BJR06poxq9r0Zi7eVRw9BL9Z8vuVQ5Eg96UMphn
eu1+SD1ra801uPgEmUHb3bSdHg6qcsAAAYGgdC63zKTiG4lyFlf1udvNd2Y+h9MyneszdIxAjPN8
Qvguw3as1gC8++oPefzZMKdNodmqb8AGSlXt1BPcgChA7vGQvnGn8tYo1k3WN1xKM8dTfcO9ekDZ
I1KRUgoh2dPqSrJPFNy0Y8mBVpgDPVit12jK5KVO8SdoB6Q3LYuSGuclcj/xGQyjs0YTe08+sAbr
oMjBkHp2clfn1A3L+EK2ik4AqMo9ZGFxyNzc85ElxQ4QlyTItub9Oql6hMYTk+901KjcL94M33mw
UGix0YU8ZIvZ3Og6DTvYC+bNWqRDYAEP8u2JzM/MNH1TZ1oXNll3u1JD+ZDnOVKJFCKRfbQPpYN5
Z+qA04iL+oJS9+KjZZbDwMxj/4g7i+ZGOSSOudEb78Oifa5TKzCaPqBsvo0R6uNGiRykQFE7YWYy
yh6e3viDMm/nJQ+mnNkb9WFj1eiMwQqHba5szVIm5542fh0kLFaXCJv2gdptipSlTpNagSvWpx1P
yAOTA0z5iboOYziPNWppTj6EA3Eo94RSnlR9cqAbdZ4ocjhU6nDZIH2AWKAFx9VDji2VYtsoXYiI
VBxS2BLg8yv8YoqxLElUOqfacDs4Z/loEV/pR/5uahj3aseRIIVN+UnLpb0xIZ6fF31lR6Us2gth
pGOkaZgolHHinpDKsQmQOio3KCNkm1otzJ1rGeJAPa26nRXFi9A3FpeotmRBLwzn3kDDY2tTIN0i
m4Cmx7zO3j287fXSHu3xNrOX4tqxBh2l1RGhxS7u8awtPOtet/riTIxtdlZUinddFYpAYLMwEV1z
NZt0Zmr3mpqW9xOoiRvUNssHSNf9l5H44tCvg4ImntDkZmi1/tYbneFiwL7koAgX/4IkR5ULnYxx
a1bduPiWV3rn3mT3H3tLj6/zLks+UN7kIhplTJyrx2l5MxiL8XmFtZ+H+LBQZ531NgZR18y7Icvj
QNcr58bqWhgmVT6f51ajnqyUPIk7WJi2U2rXsd4qQJM65QyxoWWP4ll7HueppQem3XDUZ4XRq/Db
WvuUQ389WU2TrA1MbXXf59yTmrUswah25rXnWeIjRpBdFxpikfcDNVN9Y2IMd0cBYd4jUIuAXpnX
EWYc+7WHRz4nKR0ZD7WMD/QB6aNXBLUh1c+cqRm5mF3pBejpibsCPZqotavk0tNH8W0wRw9dnsRE
hyyuVxj5sSPi7Wq1Y6AjNrxZB7TgfEdplhMk9bgTvNw9IBIR+zOl6qqVRpRNUARZtak378EeBAb1
QON/M3dmy20r25b9IpwAEv0rAZJiI1G9Zb8gZFlCDySaRPf1NXCq6sa27GvHuREVUQ/7YXcGCQKZ
K9eac0zdYHg50ZSweuex1Npb9lmGFwPVQWRDA1bWg14mHGHQ3RXYwq6MSSvJ2ACbYVaL8cMvB4f5
XRTCnEqJcIEaidasv4FudEgjZnYVB3RgP8YmjjRvm/v5Sx2JYg+Wajf61jYzWbPx8d9BC1uJtSNl
V/61wrjE0Vy8tGV5I7HD85rr8aNntcWGaDVaDoxCqBvESKrbMpyKkWNl8rHQK8HgsRmU/kUlEVOK
YjtaIAFENwDFFAsKgSgKewz0E73/Dbha/r9iPNei2A3oCzc+BzBTliGn0fX8eOe54E/8ZRyusMT7
cPnunOUpsxfAOHQb6Cd50MTIWnjUmZFvFrOuQyrUg+7WV3bbGhs1GjEHPkNeC/nei8tCDMpog4eA
OHND14PBB/76IJl0RkEjnQwXfZfjhb5/SpudKZqCdyjtwZ7E75lRIV9y3+WUFk9VqV13E1I7Fx4b
PJbIujIEybOz4DyVZ/LCSerArfyhoZ8DgxRp27jrd4TFvjrCuWWRY43vl5Jv+2Meqq0uXyJtmQNi
HEPUhyNoLk4CfbMeyhivsSAwznIWnY9vAJ5yNO25j7ttVzacSX15Uu2iTnruGLsmSfZd5Pjb1osR
TOcw3fKSJuEaDK238c7yzmaxi4FFNA5Egly+aYlPgqJiz4yZlATARL2wrGprz64DRgReAnDkUu2S
hCZKM0tzW9Zlc9XwCgWlqLu7eKFz3XQeS0u5kUb3mNfTOVLk/OR5/dziV/Wl94rcYAj6qkr3Bh7D
Ib/ygRyofh3q5Mu1AXYXA1CQZP51HOlkLpV9ftVkTRxI6MnbzpS0W/z5O0LQs/Ij54Y1e9xC9zoB
YYUyRk99W/kCeJUFUMBOzjp9oC0cguw1hptKQdTUX5Z6+jDG3t4t68FTb8k+AsZ6k/fW0QfVQTPj
FbG7foaBdFYdIOycAc1FVZA5ptGcLjAZ3P1Yy1Ak86mWEdoCJdiV7A+GkytgyL92eA42rvvgt7J+
NhnEbjEAVgEx4SO3AdfFNGTtRk+kBy1vss8aHacHhFnDKgVIgr7rb9p82TtpfAc+gdd8EM8zZ+0t
8+wbU4Anggax6LRkOiDWAIfLIedpiZ/y2iz2fgVU1BERBXuVHLql3nmrILRNplujKO3HkvZi6pna
Li7hBMHedffwIVzCkudsT5AgVPq09u60JH9rxvhWLNaRT/LMnnitgSYqXe/VLyr6WrNgKczYG6M4
PdipFQjDSoNJVvrW1urbJvJpL9rQj7083YuoUIFT9c12tryTT8XTVNP8jc0Kyh0hWwOtoDMCJZqo
Qs/CUZ/b2yE15IXS4NrouxMyaDMcRssMvTG7y33NPXZR/G4MSb4dnOXNsVNG/6iiH6Zi4bXP6zvN
bFkk20nt4qKt75wcGFNSoKLY1MbgAfFbxFHa0j5DMYwvtSbSq87w010KaHCDgKoOGssM2LhuCyeS
KDScZ1Ple2Y8fShcKW/ZePZVo/tXBiaMS2+nCbAp+p52djGc8gFjBuuV+WOQy793JX6RaAaE5Qsm
0pQ2YZU1T7Y75VcxXqDN3O9Qy29KyPC9ap5N51uKLucST7p5SdQhjurQhTZOxkyhv2r04R682gbe
TI7P0WiXdsPJy3qYxZwTbLUMj1XEWGzxJnXJKlPbGnV+aKNFv7YTNW/TzPuqPLAv1F7PDS0x2uwr
rA2c8saEoEaMhgxkM6N1cCd5JocPcHvEv8R2n5+SNZxdvwzCno6ZVjebNWMOixRyG41GKX4Up7a2
ecILAc3ep8RlKm/oNGVVc4C+fdAN7XqMoUiY9UZ6UyDSJ4peEQytQIOBx8+2+222cCCm7fpFB+t/
nXSJvbFK1w46xu2bvBv2LWtunhlyE1keXk9O+2Z51fY0RaTDvOIlh0y4sZvaPlV1p8IoVdZVZfkJ
HQPKrrrvumu2S3vjDTP7YCY/Eq0JpxpfBAjGhEHJku0coTpOeolmH/WcyURku/oO4tGbiN1T3lTn
CRLiIVf5SzvH+mlQTnsECoipIpZXaDXcjYqWAVoPxlRmFrAkVWe8e3qBk1Koc7Hedg0IKefo5jik
Rb815nmLbIN72X73jQhGEO7viPiA8Tx6PORp5B4Z07S7El5aaIJVPJZG96YKt3vMIucdU3U4xNYR
jUU4JpW2G1TCjhSjoVEZos5N1esGmO+y+9549msOJS3I0QQ8Sm985DG4VaWThtKM36l+xFn6/dEc
wWFMtnaKh6wElkoL2Cd1aFuZMqbkiLZ6keuhAS8zUdp4iKVZYb3lAFmX5nWeTbfCNS5OHH/RFHjf
0ir39kJ4QJOJYxmn1aZtqAWKMjmLbDySmQSuU4Du8yhtN3Q6QaZmcKoLe2W2H/Nu9Ddmdp0o/CJX
bv5Y5de9bC8cU0OU6rtodh32fqfYuQ2p2YAfKvjgm6atRVhy+qVnuPNke23pyWWwjDul0c9M2nzb
t5CLsUVekHdNm2WcJuxy75q3sUse/FqvtaAmCozZd3dl6v0tBvoHVGfxwVbjxWibYzvWc2CJ+Ubl
jI0a/UfkpKz0aWoDzwZJn/EfXFwg1pvc6csAwBjvmTmHhftNb/UPSu0rV/OqkMSMnTZ7D36Tnas5
vfSR+lFZqYmIx/I3gPQlQBR7vMxafGpnTnDSXb70MSYJfKls3DelVtz5cb+hVRhA7Tlq5nxV9VYW
Ln63d5A3jH7nh9z+NDDGatM1890AdFSy5436EygzyrskyMpxD+7cC21iYFHHPvCzAvdhkEQyAfKO
yAclv77AiGgHgzeOFIWLVS8nNSPQ4deMYxpi1cKu4UbJD5HE1xAu/Y0AZyrnoj7Etv8F/XO1IYH1
xm310IvRurEYGdoXZacOtrbsArB7CT1ouRuV1cslNXilRrOOwly59oGeyovf1Hc1znbAzv6hIoRX
xWQQgfpKJm1f2v5Xkz9S8UyPZs7MU/0YEvZnsEStvSucG98vd7GT7PDFXjdQzXBI7QpOjZLxf2F8
xUcM18z5PibRt5i9zZGg1qotWUiPc3vtVNq1NanjmgwJpOxKDe4lTaNTHXkNW3GWUQKmQYkwf9vS
a3twQBPvLURXYdI0tN8cjsqFvjz4DHYfm26yH6QL4lgzY+PRrFdpXgcyHoijrdcnDstHq/KAOPtR
GcSkChxnCyIlgYd3GecPOtRWF4qm1zbGoh1gRMZw3L13v2JpNBjebiqxFGFRJ2zcwzxusqYNnLw0
AoFKZpCZF1TrIUgq8q+aMgv9QV3ylGxoQ59hWBcF3Llau8tVe9SK+K5FCFJ51gXsSX5sSX7Scr3f
kPJxEsJLjr6FSG/y4i/I+i5zmx+MGHq0LBAe0b5zUfd1Cr0Z0OhSn05kvrtPWd186Dot1dnl3Jkt
XEAb/QeXFTCEVEqTCxbJXoOzeEJlcZVZRVgPy30pxAaba3k3dFZ2l4CiGza+xncCR9/fCF87y6Tb
wVm4LI1AyJ1R4yxkJL71UUPwxn1VR1eqHNAxQ7KkkL7xinpHNObemqt7D8S4gEfn5z+wjO4o669g
7rOysHQd0izbodrZ675H2m6yaeKGKTd0+sykyoBsJnUyZM+ZMQRufeormITWo5N3F4i95zhpblIB
m49wLJSOwNwWzfrqm7hOMFtZQQ9b5FnrnRhSPxhpRDPRCrtVfDu4pbvUeUxisoLaZ6uYd5Gd32Ao
3sXtIRvCYjrbMMKs+M3nGK5mO2ioBjRkcWyxG7v4EHLdbSe+lb+18/TF6aed2b8l1k435Qt4t9do
1m71cdUWmCGhpKu0LZB5uW37c5GLQE9fq6QIJMfNjGW46XcZFpae2A/S7zaF85X0V5aLIQ0p6ANq
wKMLIE4CFQgbO40eZQMlj9CChVMc6lBHFfph8ThqbyLp6PdZ4cYPbdw1txX25UAuzXDoWs3fI+UQ
gTDb9LvuR9a+UjzRMFJMpA/daGyZ1NcIcWgtMH+Exn4iGAj1YQWW0SeH4VpK1R0jsxr3/WDLbV1W
1jNZ1hzepo6lHpBzF/ottJcpkRcrq4yvtssbbMu5p3FbxB+d5cYHPWeJziy9/qKMfpipV5Np22ae
vJ+KyAkWwquKGGJCTogD75pFNidJ6/AMRHebUw48ThT1oPyBqRsdgzz7Bb3YFRmdD1mrPbk9NFJa
qV/JxCYpg+xjt2ARrYW663Qw5kn7zMC83tczQulorLDfc0yAFhvAvQfxz+N8xJMNKDAq3kTm3DKs
exYDwMwk+UDhxBFjpV62BW1BTvIK2oLnHf2Ivq6c7Ivv0svVI/Oip7wtnU9AgGTyJaMXVvkUe4Ci
Jwwej/PLQLhL4EYQj+G+760xuZJMMSxRjxvN7O/mETSoV5e37dhfLb55ExfWpbHdb5qw781RO2Zm
f16Kdp/ZY0uPYMz5KRftKs6z26J2XOrC+GHSs2Np9i8WuytiLdShvZXYV7LQdvRH0TNayUMzmbcI
qUJPoyuN3i4YJ+aNijGNkV9HUa3TJVTf7fyjNZQGjXjmiTI6lCS0eM0c9z0n0Y8eHfBKHkXrQjiG
a8iQwDV4nBPFaTHYKNSSG8tUd14Pti5ayLKb8m/Kz7ONjOW7ipLvpl5TXjvpsZ1EtTcr7Qpyeb/i
7q5AeZN91+zcJT6i2KaJZNdMtONTFvnPFIY3pqFlVAjp7URwUEHAEpnOiO3sCUBMec5MttPa9Hj7
WnDE7romG2XoREkYjTNOlY4OSd3wRfMof5GLu/eS4WhY0zpQjBCu+qEOvncvbY4sUf9tluUlizr2
fi950BNHC5rGYy4Z3SviY/RCfKus+QCb+9JX2S6mVxEl8gMyiL6LhQ+nGe0EmdW95m5bXUAxV83e
qzzzyp2redeXk7ldMuEHiWWxXRfWzUSl2Jfm7VB2Bycr24DD5KuRMJzRHe2bAa6cNqPxkRmzH1TZ
v6feNJE9dZtMxiXypxuhxxdtjEKn61/IbCL2oN1p7nzv+t99tUsL/YZxoQxcwIoYjuGB+H5YjHYA
7nOb68NVkaXvNuNQo940Bu+kPsSBGCg1jOuCAbXV0WIpxSGjuTYZxf2sHjz3MKfiyqvKu6l8ELlG
8JWzSgHsmDGZ3QYcUjm2Rfkh9qdTM7swOUZhb6ZkZf9W6cldyEBrjOiS4UJhzkfXCnEzYyROtnSU
KW5JH5l2snH3meu3QZNzcofnG+gZBN24dH5oS3lG+vFgq3SrLQZ4V4D0Gxild31HwoeWzbsE6T0D
JooGI+5fCjkfC9f6Ebf90fGNe0ZroZt51/Q4jhxXZ+ZhzDU5X25qBxRRPJTu3mxmIgGgvEt7j5bS
YxbUkhnTK7GvDEGDXRskjxwTSMqwAknkcFae/sNCDelZ5lMjy++RW55mf3hXRfNDI1RZV2SdOMgI
AqHat97L7jTbohel2nsQ1OwKziGVI0qr+OyTaWKUBVjwjIneB+jXgRCD9y73ntopv+mMee14leKm
LZpz3/eXZETFSdYPCga/DPyadVQt9alGHryB607/KSteKHIPIBxfC5W8jF1kModwT9NoPM9D80FI
pbERNPBof2uPOq+2QQNqv8zvi92pTV6zSsbCC5TnvNI+JhQotdQ2TZpb9uKj8OZbjFcBBcZ+VWW4
K4gkLcfQKhNUxuC6CCZz9/YszllVXmjZuSj8kxpogjxrJcqlJNfqIDHmj1Qxt4KyzGzVU2GhM5kt
OhnGWnxuO+kS5EK9v3o4GG2kK52bDl49awevQbYN7W7hUZ6OaVzWgHvp3KJNMXbS8S+G7etnAlNX
ZnJZPnWk4NRC+74gdZdm8ohum0ybgT9xyBKQZl5ySpOZ2yeZipGHUfM8GqeKwUPQNlD7+1bS7+Zd
ZXvQ9hJtz751QNBHIv2wM/9hhvgaFpmgb1fu/Xj41jtElFhnQC00altudIJh3B3abzgHzhbnhGQn
rTnaWBJJhmM/AwINGZLadDm6YTsPJGbPVfKqtdmTPZGMUE2E2+aisL/DvP5wsI2MifE6jpyzSim/
ijQ7p9jzmEbE60Dqe9+JrzUOBpvJadbbgca7gJoI4tbwshCVEo4FRZQpynOEq6HJ0gM8K1jy5Unz
kaIxUrrNCmTReC0kWbdYBwAKIWmfCYXprslYmno4YpkV9o5zyIQ8xkt71TTDvUeo0EGXvFq2ET3a
vYM4QiGCmQ1EjaSHOeb0YmeNc6NPwg2Z4D4skpwNvzwZ03DTp+5jI7iFptgBWN1Zq2VvLB1t32tU
ObH5NarvWg2tm/SXnWYSOdYo5lllct/Qm6Ylt7ESTOzoGnuS0Qg/+tYsibnvx+yh00gMQ3AYue8m
ZQNmGqLMTOYf9pFwTW3cy/ww2xK1AlPXvLheX4us3hUoyOPsSTHX89V9Sj+AzDQrnFvOtTpDDpmB
89Z35ozUcKZn1JepOFa20o/emJ8TF0mYp2+fEj8wLvY6YUeMFud3TeIkj2DVo/tW54siSdWPYu7T
d2ISlqtSmdp77hJrXiRD9YCDSn6YiccOI/qdgQf8oxzT5CYt7XEO8SCDXfdnxP2ItG5Q0Zb7ytNn
FAUqO81a7x3mpTF3pE9355kS6FyChv4eVRBswZEzPIlah6PTpO/KSG9xTnn2ZmQm+jI68Wvko2Wx
s1e3YZYkenIOzLZn0KO5YoscUJ6HZGmviyzJb1yz1A9GNzzDmlMUUHRBt6ZWAa3KiXQRQplHo/Bi
Bpr5jzYG212hV4i13WJY4aScMKmMS90lX2ZvQMTmPHcpClOyzklg4mDsVtheNAi/YLgK+dhkjnZH
+NWbY77WFBbEW6+ZHvp1JvPbhrSkWAG6oQFxRR8JZrLbltvGWswrfJ23Teret4mX3o8OGXw1PfBO
VIB1EUqHU4FNwS3UDfjMlzSFlCHeiGkL0oETCJMZ2MRjzzw+y/f5HGMdjQgqSl88/Xokh2cYz4YT
71xmLrFzW7vDFUNxdPF56Brv2shsMdGw7GvhbDbfzOz74vv0kJ95bwP6wT5ioeWblg4z1hK6fXFH
lJQgmIEMteXVdKNTryM5tZ3aAYs8SqpF90gs4ZZOyU2cyQPIDCRMMYJBkX4hbBC7QmY2rCoxHiUC
KME8G2TciVa7xQgVkI59EmloiUNdlreNaw07L1Xb1ZzyQuBcucMJzC6L2JEIx3Ba6i9JtR9keqrT
+S5bm0lTVkXQYrzuMGNjYKqn03EeHgrlnwkjA8zcYx5evHQ6iCWLt3E2osdO1tA/dLO3ka55z3QG
k525+NT9ECICf9R3AyazoEe3lktwzwOYqtB3va2RrzVLmzpB47G1FmT6QIAnj8ROrjEF74bJ+LL0
7anr0eZW9j6dY8TKmf/DFyyRtFe0r2DxjWBOyMHLHDDLnractHrcD8W8zzW8VFqae5jjJjyMHVC7
apkipGHRj0QwAezRuRJEfE0c/dnt39NOR5hjUSJZ9rwEaipe2XJ5dUbUb/X0Ui31tq6QuHps6YzK
4cpjl9oMDYVZaby52VsryY+j1XdNZhGIT/7GRjK6sSmyC9n2AcRlOq5kbrGQjN42NWVyg5KO6CL2
RSIu6Iyqehv7MSYpQgDgOLvvcLKrUKffFmIfOzL+v25T/ZkJdxKAxxhRXNuEeuVFV/IpGNP+21nw
/8iQ/N+6Mf4/RBG4GA/+e48Fgsr6k/94/R/+j/3Y+5cA7idw99omoi8Dlsj/9lgI418u4e7svrru
2wyIMFL8X/ux/y/8DtgvwGKABAA99V8eC9v9FxAL4NyQvHyIZpb7n3gs/k3D/KdtV195SOv1WR1g
znxGTi20QshgyAzsV7pYi/YXGqHdXjMW+9wvs3+k54i7y0Rq6OH53JvtzKHedcleAPqHqMauI/Qo
2Iuf/nELf+MoXnEHnz6YB4WODwZ2AV/xJ+uHG2VaxtlJD5tJNqhfcG2uh2Q+aE4Ujq15xV+gCD9j
BtwVz8pfaKNcAFx4TVYvyj8wA5Y+tinh1HRvZaQCvfXaY2tq/V+M0qsN+p9fy9QR2elgmzHQIND8
TNyhVixjGvBoJJF8nieQ+mDSmpRYKc0UT2xz8VOsGnELM/RvENrfIH/h6cJuhKUIScH4DGeLPLMZ
avobhLY5+TcK5+LIbo0E0LJXgUJhVvuyd8YdBCDiJbD1octNOAiVlu7cMGFxLr1ZeV///Dv/ir7U
HX5lfG8YhwwH2szP992VVuxjV4nCaGIwa/PT0LetUVBVGiYYar3kPpvGSwod78SYI6eFaSRXjjPo
X4jk4wE0/DuN9EniC0yCMf7yVPxKhVw/nmNCwedN4cTHm/jPx8JbXG+J2yoKCbPwsCfS79czq32d
ajVx4M+NL1ap1enGSWt9bxhZD5nHTvbR5NQnSc7vf8qYZRmB3+0D81oRlf/+jf/xlBIKj7+la5Ot
nXE6w3hUKhpUibclAFJ7SWx//guG83dPje3C3zA8UAmrqevnGyDchu5Bgn+KUQMdYhKs0KzXrf7Q
tqQzJ1Wa0Msbxw+ChhISquk5c5bOt7VgB9KiRHvSR2Smf35ofuEv6Q6PsgAnZbMyQDf7+TNNXWc3
onDSLQha967tIxqQuiBKIo7oNqXg0Cn5/L/c+s8LhGnooOMEvAbB+8OC+fNFhZImyos029ZuFO/x
ng4ooBAT/vmr/eYq1rruGSv9y4cH+/NVKkdrybmI6MHmHTfU6TMgsMos7/98mV/uIOAKF/YLQBwo
VqBnPl0mZZnAGeGEJPcV18TpWAd8VwUNANWj7FKps6cb5Nz++aoOsJyflz8uy37HV4PwbeLq+/my
vUVSRqOnVliXi0aNntjah2VMSbUjCovEjNFAT4ST1uaUqpHgB0q5RnTZLiNiK8/T2jpkAOLTuvLb
/iHXVrlPbY5u4M3EuwWdLWiEtNYs7xE8UuC4COIImrLjM4+SeaECNe4a20RRI3uXHmMzR905XkzG
XBkerwK1qh5dQ28hsVGxHOxhzguScF3TRtg10OjumfvukLMOE+oKgRA69ju1moGM/jmRE4dbrRyr
HVjk+shzknFKcP0RLRDBnkQAp2S9boRyi4eO4FqGlkYTY3kblRwOhRic6m4aSPSRzMq8vWnMGHjp
mRffetteoq1vzsUz7YA0YqigaeRVZmQNh5HeE/1tAs/6rokMRaBWYol00Bt00o8exjTCHGhlILjL
turCP/+mv3uSWI5g4/F2gBj9BP4oumwREbZBBBoo2eu0iPZYFZyt02D84rg23CQFDPI/X3R9wX/a
RtfnSFgOlFr+LJitPz9HzIJiZeIyDkuzdbaLKH0CYCTCJK1y/tO1hrUPFidXgklv4m76+VJdF+eU
TpxHSt6KkzG3+i5KOKtIU1oo+izs8ZD7/wLM+81Npf1uOjpAFR9C5uebGscDZI18NU34/XU+T5co
cYvQMqIWYTD1idO3+n9+Tx2Y6RSCVIIGdPyfv2htmYkWM1MNyzS1duQyOJyrvWq3xutc/fnnW+/Z
p5+P3ZQSBPgJTXDxafUhv6ysDVXbISQazDi23x70CltYpvto4cpy+sv11iL78wU9w/UctnDA7Ksx
+addvHBRwijCUcPS6SlwSs//8Jax+A4jIH1UeSleLK9S416vW4OEwbZZ7vUI8c9ezwFeBoskCBR5
9lCHvF86pjay3kOr6uZDV2lIov58e37zdHusjT5FosNd+kwyjDpfIpir6YE2lX9WivZnI+l3ObKb
/geXoh4FhoZWiq3009M9DANJh1VMOy5BJj56yIQhRnhBwar8lx/hd7+Ba69vLNZx1v5PFf28NjOy
IXNDsATRWS3YEhfd1Ekl61ImKn2REVRuDn+56m/upW+vJGbo6kAs9XW//UfBVPt+OmFKcENFdw1Z
FjK9VnCyVvEk9n/+2X59qjlBQEbyMNMbROqsm98/LgWJ3YW9MuA/Mj2L0NKoR7Wo2r2VFQiEcuTs
f77e+tF/fosQSFsu+CgDBCW5IT9fLyJmnDDo0glrp7F3nTb3Z58d9i9PyO++FcEVFldidYcX9/NV
aCZo0rc6O0wdxlOakaq9WSbqBqcn7eu88f5yPf7IX78XKwOU3/X3Avj26Zksct/nHFahg3cGDUFw
OlUoDgxE6Nh+JrRRqIMTTA4YHhGZN6hI1NjTv4mYl+Aq9WR2j4LCb7cdqUdFODlO+VinA72vmbYx
Zo2CTOe6mygj9HKJrvI4G56p2hF6M3Qu3kAJzPskNcePrkzrS6z6QuwaV7FzAy7CkFqP7K1MD21i
P928SW+AzrbfiMKhbNFcCwSgbFG1VXZXfMUoyBzY0ldEUqa36j2p0f8jOMEljpZHjN+jmvIr8KPa
BcuyZM2JQ5r+ZrVymtA+GEwwlGqecn7tjzzpoptIrDybYVgi7CttTyM6bbQKtkGD7oiXybAyIElT
/d2urT46+m5hrzcxmm8Jq8OqZjlFQTRRns75Zi7JuLU0bD+AYpRrgAhY6LJqNONP6D1RE/hTPL2L
vnE578dO+erIvim3k5LikcPC8AWg5hwHeYHU/KwKAgORGszTd8yMdCM76dFub5wlZ8I5Vv0XEhIr
uSOiiXPcVAskJwD5uiUwyOnI98C3bEonomdMfLQtC9LUFuXbMnfavaTBnYU1vHa5YYy/puIg/7J2
URHzTygJ7beyjZIPUEMj3ytPY7Vr0zG+L2aGF4FoRnlpHU0+U7r1Pc2zlIkk0unK2yAjF0yTylXi
O5IvSFplLTIwiJaBOi5bOjRFQz8hAHPMSnfPBY1BdVCO1z8VNUl3OKediokKrrJjTzIvHJPF8+/R
sjT+HoDQeNKNAjloSeAtGAHf77itaUcmekoHlbYuWvKA6hPrNnEe8B1mwgVxfbQgijauNFIGZZGp
bhRhsIrRW+s+ZlhSJaqg3POuQY7VB9jOqMxq4ef7rDYjDB+jQ6cva6pDalZVEwymHt8hFhaPXAg1
6tS19fM4Vcs9z3WKlAK47HtTt77ao1/n04qSTY6eJCohB2Bi8Zdq49eTAAUEUE0CcUiKsT4vljig
jMKAdRQCokEiWDl1yBYsrpVDnCdlB61+fRwJHKU52hbW4c9L56+nWoo52saeQWfO52j7iYBZCaNh
2IQqklBFLGZGuTRhWwjUdgQlr1neEimTjClQNACYXetffKt2L4IfPPTQPJ4lJL2/VJq/blW8zg7H
WqoUKjH701bVa6U3ksPrhI3H6QLgXn6reY1PtKZf3P3l+/9m76DsWr+8b7iu+7nE8JHLK8vtUZQL
ZzxMNTqeOasBeFqOdZrBNb0mRGSHA7E1mAtSbcsBpA5mz414naOEcezMQuUhwP/zB/u1SLDI3vj3
8ReQqCPWveEfe2haOGPHlMIN9ZbkY1ykED5NR2q7GurRhjjIClHYMP7lYfy1y7MCsE3O3KxZRAl8
3uSWTOqpnYzOmnsZ38iUBZ82oERRidzFiRy1W0z2FkfL3VsXxNKhWBQR2Ax/um+aXMqXP98F016f
v5/2dhrGawYAwFmDHvDn87kB7VEzBzOmghjU0UqKxd7lDsdCUA746AJ9Qp6xJ+dS3cTE2OaBwCTo
oczRzWPMM/xjgDLAYrFU7mEiZY9numD0wvwMyuq2aakvsVjl7To2GlnrKj+ajrH0fBW2RoMCQ8am
/cxMTb8STj4K9t+G6UTZGe2VyJJYIsWuCyJcM4NtNEI51gfjbDtfGK+Av9bnGWuXnQsz4mVS6U0h
BMLTgVBD1F1ejuWatpnzRs44i0xP7sF0AIHFLNK12/HJ81qwMrPVr1ola4wPBr/DiynNog9MwrC7
sG1KjywEG/jfG1N6q9iWEFm8Y8EknH0t1TwD77WLmqW2dmbq4p83ZffkLOPCFHUxm4ti3TUDkFsG
rqBs1pcwnZz2sXNpJWyVmErjavSAHYa9rV+XdetUtwNrSg8HzTWhBCZ68dwoQDHJRBDGvod0L4+J
BAAWNhrakE2dkgAVkHxR4iRVDZrpurd/EHiCM5R9sSjfYXvq/WPKDNl8WvzERv8/15iI4rnNVvCv
dNWRjbs7wKlobqZOOsO5gexlAaeJljycC8zAh2zsm3Y/J32e7lzsqsadyEEAkZVjNqFqMZ3BYoPd
G9hKkh9fM+O8pAyiSNbus/FRjycb9VPCwIFfM3bwbahW6/n40mhCoUe62LWm3r0lUTTesVHHby4P
EdHp+Ba/U/Q6Jli9ivF7DSn3hSACNkocGt1XzpOEGyCnjLIgqdMmOngI55mhoteiV1fmdAoQP2Sb
NO80eBtN0j92nbMu/dNcIFGtvW47VqX7WDejK8OuLRAMpSk4w9o1FWPmLsqRrmuT0neEEuOUTLtc
mpvEQomczamHS87OYDTgKk0Y6Im+e6Zq6HTEQ34MyaFNy5WNR/9z1xZp+dQDTi0BoY025R3Kn/dx
9mGFS0uqkeG9IVSQOjkkoUK1KPeaIkHeuuACB4CMyujsV+t1CEjvriqkG2pj13hSWMo7Zy9xtiI8
XECtALXoMZZMXfS/2DuT5ciNLdv+iqwmb/IgQ98M3qAiEH2QDPZMTmBkZhJ93ziAr68FphpGJEVW
alRl9u6VSfcqlXICcDjcz9l7bfkW3R0TkAq59GyKiLZehoHdcquRZIE1Vu/gwcext8YmYfuLEDEY
IdxKoj2M2WB+oSs5hbG3nokDKaaZ4A51xbaw6ZF/TqdWqZwPg4wx0R+y/lFIFBJdrU/6h5GYq3Lu
k09GoUjW81VZ9dPOxrcfpFzqIR7VMd1bcOply2a1lm9bsCL1PGRSbTFgR98Nq5Yu/VruKNInYfes
mAEwCWEl8pe4dKSbDut4OO0qpcu00YQ2CynTXPOqe40rzC75gpjYfOhUp70xlCh+EZ3ZQc4oIoA3
dYFkNdXr8VZ1Cv85aSxLmrVy26bzCLdaD2hhCqXmPWvTBV7+HF8QYm/2z0VPWBQH6wa0qdn3+dzD
EoGkwSLnALuQoy5U3Y9hXXuJEvJaJspFwqY6mZdhmaOdYNv/iN0/tjCxl8PW7gTh3y2WeHUDMBWr
YttkQAZwydpfUaz7AghNE/c7C+FZtxw5WR5Q1YiHPs1MfaaaGWCv1je2dVkqYKYTPKp8z0fcAJ2H
TFqJLWWYl4mwkQeLWtVxZNKYpS8zaMg8OVYEc5ELNdv4SS+Hm6K1SiR9XRqep3iNaH8Dh6H0Zyc2
InvTB22SKaZ3WRR5fqcEgQzI09HDEcl+V3/TJCiAGA0i6YKmdzxJB9BvzxtubDsvqwiMmNTH8p1o
JJgmGm9ltXJGCpxzRMLBneypSEKdscoczCDFsMpDOS/R/8a0r6B3xvGFpWMdRzraEKqMvAE+y4Cw
by3yVrrnSeOOylUIbdwCwTbb8BOzg2WghPGsI+TuoeWMgHnEj+JFRPZAgS8GJ/vCiVvztvMyvlkg
HJJvoTLiyNdI4L5vZL+8BD1B+wdnaLYvwWFoeCZH3GR1q+MdanQ9CF1ZbySSITQE1UTU5/2zb8LM
mqnsm8ETleNzFUhetyavla9o04FPAANVt/teL3N6TMi35VmTS4O18OgzCKtCZWk30+6szVvlIQXB
U62DDK26K6tp52FjDQUACOykVIBTmgc/KoS/1Gz/xxb6Mfm7+N/F/afKoHLk/+d++6ZOvv+Wv0Ay
P8oL+OP3/Wi7S/rvlPpor1tsb6mggRL8s+/OL9m0YaeEC+oalK6nlIE/G+/67wjuabuTGMZX+zUI
4A/av6H/Lusa3wJ6w2xMp/iAX6D9Hx9/wJED+3XIQ7EJI8LJeFqWqnKRq2PjSyg5Im/deE99BUeJ
ShazD/TEpYVFzIZXtoB2Y3x2zpgqbX9vLl8H52SFIIS+K5ciTweRN5tsWZWcVBVIo3MCnuat6iFV
yka5Qnxs+pu6lBNtVgFD2ELn7WiuAhwJ21BZJbKot7WtAbfOMUelc0Mnvrzmi7hrBH+T+sdDN6S+
GwREju24u5yvKHC2c/LPDygJ+q9CSHlPwyIH50fE3sKvjOae3l04zOwobdYp21re7070VGjA+y3D
rgO7IoUqEpdkKFBCVsPe81D6pUMaPjajjroU5zai/toX/R217SX1eONJoqLM6V1j9wlvmt3vzEED
RvHPyl+GRjHOQCQ5+o9b+//fyv+g7PfPb+R/Zt/yqjoi8PPP/wEZ/Z1zDMlQlF5pZ06F5j9fROV3
OqkcQB162eRK8sr99R7q6u8Ea1gK8pY/uP1/CWD4JV3jPeBfRDvmVwH8r+mhf78LFtx//JcUpS36
LBQDXtMn3rwLWC0hgVb4GCanxDNVQutAwCmiVROQDRw6Ip4q7HoeUOrbDsv22mtL6dYri31JRWXl
JNLCAbvb88+w0+z4AooJ7w2Vra90kO+GDihtLO0lwTTZHHHZ11SuHkc/6dxOGi69IulWiCcTSmoO
PiMVpzJcbwQoNaw9rKzVY6WEj2VvfynEGLmUPndD793KZqAts2ZAaVBWO/KiMDH02W1hKu35KKLv
HnvSMoewkPu6KycivS+HrlvgdiTVQs2blYayeqGkirWIkHoAieibrzgcrvhRUvAEWPZznPOOwB+S
6ewHq2JQL6DphMsULBieCwz0sROyv2Qz53pSTitZNLumUqTl4LfZYiSnfNmICgNNrn0DX+i5obCp
jRnpqsWgcYPO/4oe3jcvlu71DqYM6CrjReqVrd2HwY0XVzicLbFG5Z6spdhB5pkW43bs7OxfZOjc
5BSB09M4jKMP6X/vc7v6nk/xNPXpv+p/oKzNmLLT/vmtPs9/S5+y/1P/ljxl396ma7z+vh9vt2b8
TrokX0PKNhgbX6OVfsjbNJ10DYMWJsGlBimNk5Lhj6+spvw+JWiQWkybxKS8wWLxx1eWX4IXMbV0
aRJNfOFfkrfxOh996lBrINRA00ViB2kdMp2Z409d0okWv1Xczwel3QDaLSuMWEX+nBeUfGHcLTMv
PISaedt69pb6wtYa2zN03Yke7xStMGlRyV+owVrI6OtZoPXfUQss+cbt9Tn23dHNbW+phE91oz5K
Hnt5PaTC0el6Po8giHahOi/lWR1nyWys631mAILybcxdevmk6itVXUfXDljjeFUVLgLNoVh69sLE
J7N1CreqV4a9Le3DRWOCKbTOkAqj4UaX265KfUEwhvAXHjhYlPLQZBsCzGez2loAgUyyjQxtqVjI
SPnh/cNAbikYX3nRLkTAgEYfFzENBOAF5UqNz6E/OvomuU6uIzdykwvPfylvNfmqPDPwGQC2nZhi
xiwZ98kyWRr3kHw5VqaP9rAqrkFYIUa6kZQ5JBmKHnX4PVCuMpC3s5syOc+lOxUYl2EjjPbnPlI3
llZCioszsjpR2q3GaF5D0gKmQctZQEIZ3Q0uzsop12Z7mUuroF0i9t8JzJUZJAW4AMqqhhyuznuk
rQ/DV+lRehy+yq9/lV//Ov05eGpefvw5eFK/Ni/q1z//271ET0DYVvrX7gXE+8p0ZkJC9GsO512N
jX5J5R5UuQXN3olnyJDgQ0Du3yZF+picR/VSxoiv5l8wCdJb5FChPiRPEDM6CBvxjXCDq17exM0i
UFczikUbeMZ0ugUfDETC3gUiaMVYkqZBg8HML8gS6scLU5trMFC7maWs+DNC+zS/IHvNwmcOBtec
pVA+6CotA2nRC/dLP58Ew0CJtGFOygq/m7/G1/28pzmCZ/exm+sXMzImUc48waRATmc9rlLC3Iqv
qn0Bnwct3UKTVz4bNFyomGATdzhwnYEHogRCj6vf0PTSb4YDngECdOtDirMr2/bqOtt5mlusgxbv
NyxXM7nypa9+fZGae3WTgB1Z8dvz4K7vr3rt0ci2B1NeRtIDU9XXS9fSgQ/5sEREh+OLn5AUi17y
XVKX2BJLbtttOKUPsGj1XWVUVIQOQbvWMBuPc9uiwgZVSpvnxtKaNeUZJE+iX+IZVcuV4Z1p3lmx
x+PSL/UtVWT78tEAEYILRqfPdoE7LAgWfs77PR/Um1o61NBv0SPNmsqN5EPUzcQLBo3zM3fp2snW
flmWvZtL5+LpTJpN3DuYrWi/5+O4DIPLonZxA9XncDNrWttodPZVN0tuOGMHYBVcdYCot6iHRa9S
/vG2ibqP0xcvvLcDhHTDQpf2Yq43T73kgflJ57DVV6pBSwsTgKGmbjF5CMJsjpLbJWFn7QS7pMHw
Fj77+Kb6eltF+7jZZ34L0W4Pd2fmSdR+xqXTLIqD/ASwLaRgcUfPsLxKy5fY1qkGUQ6GZ0fN7mo0
MWUVrQsXtLBZYC5UfRvV8jr7FuY7GpNYsbs5/tpZ3uBjYUrNG/vbBVgZfjSeaDSD5+VyYEjluWI9
xt4wD6zvjpDum2iZGGssQYO2Q59jJXT6/ZtAudftCWi0yuRlnN1l8p2cLIpuN5zbTyoViJo6sSWB
0NiKhCMEbEp70WJ1zZZtcpCHmwhWWrHs6DaeWfekdgTKLL9MIVPO+AMnpfT6P7KL9qw+e/3b/L0f
vyKzvOoz1iqgn6R95H/8YdTz+ntO4sO8FhsWRqhr94PAgziLofyNqQL62u1n9qHUzw1YAsMz014L
Xal/rumVZvU5wjFm0r0kL9hshRBmtNKcNTI0IQ2TgvyM0Rtf25VVSXPfhxAizchKm1nZpo7gsUED
ECLlDdh66jIoNpVxO9UgF8J2Y4DCwA0o3XrmQy2zrqIILK64qxnoIIDgJTx3n3vzTOmfkV0nBU+v
zu2W2kblrHDsIOnrZ56DrV2YS0jey7ijX4rT3Hky99Ezdc0yphhfngX5+URs5PNIxcLJ1nZEJhUC
4OV4jkuLNDpjnPfqQ1Zh/BohMABP9/qeVh3vjsyHRB0XQ6we2Cfz/4EMlE+VApNqa/DShs29bkCV
0B02y8ZStUaCv71lIooX38BHjz1ChagdYSpxAEXF6q2nxM982L+8uh16qE+6HbKZjt2qlQ9pgzCQ
0jLiK0yll3JOG8uHIOVoM7ullaoryHIAxCbFLiEchnwoV8NDRhF/gVBVIAas74maXKFBoFUgB8vI
OUgapcQAihNJTiwUQ3gZEruxINZn0YMRmVdYHmcKKFnVuUj7a8XvZ7QVFzGgaDkrXXYftExhNs9E
hzstXkGGfDSU7hxGz743kgsr6e/ShKCSTN/7YCMyTlNszX7p5PlhGtz/wP2nOiWu/fP+8/573fw2
e8rit3vP19/z196TWG+LCgodO7Z4Nk3Ov/aeiJlQ2ZNDRrlGVdj2/bn3VH9Hugtckz4rknPN4Jf+
3nsSgatQl0GJTpnH/qUKD1vWn/aeGrtijpW6ab2Wjo73nmbc4dmB4zdXnHjbefpdA1MfAmKvu20R
+2uzHAWyCFQXBiz1nT3CCgLWtSR/ypr3pm5Rw+5Y1m0ZHJtc6SscU7yasTYeclPv130YlUCPe/aR
BgZjyJHDrpPphYSo3GbgO71ZTSdgodal4hbA6BZtRqXbMSVrZuga+JykcTUVRtRE4ub7Nlp3UuvY
kJVDadl0ZvTiDblyoTZKxvsyKIe81aRLdTSrQytCIqtNke6NDjLlLM+gfc2drgrulTSoH2nXBN35
wHterfCwnXl9vrCoKEUYpUt0S8CSrCtfliSXYu43TW2lmZkChNXEkLI6PqqAftvwGozvPjAqUgHA
Jg31Rg828ZOnqGeG1B+MPHvyzPIxG8vnqsq2MCIWMOh2wiv2+BxgmRUHyzcPip8dUo75M0Mb18JT
bvrBdyWzWIE/F9Yhs6ProCquMzTjOKOtc9VPF35I+tNAvlPl7+KkPwj7IQotV0N5W1XJVJrbm3W/
7wT176yFmphLjyXOXxzLKf50/5rOSkV/Mnps+vIKUtK9aY97+gq7ofO+xPl4L+pk4ynNasjrW6NT
F34LXLvILge/WlpTiz3zfWtm5V/qdCF6wqgMybvoOjgQqRTNhPxFS/Z++b0fOIPASorL/Ao5MkSi
1N9ZubPs04mk6qs77C78JKF9FijpS6nRrkvo+UjOeVHh263tC7VkRKLRRug7a9+GFoqU2uhit4ku
2DXItnJBC4OmsfeEOuVbZo2u1FyiNL6g8bwYxl0sYkKy1oZ6AEnvStVyHL+QRWIH/R3xDsas0ciL
GKTrVFafilxdx9qFruAsJl595TjJqqZWh6m0eaBcvqykkUS8/NbwbnKs63pyVSl0MFsE2Wq0kqR5
FHBik/yNRNJApUbUKNRzrTHOySY6VzNgyvndWN97wJD0qnocLc8tUmOtF3gSfPNs6EbQWfojWXyH
wItXvZzAklIwD+eMVJqVWzb1HAjGRoof607ZekW3ZqvMaY8qD81cukhwQ+xVqapnjm775zYVC7Lb
Hw31iRm0G6t6qXQ0wdQvEblqAc+pXGceIVZpJ15C6FRyLK6zTnOFDWQfh73caxsre8gkDhMZsDGd
7EbUDntNONvIKm5DKK01+Wq9dVZrBspvlE3KldN290pkLXVxZmtnrbFTTaJchEVqzNDv4YMTRnpn
S9FW9pMlvZyFPsCiythchs0CVfOjkwC2JTvwckjEtTW9fIHt3Cjdumyv9PJ7OuiuFi0r9j+ZES17
doEGtDthb8yKDCm53ms5iLjCOctNp5/F64rwM6QENI4B9faAzXJC1pIY0VR6YUjVAyLcNYDQWyuT
FnUBDiBOEX5JzmVXGDvJvOz8ktugrnLH36ica8W4ytKK9l63JspmYQSPiJMPNeQ616+TlejlO6/s
zjVHvkeG/VWxAStyegRQVVE5axY9R1cTZ46V+SugL/Rli7XubyGU6510Vzc6PD+aiH7U21gGnFsU
pAcNEkUicYaT6tctd1PPTCVZ9sTKcdDtOe/7jrUcp5QEdKSyifyvu4PO4bMqeC+BN84deaTnlMdw
HuNNq0UWgBRvV8DXLxC7sqB7bPVaY00pcluN3dIMxLWZ2MKlg9ct0Hsi+C8S597OipqVv3h0vKDa
60FUnFVNUhLtIu8gS15o0kizy8c1LKTJ6d3ZFy1+bYoEGuijMPoWtN2FpyR70xEJqkDs4F4aXBom
uZm5ojA5rHXKb50VJrrDRlG/YD6/bozkib3jeZ0kwa4MKnQ/TUZQUax0+6ZQjbk56Ok59cDoykhr
9SAGTYFO8uBBLaSL6sIxJLNQnvvhLWpBSHq1nzB3S2VFKOWyxuzqhE9JUnGEKtJxqypo9fx67VnD
ZZPWxSoa8lspHbGoFqskTptdBlcLvmSUkd5APsfMAplORdaDW+yJnZMAoKQlvnTAvyxKP7xnzU9I
tblWPWgURBUloMPUyH4oA6CHuoelurJuK7QIruBhxRbZeG3Z7tOMzCjgHDgr9DlqnQ5SX7/tyLVA
qvB1bLWboOp2WSTKuefHYFHkC13CK64o8kNhFt5TgRRnHoBuaELejn6bdS6vOS0JwFE5ujI0gqjJ
EqeLQJPygoi2uq9aHCFyWvUzocB7k6N72eybjaRF/sZW+rNoJIEGhMfAP6UihYxWKc1JbF+E5UXS
NzlWFykFgFAaoa2VbJt9iPlDgx5WMZLzrBjYeOBzJhd5jlr0QW61F2nApDwqTj0DVkWWj+Z7M7OH
Ztz2+h7/0z5OvBtl9B5j4V06OI67zHkQungSjnrAmrcktuNb0G9K9crPBYkb4MUaPko3otQJXZZl
ydWMjnzVQLIpj8ghuFgYd0FhpnspkpQZqUdYeKDJsnwn11rCNloTNKG6pD6vurFcoTQuEXVyx8CE
gqN20KrmidKeNYHNOz00d1kJCLXTE2+fRoE2o5Lg78MgPgtNvt+d7aNBQRTqQpbtvutSY0HjZjb0
bWW6SYHUhap1s7Wa4FsGOp7t1Lg3SWeZmyNd6EhJu02GMGof0NY6J5RGXoW60pB93XISrRuwRBGY
kBYVFGbrWatwl22L3dKIDMqE5kmqcL0SZrZKNEmby+1D0X8pQ/b8RgEv2PEOmsVhT/PlLdsLPEWN
fSM1zkWdVPC5gZ3JYl1hfsx7FAxo6M/9+NnJ0erUgd8uVINTsiiviX3FUC4RqAGM6zLOPDydRXoj
x9l2UCICKr1q3pV0z6AWXpd9sB+zSGFha5CuRFWxNY3WxlMbVUR1cUY9L2ys4o3dJwe7mlZPevba
PGocfZkrQ3aZhiN3TdsWsnFp+4O9EUHx0EjkEGlgY+WIIB38k7c4KIENwkOPZL5ponV9/HiLPuGJ
i7JJV2Wa1Kug1O4RNlmLrpZe/m+a4zOROq2fh5p1TRzpZpBTztpSY6DuaDelRFvB14GbFMOZWqnP
6L1ctVO/tWw09QLmepj9UPH/0kHqv1fp/1933JpUnv983LrNwub7t9/+s3p6/o34uOqp+V4fnbym
3/7j5EU8Nq7x6eiFVBXLkPZXT89QfsfLq+r0/FQLu8YUNvjHyYsgbtlE28mJjK68QuP9r5OXSrtv
0rxOzgmiI2wOZb/QW+ff86a9zYmQU6GKn0Um/4GWs0V34W1724T6UxIop7r8LN0ypu8GDP5TX9hx
B//HKDpeQx0hgWbTjDwexdZEqBVVqyKRA4cFSEJ7lNo2XweNTJ7fJFgqO3aTIykIdwl5rJ9YKace
/Zu+5XSRONL4jwXNTqOHeTx8MoZp7vE1BuwpywsMfzlUN2JUtKqwP9ELTPfr56EwhDKMquHIOB6K
XNNAVSVOrUnpLPV0vBHTJyWFV0ntGxV7J2XtrFHDL29m3+HHAL9lLW6IMGvq//cf7zxG7i8dIB4i
/0ObjtdvOrMV6BYjSSWuMCAsJ/UcaVl4Xvdrpp3X+0hXmntJK9hADnI8CgpVc7Q9w3BlKQj3qEez
R4lxZxDK9L0cx+3Xj6/qdV6c3E3eF5iYBrJ3zEIns9OB/ai0AqA3oXs9XYAm3UiRoYBVI9e3Ih4A
rscEJrWWbE/NFzGmj8issiXR8MXtJz/LdAt//lmQPAMDsHVkjscXX4cD4pmAomXadYA+TYskxfDC
w1IEdxWi9AiTn/ykM9xzyobQPnoSufkIyIXPq9yW849/nHemNHfm75+G5uTbB24jCEGshuPHkKh7
gyN7kj2+k3JeA5b5eKh35hbSFwVXGBQxCBgnF97ocSN8GvS8PbWz6cv4Oilq9RPD+LvXw13RESpM
rspJ6/5mAicWPUfyvHjSvKlb/FsaRzjS5eKRvPaPr+ezoU4mFVYzuzcj9kWyBffMtwJnZrXFGYrN
ePHxSO/eOfgjOOp4W0CUHF8UmodRr1mR3AIHCVZ4udwJrbV/eSrYNh8RnXWNWpxxiqqI6Z3qxVST
MDxN3kD8HzZdnKQbr23rfzEUlr0JqoJcjAzo4wsKeExeplOvSokAvUsjX1qPwBDvSO6ufs2wx1pD
OZIZx5cJrzRG+OOhmjYHOuzIBMchZ14FOX0iNO/9J09omlbHLzWPRqMb//pp4NtwPMrAaVzW8ong
aanKd7PWon09ms5cNmt5JVRTeY7Uzlt/PC1+noDHg04rzZu53vZWmeLVKaByKjZlB5JhzEjmZKkk
jvnJZP95Ck6PCs8j09BQgTEcj5WXZa8blVnzxChn4ggstyVOt/3HV4Q84fQ24up+nX0To0c5satS
O04wgxh0mcFkrjWQhGtq0DrHlZTbqEjG+cfjvfPYED5Se1YtXLLYco6vygANHWggWt2xLlVCPMdc
zCcL8g7H47AFedYuHA8+38ejvvPcJssLN5Fyt4aC43hUKyfq1sHO6bK/53SfVek2yavGtSOl+uQC
37mhponai0FYeOF2HA+FJLDDS4j6HVVVd5EbVXstj6Ht5mi2l6D77P6Ta3vnU8tXFv6Lwr5FZRk5
uTic+3WvlmHlxmTgQQ9qpvhSvLLlLBF05jwQv1RC88p4KiydlnzVtETcKaK8DB08WJ8sNNNoJ+8l
+95pq2Zb+Gmtk5UzRDhupQkdYSPRAHwDvlayhdI08TALMr+8qqMhJY23NxX8fhE4809uxzsTjHWZ
NZt4bG7IKb+ky2rKLQHjk1zvLQH0FjBi68ZNauWpjQgyLrHRfnLNP00vCAaT/nZa92QVP+/xMxe2
UOBukj+hKhmgvY68gzi3pfmQZ98/nsg/P+wJlmDTajG4Nhbyk6GKRvOJykgxV2QKqHXimbwV3hdn
U5mNBk6kFET65BSqsJMiPlABKmxsoROkkFCAcD/+ad65bsAUlubYCgpF+xW79WY5FFkygpCVardJ
K4N2tkUPIFGCm9LIo08+Kj+9VuZkEdNUDk7TNJ9ElG9XXgysgycZaUM3Pg8WsLyseSH5/a0XeD1U
zNZ++PjSflp9GQ/tsIo8moR4Ej+OxzMlJJIYbfGJBY7zNe5HBaVBJW0+HuUUTIYek/0Q30tdJpye
ht3J44w6zwtHQ3BZReztFACDhIPGeeKSZKYq24Ha/iLu23oW9VqwHPAMUIvtw60o7OaQSrFPMGXr
6/vRbsLFxz/be3cAl5zDXAPhZb32/d48XBMXh2Rm9DQw78nbTtP65ZhTL/14lOkCj5YLlHPsf/iD
IZCmTlPszSghoVl+YkBkx8tc4DHuxngfjjGgrKIEygULNjqrWVJdNfektRE6jvTJJD41yU7PQOcI
D9wG+S64uZOdhA8rWsm9jnp7QK1RoSvllgB5kIaqxg7ccUN8WVBTQrd765Y56hxqQRfdjmsMNmOl
rCkYRZ98lt+9LVBNuSvT3v10RfHxOANyaHmzPBxqC73AbsF+Sm4sQgaCeK1h7F8TeV0t1axxFgM+
Xe+TRe2nhZTbQo4V/gFQIrZ+uv8g4ZbuozVNzUgpLwruBgGOA9V+gE4vo2QTGguv+pPX/BRhwsOA
MURLm8OEpkxH8eP5YLYy+qg8Ea5nafd6dZ7lzZntETmELsEkqpkuNBZKDIdkc0XwMKmYa9a3jqyT
GiaS4TfkbI6fwKp+vhMavXdqLBgmYBkaJ2tP4IBukitzcI1Ka/cxBqbzGtfggcZe40o44y6swSqe
P34xfl7wmJKOjlmL3Tpt/JOv+lBCS7LNXHaz2qLz8TK1tvoC8UZD/ffjod65Pj6ZBipVzTTBh5zc
81ToWWuP1NuNKKwutTSCj5pl2XWcVMbaS0J7P6Io2H486M8znM/GZDSh5MH34xTJAiTAy0qbm4pp
s3GBj0YQlut6jfvBQGeZ2eHak1GJQXlvh/NGLcbNxz/Azx8vxtXZMPFh0ahSnNxgvzCNCDPpiAe7
9QCmC3/nWXn9RVSJ+slQPy+lkCPZkWD4nu7waRGtiIppPzYOkHcN71uKGPcua7Uvv3o9+gTgRNWB
3wUnwslTLETr+77NIEJuq+tSIfpCygPta1yBsP94qJ/nJkNxCiCnZWLBmNP1vlm0xRBUvRJEA2a0
KtmYtV4oM5AprNl1glM4HFBXfDziz3dw+kKSoYOPAeu6dToi15W3cjO4HqyDtVaV0pkqOuOTJe/9
UV6PW1iX2FSfXJfs06wqEl50grahjgFQGUn3WP6La2F/PElmIC2eosSIvg1FH9aEQinsXVJSbHc4
kvtP5tw7zwiLl0X3SJ+KMtb062+eEZ72juoa2kmh9sCP89LcpJJXXuETxEQoowr9+Kp+fp10IK4s
25PNhNL4yYapj9soDQ3GI99c2moRIbn0m4kmJ7mk/+zz+N7F2VjYpqfEdts+met10lB1rqXWlbA8
u1Eg05TzX+gtHpg92Sez/Z1ZwbmKk8S0Uk3fpuM7SeBgZZZTImBZlQ5npgZtaFC261++f9O7pODU
gYxoyCf3j9QHSpSS0UJU8r+nXqiz2dG+NCxJq38zEB0IzqcUaE8nudRWlaYUWut2bZldlSLz54Jy
194b219fkZgNuA+n7zjCsZOzvmSnXWh7ZNvAJikOWm5oC4n03Ou+6LVPntGpA4J9w1Tb/nss9fgh
4Y9Tfdvi2F0WNEo7bIbVXLNG5K5hpniXWgOxaplKilLPO6cayfbmQN5AZLHY+GlDnTuE3GgpHWOD
uCnsPmoz0Zg6G301iQbZjZCy4nuFhEkFu5MSRJeOeWy5Hz+b13LL8XZY18CPTk5OtkGWfHrLqiAK
OinvUHP6SK0DrT5r+6Z5AHNRLab45oXlecgZUn2U9modeuvB0ot/MRWnm4kPFOMmDa7je9kOHGgH
lfiNXFfKla+yzy1ks11RPjI+GeqdF3na57HTgVrH1upk1g9NkRsmK7lbJmV8lsFT8+ZwgYp9paZi
VgRIjD9Zp94dkZYCCEeMcNpp3dDImEld3EBmoGwCNchs11Cs6L1C01fONByWh4+f6TvLh85Ghf7O
JLuEP3d8N5URPpeuDpglHJKLbWfAyKma0Scz553LIi2IDhKCUDYBzvTrb5b7JtG9oUPCQOQfeWQw
pdttGUfVepTD6kKqx/aT8d6bqSz4WKEor2J7Ot3TkGEa4S1vetcfRIfUvgQe46twraIovxnKRHpK
NRFJLsR2cRlWjvNst2yC/sV7zx6OGj1fAspOpzQh38/NRPOH3pXNBjZAHGcbiZo6EgPAFPjak+AC
mjO6ezVQ5zmpAkhCegAO0ojOOWkLMtyR9KPM0WejnafLQNTBfOj8nCRuXsVZVtKnIrSs/eTz/M7n
cupHod5lJ6UYr+vZm+c1cH6R41wSbmEPoYwgTurXDmDYA/Gs4uuvz0BmPK+0o7HdtU/WRkf4kiyD
m3TJ4fAWAXboWQnUYfkvRuFlhnKFVFc//UwKYAqjCumGSnLhrQGm5tvC6YLP5t30aT9ZIVkeJ1Y6
BWR67KcrRhYImS2IcJXUN7+JpCRhMB0DZwEZxCQRKPVJMVIp7N4OXpoRUmoiL+lqOdk4mvkiCwJF
DXYkSxjb/sHQOywEA1WOda/I3d3Hd+TdH5XtPnsUgN+YBI/fyR5XLIZZ7jtFjnEzFGG6T/wqmvuj
561EotaTsEZ//njQdyeWReOVGFMZpv7JHrZ0VKPLHdznRGujvQIOI8v4J3xnTBcfj/TewgZc66+R
Ti6vpsIZyTkjZSTFu9kQJWfBSND7x6O8fz1gwGhbY6M8/SK25DF5lOKwJtnIwiu/JbAnJPwYzg3a
w0+Wk3cvCVwapQ86xcjtj59YFE+2Z8GihtZXIeECNkdVy8Unl/TeKFPdlFrHVK4/3b2WVs8HwwBy
qgvRLpQBgk5c9MMnH7r3btzbUU6+O9Cw6lLRCiYC57hrMLSd2/T5cIeeSHzGdHunLE0JbSrRMukw
yZ52PYSiD3LkY2rJhlagiLJRAEok1m07P7XvReUo216zq4e+kJNbNTakvQexYKeng21+tkJMe6TT
FYLOGfMfQawOYvP4IXZQWXGx1MIdVCVhpccbQHDgfa9Y1Sows5cOV1PWhv42bOoRXWDoLwdsNx9P
23ef8RR8wd4GJq91ckKJyAqU+xH/Iu7OYm10CmK3sk4/+YqcEt2mbe/U11LgPUAWQLZyfK1Wodu5
lXPLUfBbuzEldylm73rOt5ZUX4jVzTasfdzvQ5w9g/Al2BeA8INKSe9p6CgJffICvTfp3v48J/tX
5OeW0HuIhraHDbatuAH0MwjhBK/2yVDv3WFYCxZoAY5MYA6PLz2O2ZbQCuFDMGgEMHr6QF4ltJ+P
n+P0lpxOJqReU02S06bhaMejVK2wO0MEwo3Ys5OcBblSn4mp93Spy3EKO9BJir0MbQvfLEne8b+Y
R/R5VKrAbCD5lByPT8/WJ0/SEJhMnXRbdlE1JbRWVx9f5Tt9CN4UZFbspfgPFNzjYdQygIhvU/So
tCF4SlTDJ8xtbKWboXOMnZL3YFD6qKvPiTkMvhqxgznbx4VTguAkylmotU4nwpNo7IZpQNbfxz/f
e19S7umkKLAoimsnd6GMS9LpO1lQzJC1derLw0wWjXUYbTtdm7mRz3Q9NW4+HnRaJ04f/bSvBDqs
c1o47ST6fhuqiLNZR/IkJBuwPrQSULbWNL4ojXT38WDvzWZoOcjA2EFNsNCTB5C3Zi8PvC40jNWt
VkL5kiOj/RdfHvSKYAeYzqjcptf3za6zU2LDSkPuo9abC7/J0sPYdNX1x5fy3itjmerUO6Pdjjnk
eJBQH/6LvTNZjhvZ0vSrXKt1Iw3z0Ga96ABiJBlkiKREaQMjJRGOeXAADuDp+4Myb5XEq5Isy6wX
PWxklilSEQAc7uf85x8KSmzmA4VnyfdxHxjn0l/kqdK6/lOsoY7E55U8Vl0Zv7m8nz0xHE5A1ryA
OelbXJIB3ZjVcIQii3xFcMhOnNpGM8S2dHP0xaVe5o+/vtafPjYGSC6QJEyrbwaX393QFjHWyDea
IqUII3UscvOQlWW7X3/Kz3ZVrggmHZ4RDjDomzsqOtNXqYGjUFwaZwtP5xOjmP6o48n2mzftZw8P
V3YbYisQEQTTHz+q6GxXcwz0An5iqXMemPZj7PXVYeoSbVvy2I+JlqonuObWf+FWArmiS4QcFzhv
QzMa3ZNMSDXqFQtbmbRurLAkuvk3s5yfPTAwDfAoOiGcca0fr4/YZjcdMXCOOinqqAxUaW2UWQf/
lX2bKJl1grdyDoP1e3y3MAg2MisXf79oCSYD8VYw7925aaNfL4yf7YsMLSkkYfBw097sGhj0O0Zn
T1Pk2LG6GdK4EFs1GCCveoAQgBQrDReqQv2G4/LT5j/gOOKjYXuBYb+5uqpPet2gtlQDiVLIq1rv
Lu5n+cjm6B7icSLJGwrofqmz8VYFororlvbTr6/9pzVnQIkCrgKSA8Dy45ewF0PWZN2xzygk5QUO
rfvR1ZvnTMbpfl4q+4tuLtZH+gSJcZHE4jbJeueOmLrfBfX8bFF9/03e7HhZ5bpNLhYKercZroxK
mGitu/Y3o/KffAqccc4GMAOg/belgNP0dpI6NeU18eKI8xJiRzZT0Ri/ebo/+RxqVqpn8HyqgreD
36Y0zKaUvRE5QpbXU1YTBct05zfl20+WLkNek8EYpyujsTdHUYWcvHMsgQidvBs2TXf+XKK73Hfw
cxgCJgQsm/Ad9r9eNAFr4s2ZznK1gePwn8Z66+2TMgUxEKIwImxYzcuQe2KHfc8U5mZlhkM8d6cl
Iy5Wj7EwX/Km0X9z1T/ZyaHJgDpCal8pQ2+uuhMkQ4oE6X1grAp/GqGtV3Xzvae0119f6U8/CVCM
kpEJEAvmx7cDYzHct/wFSpD056uWiNrtkrfavW71vzszfrJgYMr4HE0cggSmv/moVGWNilPfiGbo
ZZsJvXRo1kQX/PqCfnIykYCDjzfa3ZX4+ebR+Z0Tdx0JEYT8ejCZApcc1STzhybCMhOPnznvxVmY
jrR3SVVh7fXrj/9ZifzD569L67sd3c2lcPsgNaO4a7tXvRyG29E2++2SBvGIUyDKMGtQJU4nnkQy
gF52H+BY+95MtSufkIw69bGitRP5+ddf7Kd3PyDpDl7juhW++V6qGpesBqSNRF22EOvmIvJm1/zN
5f9Jg/nx1aHuholCH8LInFbox+vXvUEFZAcMUDEW/Mo8EnefFgtFsbF8tHCwzgu/y/fO6DMfq6ZW
PNReU+eRNEQAC3iIq3OiMVBBNRpb2qFbjN55GNJOS27ZjaqbaViw+Bi60XY3Y5v4KMfKQJDu6k++
e0wsM2t2add5hI4jjmx2Nfa7n+KpISKBRIQa+bU2O1d5LKb5sCzDTFNPRHRyXQoxQz0MVq9dVc1o
F8tOm/N9SRCf4E4lyFrSboJAoqNCtiPDTCQcF2m4aBF9GWwNVSAMMyq78IkgjpPr2WmWR1UvGaha
tfD5EwapGZpXLLy3vsKF+ZSruenDFIlFxRAjx/PGUHWP8FJ54GX6kKtkMxOSSC4AHvUfu24Z8Bpy
rLTaSQNYDauazPG23QjZBq29bPx9Ycy5YCJTryoUfGXd/YiR8j7zUBie0O3JGcF57Ldrat1UXUlL
og6Ev4PabrQb9z6ekLdE9tQrPG78IFVhDRKe4z+J38ijlRBV8Jj7crmYjpo7sPFpsTb0XVq7E0MK
YkRZ6E2bNCV21wRsQAxkje1N3a5u2I60MN/xulMzQ/tH6Jk2dVgoYd3j02vl8NvnVjtpI/XShiCx
Ba/p2EEmmczBvGEMjlWYk1jZeFWYA3YARNvJd9JJ7T4y/By4OukZKO+Lwc2zsIxj7zpzPdS1dryY
016mk/4BN4Ns3vRObp3TZBbZJhDs9UeAn8wKvd6UJs5Pgnz5FkmRuSuh9ZcRcRPtFbGM8OtyvOdF
FAxejcFPPHrtYUSWPNya6LjfI44fn7o5H9DHK6YGV/5QuS8zK/bZ9St12xlVc+WXS8n4WVfI2zVE
01jQrL7jdhnUm8zu1MmrfRQecGyMHlOouu8D3tYS08HZT/yz3stAO6g0SKaPg++jDMxm01pIDOpH
jT/xCI6KUbdep8rWSCzWrWw/ap32WqdALhukNZnaqbZixepVMb9jsywCVOJL+cEpq0LbVAlgSQgg
KD5lWeMfrTQtv9ayS+8UweQZVmie/YGcEsx6CnhJJvnrQpAobBOezYopYeqWQY+WV6FLl8fSw4R7
Uzhz+qEa9S6HKaHi+m4yFy2PfHITinAJ0u6L4xEFQ9p4VWHZ5DXjJ/zBVXNoexS+Wy9LnA9CK9S4
xy03NkPGSNZtLqbAYdA5iZ2AT4M6uwgWbOnsmZdyrErCIO08aPSt13kFccnaEtzmSYEWV4v5Iinm
tsma5Y7rmBYQEtDR6pyrwBpfkg4vjtBUTooq2M/tDylsfjKSvQaPkpwE+zya4KB0W7hShn8MtLzX
ozTAw2pXBRpqUSmX9M7kXU4wgIOSEuLo6BqhH0+VRu40dnT4UNv2Jm0qi3FUhxx607lmLzbF1KKd
NZOskBfM+hggTyId7KhFzoonnu+M2Y1rasoJU6zWXcShAsEyWcwdDuDSEl1E61I9mUqXuDGPZZ3t
56Dj7TR14ePoIccYcwLlDt2mNdOhiADlUZGkVdxD7CKl5TJNvnOvCdUS81MsXbl6WmI1t4g8VVE5
yDUYCA7uzIYDQrGBpa9dDKfOFY4AHa4KjMLc5VSOskJ8S5YBWUKbwZEenngatl6GfIEmV03aRdfU
QlBRr1v4QDzWU+67Kdcfm4zW/luFnTxxcK4djZgPnMG+gnuHrejBMTtCSMY2kFs3dYtTRiLnJjFU
ysaCwXvXeubjLAwyvt1Ado9eTBIeydG19pc09vP035Ov9d2fR9r3irx/IYSueZtMllALANBDoHnT
IyaQG8dqCgi3cpN7bhdJQUY8b/KOmKV6JK7SxJQ8ImMJR5csD4dM88IaQu4msNlsmkE+fjvh/79W
99/oG/9zpe7/7IaX5++lufz0n8JczQ3+oNpEq7mSBkArV7jsT08kzdPR365zDx4e0l1mYP8uzTXQ
3zLxd75zPvqnKRJ/xTSbuTkKbjA46su/I839xkb/j1qJr4XIl0k/FRkKCArWN2W+5mf97JGiQuSl
UV4cXeVYbC7JQQE1i2NpqPLoqrR8GHwtORlsesveKQmtarQlf0hlM570tCwitqttaxOOvkmn1rht
0gwHO1pD59TVcXp2tcx7Zyq/uh996dc70+3iP/uV/x1Lb/yKcKT7il95I/+xG6ovzz1g8P8B/rBw
u361DO8GLqz+x7v0c/39Yvz2W/9cjs4fzGBg0LK8eIIo+f59ObreH6sUjtklrq0rgs9n/aUUN/w/
1gxu28dBVQfv+s4f1vD+YItF0wNKC45pIar8G0rxbx37D8uRofy39wEnMMaN9hu4hqjgZCwyHJZQ
aGrbZmFeZMuS3ArTI55tqEQRtaT0nGbTu/f14T4lGGDbWJk4YZ6jb3LbTQ8ejh8b0fv+Zsw0/9ot
xMtcdwMmky3m6FV7ZQw55SE13m2C+9ipLeZ++919/8nG/CNksArmkY0xmw0wQltB+TcdoGpsOKYo
lrdFjfODNkOPhyh355Tk7CDFK9eYHvW3Gvb1M1cRCKJ9E9kaIxKe7PddX+JoWl/NFf6zjZ5HVlC8
UhF+CvRS/aa9/bGN+9cPetNED8GESgxHjy1eUJ+6LME/pwwefn0Df/YZXA15S+vqYnL448X0Aw2G
6NNkqzUUS51ieKb1XfObx/QGmPt2KRQUBuNX1u6qVPrxY1yBRmdpgB47fwiipCiu6jL4QBTdPhi6
p7EbHjtpoGPpjV22GJfSn+5+fZ3rQ/l+vfPQiNdalSuMXpl1vMHL3Xo0sOdItYjm6rqoVX6z9Cad
0QioNYLU/6Y3fgOH/nXBK4OeCHWmn2+RSDL2LLlgfhWJgVyWuk1fRImGUULHpkLxbomDlhuwi4sz
ZK+j297/+nIR3PzrBa/x1tDowZWAtd/05hZVl73YMVOqoDk1TnsuCL7Z2ljbJUOzXHLXuaS5Ivh+
bMg88IoX28perbS4bsw+w4gYd9d8ToNNreOEaYnFvhts/9ymzqX0ymtfc88L2TW6tM9V6udRPeOE
OjNZ39RDmxHv4sSnMpDiLjfIuQIu/jIW2uocxR9zbF0WK7eQeqb3jtHineo+SN++IEi80GLJCGeb
x8xSRQgh/8VrPLlpcReL1k9TfVxhC8sPAvfQbXsPqiYyq5mMiz0kLzF05E0w6B/9OQs24/pXhHE5
93o89VsETPQnAmdhF31kiLWURARYNaE9m3mkEYV1sbvaj1LJP92M5XWamZdM+gQTrldmZjYuau18
Zbfrnpdq+bbS1HTSPYiKRDk95VXNVXnZtNzQZIVqwslUq3tzC0x/btHPhovjfgQMqj70gcJHmgYv
rAk12milyEIH30SuSAZ7MyZfu2rLF7fwzhP2bugS6kMu6+WmyIdgNzv+A+Fs04Y9fLnxG/z2kb83
IbZG6a5K8WDi5DkbToX4cyY3dNLo0xfPujAofslnCwSKzj/w5BPWWCSIeXwFI63mx/W5xl51nfWe
T30OVY7k922ReZiL4pWDEVqpR2Nja1tbdGRVSgxCp/Umf7uNky2zTeaTjCr6ZH70gGi2es1NmC18
+SqjCkjr0oMQS6xzIIpg73TzvG9n1wcSSV/sKs1CK++b3Sp4hJ+kzK3UxLJTEv/CunYudYFLXO2z
FKZlcq4Ut0G45bLrcj4pW4L5Jk7iCQOdFWDIWzOMwXQ2WKBo27YtXn3VPJmoH799d+Izq71OShwi
e8C6aXlWo/nqxtpDOw3NTmS8rvrCRY4t4ZpzsuzyhDi4RBIGC8lq/DqkeK352dwe8rG4lG5a7/16
MrepxffGawkj4lg+LRl5rk7m5vg94hZXoDyNDMl9CgQsEyur5n0leQW9qn9aHBaA5qSvWgJ0WM/d
Uz95+Ra0i4RiTF1Dr1xDYLuJ4zVIm7AIDFS7jRmmI99My1p+O66u15dGH/mH1cAPxQ3/e33dccbr
NvNoMSeAC7NBbcM/PZB3NJf5qzPykhVL+ZJ27lko4waXsdtWDx4ANYkumGR+01os+IV9e5/St20G
ZV+WeAzCVk4+nE73XFWG2lZFijN1FZzhYFzoT+XGdJMXK+DGYKnJZ8Tdk2PW12tkmqZxp2Yv/eCt
xH2dvio0Fi7TDIT2kBG7eyM8QYpYHmMEPK6vqLd8HvHTCSfff9AXkuDiUntAiTuBuPkPVlK/9rJ4
qRJeWbgbD1IY2nbdfPvey6NWdk9ZaV66tOGlJa90U60LH2QfV3VokBWBamEPFBC1tJCYULFlLPDM
Tk3aT6epbHxStDULn1wdeb9nC9wXSXMOAXDxZ5M8GkfyJcETsht94TupAmn32BQvTu9yBaXAayRd
kp3WtkPYjXX5GZriMV8dfoOGN15m3VPniZfRGp66EuPAer33dm2GnktcmfBYJz5ZS2Av4rVI22X3
7T3VGu+hLPRlP2Q+E62ZaJqu7upD4+OuCZzCfRtZJP6oYQCas7i04BRgNLfz6zl/N5LS/H704jln
xpHN+yKIv+qKW2tOlrbVbH6LJLwLpnQWXjdt/CwzZ9o4a9kXB+vW2E7GteXVwKh56Rh7S6oWvy5P
3Ro9z3JJhunOt9gEM2Xk2y6wrKNdYd+nOpZ2jOfkvOGhaIck7fyo6LTneUrEnYUTBUECdX0gpQft
tFM/uWlFwC+scePajmWzM5LFfGcsKd03gSLd1ejN7LRWrpWgoZoOwiTAWnNj0A6lzVc23GHewxPh
S+CFebFL69IJk31xWqPA8oaGLE4z+aErhLjNtarYOgjk0eLlkW2UMlLByp8Slv40oda4IoCZyIJW
bz4aKB/3fhXPN1qBxTeosXiRJPO8S3Xt2WhzbKzTbH1+mY5tdtws2tZUhrkd8Y77gsq3PqSGNYY5
aBwbOnbKGKASizKbMooN5e+8dtSfVFa8TBPH87o5NSgVThYHto85HidV9/TtWKRuvcyqM7eVzJpQ
Yg+NM3rcYUJOsVH6ztlaWIfYvT4xnjFxuRm5oNLprmzYKwBZ6hZP2/RTjQov+rZH5Kl71mVT3WtV
9pIUTXxqEmzH+9pMd2zx65lSPBQjdmygr0m07scTuHWY1+nr0Jh3aEpucMP8TIznx8rLr/IZnHJZ
OEvlhFMLmWPBLht1E493XjiTLW4HC2+m6ChcDOdRPuOYO19NIGI4FHk0KrHfRbVOGCsv3dHMx/tM
juXOLJCU9JODj7DiDJFKYkTYsK1TUT751XqZpi75UN5H4u2WT0MaPMyNeEkh34LipK8NE9TQgIcJ
rsp6+1YuIKd/mt38pQUc5cyS1tbxx/o3leKPM6y1UAywF0KlAtIAoeutssIqafWqaRFbbDC1retp
D4pPYtPMXlXameFCmGDIlOd3bER37fB+qIhhtK6USMjmOMAYbwvEaa7kII1EizxvvBVY/Pa9OFn2
eInzAu9Og+COpIKHruMpQD1y40JwMrz2KbPFHiEygkyb83yxLUo2MHidiLtqaHdY690nCsNKYiGN
UEhJgpD+2fF7DTKc9gFH6nun6a5awyeMY3JOQkseDTl8yci6MRKPyCuW9VjEr02X4c9fpic3aSnT
CBA8O1qfn8qZdxk7Z8h1nntUa+2uUl6adc05mX22KnadzJrhphTskLLPb2e/IZO7Szk3kUtQNRYB
r6Qiflv5+NrCEZxCwmytLSjsbzSt/9KgQjoyMCdYe2xc2Tx6/e+bxbrxGlemvha5JkXIWJQUaYZ7
XLzkFcSdykzmr78u/b8NrN88WKSEpMsAQLCk3s5ezcGq+jYuEEivd4qHY4NAU9paIiCOQS7MErxj
m3GqlIW9H2P/vJaT5sKGXgajGfY9DQBWmGm41ky6ogRanzL8kYfZykF0OUpL9pCx8o9zOkYSLvaR
qKLXtumeSI7Jo2Ghr8msy+SzzxP63YRpigRlPfZNkRbbsbcvpk3puJab2kLlUFKESwhim9TkkGBO
xXxu1HuqNpqWbzUd+q2AlCj/wZe8IoBihLh02oFRHL9ZOedm4SdppJ6mzJAPNd5X2KWqrIqChDN5
iTnG/zwZ6bkSxcGgZp00EUQXZJLLDsNN1bCxIlUMieydNkEwa2thJyNalRdyGPJoLbestH3K3aXf
UjzHpyRzlj85LH8LXvt/MZIJ3sd36zx67p//8bXq035eM6X+x7+dvnby6/w92vbtF/5C28w/gBXw
nADmXRXVzpoq+Bf4a/5h4jnFyIDDD/eAVdz1F9hmB38wiIGwBE9njZpedRF/GeLzVyt/mvQmBs0W
u+vfMsR/i/2yzcKcAYRFyAf3AnX0j5tAFg95OhOKBgeLL7hZtFqam0Krm+1sK53MlLrKP9ZLPRxM
n9diQ0ofo4PWyJINUfDTF5mr9iMnveg2QssfYrwmuk0zZNWHTq+LMKuL4CPjL+/OH2LzSRoK97xW
e7aFF3/+dtP/1ur8v9UjlJXxn08e7ucu/WHywJ7+z9kDwXyICxAggWvxeAFb/rn6CAnjaKfX/guy
XZkY/4xj8MjpNFh1f00rVrbTX6vP4t9juZCgABBsYbnxtyYPMDHWQ+Y/TgQPVhO4F5AyiCVhhP/C
B5GD001Zr9EnWhoBMGxojOJErFtfGQsj1aus0sywEMfC/9koK/JWaOSHnUVgbk2UjZE0G6hmeN3H
LiZGG4tB7bQt62now7zUqzIka88lpCrXKOU80fif/Qlv3t3U5WrBKxgeuXYKBi0lvkc4Y+ocLT2O
H7HmyoNoGjsdo+5+8bHl36QEHwgwJAyhS4wiW6NNt7PRt9Vnt6wYEm6azof2vjP6oK+qs1F6NuC0
10+0Bv7c07GZvQtqAj+gTspXq+zUGs8Ap2LLHLmfDmXhDfLdRONRbLBRdiw03J05leSv5JPzahkD
Tsqh2Q9TfgMC2+l3PqO+lwz6tNFuHAbw9rQZpirr37dFOVRHqrfW3M89ymLGvUQ00JaPHcQeDQeN
mDNVm7NPSTLND2s3fNsO9sZGV8p5MyUHrzLEZ6m572HAnPtkhMI3OddmQTqCrq8OP6AM4kJMMkWg
rAomrkOLRVprkPjTBwDCWX2DZ6R6XASj99aX3fVqHrJ1cIThNMej2ls+xLnNPU2b9kbm9mnMkquk
J3ZJnecm2VWVuMrxvcxbfLx1P56PaZMJdPrCe+f2znWQVCGhsNd2MW+X3j54db5rJXNvuHDvIfzc
NNxh80Yr6/akOnm7zISQR2RvFxtPiYtKqozIpAUbsrofTtMkz9h9Ojvp2cyWnYG5PT3p02LX09kV
jn1G9H6t9wMR3NOIBvMgcude8SU3xpC8d5E/Hwgszi+lCVQyzqMJTBQfEtV1+5J0C7ASn1tr24+k
Hjchjk0Io00R78dGyzftmkKVZR2/KM2bfCrc4JDis3jtJdU9dVxkduX7Ju+TKCAgmr5gcNLQHaam
Df2lEY9jZ9Yn14VmwoDOJ4QoEVd68BXMOYnIL/AI8EiXIsxVd62YTyeLh621Zm5VfKr9+ZxUbuZs
axTND3USaORD6kneRYZCGRWwEHA4bw6p071L7YXgCsbZu7GbzqlHZxrw9ElEqs+jpTchzz4SGdhh
J+qD487vxrY+eMAUa8B6tafTeDQKtSsTsj/KuFR3Xec3m7o0iNkWpDikkEYBmqzu6OQNOeZtOQ83
BVI7/ud8EsWwXAGaWTs58IcncQnf1K6L2CHOtKPeQjivaJKCmQgB8rgacp4INKvAWbopt5swENkX
rxmo+3p7eZbSsa57BTV4NRQ+pRhaXXluY9+4qdIBd6ZDE1stGcBDK8l4WIjemmO72SyN6naSsKdw
Ka0bnGLdjZtp8Q3p1lRrtAERVxXcmWlij9sgM9x6Z8vpOTeKL8oy8I3tYcbbvllUB5sA6+t6bIw9
fIwJBFrw2y1u3JD0qQIVjt7myUvMPtkvrkhDDcAAalh/zMweSGsw16R6K5NEV1Ttfi5Hh5etGgZ2
At+kWQZ5tGBy5Mk4XCsry8rbstVeDW24laIBU3RNGcJ8cK27ue4fJIguScHTQ+41TWgM5DH2/aPe
cpT77LXXOth50tlPswdJ56W0WvLTgEhJ7z5mBtzq1NdLfWPElfVZBj0opar886R1wQ2GbMhx2Arz
NCAGLq61O9sVJwCvc1pJ+4r9fDM0hX1boMne5L42sKMRmKpTkcMf4mkm7sBJYBmvVUb8t1tgtw6n
62unyvi1E96nItC21ghtBaCFyC298Xeksn6Ix/nGyHXtOPUl2fXVml4WB+0xG61zTVmWhwKeGmSZ
psyfse2qbpMKL13DKdOos6tDXmV3ljaeyWbvyGbL/X43epqx0waDlTXUPgANmYpNCo3HDIiSbJyO
ZB91ZYB/S3u0trxP/BWKmQ9Gi62+zewBrkrSIlXykPLH/OLQZPW918cRHFj+Qx5yx8nDAOiRWFYV
KlxCLbtxzjmH5bGJexm5rvDVoWnZMlzouBPuL+w5Dk6VHBhJjQIKI+H72BIfnVg9eU7tXc/B+75q
D7VPGMLYNqQRyWvEveGcLcchcIenMov1jRcMx6q7dpbjBBdsLNrbvJ05TZVsQ8th7dfte0b9/RVw
th/CKwgIVMQRU9KpDulndrphk4nEuZmYi76zJjv5Yo1fi6bYMo3mDmpS5ncpm8OcFxeSxSCDTfs+
zq/pUEWkN+1tipstKfOu/smR7TuGBNeFsN65/nPTO+N1omck7HVwMuPbtpU3ej3IgzaXpAXUbbGz
DVG/BMlw23gOkQfGTdnjTJcVl9wkfHPaTcyQ2/hEzmE4WRV1QB0JXd1o6XCd4A2Mi4b2OM/O2W20
27YXhKpV3bE0k69svio5erGLStsRt2lqF7suyJg3vTbGZQBo8mSxozj4MAbkFmZu1gArEK7W5Bj/
pvneLtMihcqdf27YJ+vmwbRefJWR+0YAXvZlaLBamOpbaoMdTv2gFjdxijsxDNOmSh5Sm5PPN9iK
+k2GXkhKI8Qd++D2544UH6370A7H1MwOA0d1IGN49199VwvxFgmBbqIBQ88iU4eyGs7uwubzaZHk
jLOjeC5nu4tVG1E9nn3DK3tHPRkWFPLgnod2IWBmUBwDbMZpFuVEgiTpeJLmdOhx3HC9zzhv3fqp
dSfKepu3ZM2BwXsE35TaR7SzpUXEt9HqEM8yjEbH4KYc1l3xA2BO5BJlA/PPtL90usk+ZaZ3A0F4
HoLXqW6ysFvcbRdboaPJLQ621+gXmZokJIBwaAf1ZZF1aAub1BJy+laL1im4bfw4lHl5GNy7VorM
4XUgU05k5k1VD2QYqIC1opvNJQtyahFqZD9UTqdwxwXCQ8FiHfS4PC4W8VbAIKO1F/TaRsNqKebP
TZ2MJzUUeQTnb48S71ZNMH/d1oA2HTQNxzDWYJel1cyjYysisBibHJKZutQfdqqV8qZG2YHwon+S
s20ds6aG3OB6S0UuT4ynGUDhuxKbNpHVh7E0WtJQllvTl1cGeSdwuDvLnyMi02nPME1ii6zzd45V
Nu8nKxgPYFI+ISojmETWlnBwX705vwuC6ZjwKxtlB5Eqy/uESiScHWc4MI5JQzEbuzLvrrBCdjeq
ma9hf963VgE0wnnH+3csij3EN6sPbYXFH1mMTl492ZUSJ6WIyrVtkmI3nUvZk+kTAaSmeBame/S8
7EOdCMpDZd3Hs9iKNNhbLTxSj+gwp3gw+eSqg5isuRgjmf57e81MnCEhLubZ7i+tua54UlCbwdql
lRdyFkcls1pVz9dGqs88X24MIFt2FB5uM/oYMg85pGk9Y/LRb2OK4zl1wkCxWNPpsMYPioI5yUSJ
pxDFirjcNZr+ZKXUmpMRxXNzX9r1OZtmRQSW9Sj17sP6W25XvEfaeZ9m2qfAyW+8sX+nGfprr42P
KmC23K35jyvBvm8R3vZUUreLqu6bOYbEmMHjbW/0wjhpVnnyUoOzXqeNnsx7w5aPk15FVk18Ja+X
Z3M7svIKrJkV4H4y5PQxGNRHv/Nu8BTYuguTFjDDnWYm+yptHqc6PtskGA3Eae2ygcjJpqscRJO6
9ag8UiIhpsZgxM7M72Kw4OjTRht1Jj8iL45mam89sYS6Ngjoyw0+d2VCvG62+BuHoRBNAYjbNO3B
Mj71Y9pdMZxoD3FHhB0VfavmbTGn26Fvt71VXJL4FFTWR2impJA1235KtmUsKJFwvqpSc4u/Nth6
7Z+SCrJi2ZCHE0wHZ6CdysRHMspnNFqzPFSN/gwAEk0mNqMCkR+7YxaPEKndSMhX0ZMk65Fc0wbP
TOkegth7IMJ979bGpirXgB13enHyq1gzIV83+MqZhogqEdy6GRadZbBSqperLNA3yeI4Jw1o+Mqd
qK5tpzmgmWYXsqiUSY/I4WNYzpOu9D3U/K1pljtPNd5J1GrnefM7gPCjAQNgEdV1TIxoTKXCLrNt
Zf2pyN1tw8mu9GxrejLyxjH0HaYlMQjzcru6Nnj2E548W6t/TWptOyzVJZ2JqW+GTV13FH9EnXKP
7OoWHQdmgz0W7FTGsaKqSvTLYroHxxkPNqdbnkArJuRXL7NPddHdaO6aqnXrVdN964gboo82RvKs
qCejaQ52ieve5GKMsl69r0fY0qLg9FhykJxm9jkfLJQPoUwIVxZJGKfaq2tNW9OHjjt2yy6WyXzl
GkRpRgW6BZ3mpS0+50lgD9ex51Dm4RpDhxN3cqYbsvzsg4eKiY3QnqjFh6WOPxcC2i2I/DAt70Qd
FFMI95oUOc+K6XqWcta/ejIzPxuqT951oiJeFFaV+yyaroTZJAlBtYq+fO3iim2deQjHS2kF8z3C
Xo8JajLP5KiqIDtafTOj3UrmKsdVy2kZ/+rkH9Ha5MbtSA+nbWbHkG6YuVZHckfcd886PSJVnvBx
CvTixNY2OT6maBKKcV5brQQVCKtBfCqw46EpsTv9ZDnzSA7qMLic1oUJz8zPSNMLy3bok51nDR7M
A7z0GJzqCFGcyhFbUxhn153qD9YyExxnCv2T1QYJdN1Sp+cneslAPafNc7clxm0rOorkyBI2MkG/
dPAJgkNd5/yENqHhQGIC/cOF5k9GcEF1NZo6dA98JR8TuXhs3c6QnJ109KtosP4Xe2ey5DZ2bt1X
ueE5KtA3UwAEySSzb5SpCSIlVaJvD4ADnKe/i6oKuyT/tsL/nXriiLJCQjIJ4HzN3msblIDSYaNv
N7PbR81Yp3lsWrO4mAKKDFqvXKc4Hcrihh9MPmXa3J+liZAhLAflPTaex01TADd9Kte+esLq4jyr
IJUfmDCgzyt9DGqau7YqIsw6kLKgW9NZSCzk7KVrp2wTdKMUcGZnKyp3EopUPAzeQGrC4kCP9nhh
eJG90G7SKI/uQ0po1JNfqoU3y7aUJIP0jtTOpQgw8yNMcNxEuK0ceehAIOws1aIDuMSsETiHEPfW
tnuikgku8G79oV4ZM/XdfKKyBECjDI8Y4mq9eCtsf6sv73HpTCHpk+UjNiBw8yu3D8nMRadUKPwl
ey+qhg3UiBFwX3tVoT9KRPuXt56tv0lozE4kzHIEdqmpr13h1NyAFfxB3Eh6C3hbbsb4x+7uv9PQ
v31nZ/zraeg94/nxh2H8hbXxxzDeueimQa0jJ0R9hoqVP/ljFu/ov3msG50Lkx7b+vfY2n9EJF14
4cCWwQ8it75Afv+chpr2b/jLPBvdNqhU5vT+fyJ8/VHviPIPSzRXRu5oXVJoLkPcv+7jPLvRpNGn
BJaPTCAMrymvCtQNfxkN3/0xWf2rXeCfLgIahJALMFKo0Y3vAt+/XmRGVqH59GGxrDXnyhlh5A3D
lh7//VV+lDTyUbiKqxMXAnKVye7PzKCSRViHC5rknCHVT6tbPOXOmCXFotVJpxPd8O8v9+Mm88/L
sSr+rhSFGHb587+YHdMV2YjrrWOcTtX77EEAzMaAF4+/QXrNHRmVJJv+Ynt6ESn+ZXD9x0f0mVhT
4TuwW36S93ZTqm+9pXPNeqnP5ZAFR+YA1AaTtdDkLN+HWAdkrduxdMR/jEu6EF64NDpKG1zXz5Dn
ZTOqFF3NGAcDoQlSLg3SN4TF5PFlv/igDPt/+qAG8yuwrJc7/HL3/PjLLbJ0rhcBKjUbti7q9Izl
OFvJyJm2Lf733yPDgX+6GH4AlgHcgrRdgCp+vFjTtalgJ92SCrjaxKB3c3NVmF72WDAcbHdIyMbP
vp5JERaDZTAt8+V8rJ25+UyysrVfnJyGuqxL53og0/fFdH24CXjhig+/9i3gmK33SrJQF9s9CZWp
6Ud0HKx2R4t49L5DchipXojXTdXZJ3tJl88AOYqn9CKToOFRJJmn6YTNyqwF8EeR5qazy2EIdYmf
kdzHGFM/575DJLGr0ulMGgoCOXseKOiNUlMvDpvxr6kaZ3u3BEUt+H/NFSVWbgYfa1cEWuQOYis5
/kQ2kUHhpievNIgPWAL/Oiit7D2dR+Y4wkw/PDrROprrvv0m534wjrIUjoFYom6eCxyCdewbLWam
cVbPcPv9p83Z7Od87KwalYJLkzZ5pnJpn2yNXFxj+2pui1HEjSNL49CB1r4pmC0RbozIEsvylNft
LnM1XLWoTXKHf8RZp9Ba8Wi3ShBbgZjMoz53lZhpw/TiXXhq1uOUyp8FhXS1E6K+BvxaP9FIu232
u45b6nqpymHeI9PIX4HTF086OhMPS5fjPqnJIrRwLr36m19IBIKspPRrUI3DjVkSZT15OvnuWRG0
kVKIo8Yp0En+Ne05tDWNypJBLCURzKSliqSrNDfUrEkmC4bWmsgLg95o4WSeHWy+hCG6N4YlxMqC
ogy+UU2I+0LXi36vmzllBiX1cI3sM0fLVquWdNFelS/p3Lvljs/EtIe1Po2GKNviHfkUs5sGJcmp
sqYxTYyNfVK0tf16iwHOE7vFsJudXmQmPYZrdwR8DR6q3G2uDhNlw7etKVuIrpuaRDQb9ZYj9nXX
j8Ufu0t83fYumnH5pOmjYvDRKjo23smM6Vajd199ZzC3cBm7ZY5KbzE/eX1Z46g06iYpusk9Luyr
9lleLF9mf7Iexou6mZJm+ZgmUcaZpKGJh7zV783ZEO0v4Dc/LZ4v7+zgsteGJkkajI/t/8cnvaf4
tyZ7I0phIFoFlyDQ4r0MntvMZMa17qCdh8Lh1zG7eD4e++GrtE6ibqIhuHGC89rcynJAvQtv/2mi
/zS1ZCWB+PsL6b9V1N8MnzP7X1dRd8X09b0Y2/85ivq9/SZ+KKguf/VPdQMuk9+Yy16A8eBpEfRw
OvypbgB1cqmp4F/pF28ioL2/L5g10/otwBuDBgiY6HcVw99rKs10fsPFCB+Gv4QsAv7nf2Am+rEQ
uVBBoL2y+obwCVQAdO+Pd5nLmrZf5lbdOCudNYLhUB8ZxrNooUZADPtH1f2vzZg/rrO/U0hc18LY
cNF6sln/6fwabRzSBmbuG60tGMzldr0ziy6P4DnfKGl+1o26S7p0IjQ9vWuaVy1DAT3yoP5x4/7L
H+R7yfOP8oQfBDshzBBEHchIyCr5qZjsVONOUnTdTc87E6US1o62GEKjWcmQFrw42nRv4W0OO7ap
B1AVH5kgAR3JCa772blpPYy/XYAJw5JPHrb7cG1s48G008MERzPJwDewnrZGFFOMaNgPF0f1Zrq9
CttCdr+AyUBm/KEw4PPYoJa+43sQItoU7z9+kbhE8sZhm33NCZ3lEb7heQutr46L21Ak5D3M+sGu
r+zqmE3JOEF0vS8wM98F/bGcGbAcHE7W37sr7L/sY0X/Lvwdqize1VAF+LwDTA4Gs9dbdy4L0omj
egrp8wHCk8TIIO3o4qH1IGI8NPCKMDkTUtUm5jenCiuNwPBQ3VB59O0h/2R8rrdo8/aFwCx5bZuR
HI7sz7bboH1xUQBb3dfWYFd7mL0jsxCnjdMD3uxLW17HwRIH+t5o9rO/t8akyeMZoq8XezJenQTp
6QYSwo7yAN1a3D/Md5TVLODq+/7Ze7PeAo4IEuXvAhlSDWaMHMWnyg+DMu5SIgJC7Uy6+f5Ltgsy
Jpuh8am71z6hs8f5AANgbZJU223iK1qFxQTid62saPrKbHZI4TLEzQl8yeeB7HGywmumJcyf9+AX
gCOY1+W1d3Ri75HpszWH6e+CkOcqpLjqTtkXvjXnUfCpShDg0dCE3pMVuvt0b+/zfYlV77r4pDIm
rwfFZq4Lg1v5kqTXwXk+pTebFzpP3WlK6vP6GhihfQ0pl034ksXZF6zwfrRdjYlzTB9o1leWh3m0
9sy6QiaW1h08Anx2LAybsLoN3uq9dlZvzZf22nf2TR9fFosJo4e9/CDRNL2vzzIKzsEx3+mxABUd
9Z+3o5+sL8TJR1R1Oz7jEaDRkIf1Di1p3rC8jvqP8gMLRfnBkqTUj4sf4XoNs6Q7Ydjn4VN35TUH
PL/Qt3aPaf44XJJqojkxoupbdexet3IfPBBdsg+ul508Br8vN/VNQMpzqG1RfaPeeWzHXWYRYBuy
4S3ujF17397bLAnneMXCX0XlJQePxUbU/5k08d9j8G+mzYvxXx+Df8Yvn4o2+9Y1fz0Ev//FPw5B
4zeYeWilySfgZXvR+P39DPR/I4yTuQHMM9x2Jhijv5+Bro4pHKoSnY5FjN/3WcQ/JH4+DlwdaSDH
5uVM/Q9OwJ8KrYtTF7HSJRWa1Fx6Y/2nN6dq0g4XR9NESfnYXPfhTXQ43Z/ijyA+/Mp+Cqjpx9c0
F6MdvYgc4eJ9/3A/vqYVVCNlzEYeBaa38YgQ5Of5idxqHqW21wJtz9Y3OMHREV1cjbnxYjQD71ut
t4+1nnoFp2Tmf6RVZ3ysou2utMLNjlu9ebycvOLJz1gorII6/FEpte69dujvdM13T+5m2q+tHMZ9
F/R2hQuEYOKoczb9c7HiHHCNEqGS7DX3kzXVLZt2uzX1kOZruPD8ad3Zbvrs+uh47EdWATOYjqDt
ynhS5dRiJ1hXlqrW0i/HIGvcy7qshE2LKb6NMdIt426uNzUnbtoEv9NKuvIwZU7W7YhAsBEBbDp7
7pHUQy/aBHTcaDSEbHctm/ghyYZmdY6aZy/+AxYjjtsUguJ6tFOmq3ioRFPh5dNqfn1zNrDAs9Z9
20g/eE5tp0ANUA/ZYQrcjUsEa/OWd6q+lQMIfloGX1sOrV+Li0Z5I/bG11ioNP22XDeOn7KpgL1V
se8l7ZLj3k53qTmSWIsKAnRNN3gdW37Dq6M1XVwzcRZb8Nap7e3bpNCDhDX7ImffL5033uUyNciL
L3VApHbrBbyptK1+7GTg3ppmD9x4xYh4bW4a5jcnr1cjMYdAI3O1sNu3xXKK/orRDVyRTRFiJ8Rm
fTGmxvXv6wDQTzIRO40bkV5zZyvqzqSs2VeHU5X3t54iGepJdSuHaRP07YAQGp/nceon/Ytu4LDB
TtWCUtnKzIrasfTkaSxH/y23M4/XJ1vlva7Elh0sKH7PyhiLISqbbrpfZM/EbO6YYwWTNxqhZ2rt
V8nM+duSo+vuyDq7tnGnHwYHsPGsMQ4O2cN7iHiCxW/CXHfVkdW19lQFonkIkF8QdbPhbLCafDjh
DkVPW9Se+chcesS6Y15a261DTSJkVr10xjjcXfp2fECBFAe/hPeDY7ek5mjVkr4jVlm/QjcSfhSA
RdrPXaenuBDGhuXOGrjDjhaaefrQGCnS9q19b/DIHhAtWS+DMQdOXPtp9/uYAiSL+vIiCQDQpfRo
lN57ljumitgTdEQjOP1+9B1z2Bm5590OQUuTqVe6QsdQBAYaHh2nxI79m8yiGcbwOxpFc97npdYm
I7bTaxfNzV3lzi0AICfnuB6xd177wqFmqTfBslcxY3KOgHLra22tNj1peWy/uMy8MgqOxeh/UbX/
NBO94EPZ5jFKg0jt0i9YP760GgNujj2xrakvBh794I7Z4S+nxq+nrn9cgakufmsmfkA7frwCipdh
nCuuMIzhqLyDnpX/xyv8NKUL+lmiAOAKzRAxsTh4k/j/uYKNYZHHihHrz60UgD7B7UKpN9OUO/YB
5dEvrmBejqJ/NC2YbhxSQaC2AX5wgNp8//O/zHGzXs8Hq0y5D6bOXq/zudcflQDJjo5OM04MiCiw
PWiekVkBYWvtIt2ZvVdfG07mDLFvkU6Fc2duPgEgIU9UYKlTr6Ox6M2Btdlo7FOn0Nezjp6siY26
wnr477/oH/tNPgF3D/3W9+EGawHvcj7+5RMMXbUO7uCx+FMXreg3P6iu7E7fddL+xZV+bIj+uJJ5
yXemw6ZQ0H/6wjXbELlea1TeW/+E9aw8LZ66b/NG/WIo+/++kAXQF6At0Ug/XUjVrdsAYgCdN7tx
UxBUJLuXIpCv/+lvDjH4Zb+Cupxg9p8fwtWt0aEarIl1t46tRYfI1vpva+se2Mv/4lqXrv+H+4xx
LZMB/fI/AfXXTw88a8TJ1gskFLO/HhEB4zgK115FpjjlXvLvP9dPfInLF4WdF+U72mYQmvC4frwl
Khd1o7+i8VobK6rdF7plzohA69BEv3vLw5hd+c3ZEr8KArsYqv75c0L1ZTvB9J475Oe7USJ6yPoW
k9RgOvOTZywl/SPLWABQ/pzdtjJYrQg8gvfNrLX6CsS2erDk0u0mHKR2bI950R046IvbsmNYE1Vu
35J62qU5lZ0za6+9bGqG7r3eRCZH4qk05v55C0ivCYFHTE/pVhhvqRKwD323xPXkN+gOTWdIi9hw
63lA/jFnLb50V26xnfWjFqHHsM5lr6Zj51PdhYMrly91L1s3QbYgn92eZNNoHAx3VzvCf2D4L8VD
NqHajrLBVutVo+MfOGW91L9MfV/c1VVKdIJmpVibmUGrKx1sA81SERQP1pz9zvmAqQv9zRygwAt6
/P1EPamYqYrxKIVbmKfZ7033Kliz4XFQcuyOKyrPZOs18a3YsunOafMOlWDeHhoPg6yNvpemttzY
PsBHMsf9glz52rKlWDiDocFFueejxsK0qdkxU3NPT1by4b/AAUGgqGbVU3gS3bXe9gq9U5+aQ3Pd
4A5+T/25Ow3MjeJ8GPT7wBL+nYH6O+482z2j688j+LSFHWXNfBEJOHp3awYdVtSFUc38mK01crOS
BcMlIlV067UAlClPWHwXdIVGKlYkEHgT570wc/RyTYXEJbbKTj72rcfwhQVN9RaoAOhZVx2cbk0T
wBXWPYVhgCCed/jeyNKkbnIPGYQGgodu50VzjfSMEngg9DSds3NfVK284ss0E4G5NV79dLlCv4Tr
kRndit6lLwky46nZaUPlrkmLhcQ+z0HFbs2EleCcWczXe/RC2ktvKgzswTwzVHfL2eaudkcIH5vO
tEGUg5+4pduXIRCo8XqeFgW9QSOQZbLG4mj22Owf5mnT+2RNt2A+Yd1wb4PcH44yhZ5zaFt29E8V
9461l/xzbhbmRkMIQVgP7HSfJhvr4Gxm6jROrYs8tZfbwRHdRVtUmJ1P5nMXFCEVosT1qXv11SCX
vNw7w0KyTtgV8JtuZYVZ/yvQRNfYpWs6aYfNCWr5CI6pfBedFnQna029Y92iFIwR59ZutOGffnIr
9HPnyWoFg5Nia9CP48n/PKip7KfYnkWQxgun+t6mJwMjUE611YAV8DSEvro7xx315ae2CkY7KUww
O1ZqTQlKm+AxtwmUZGu0iBDF5PRu1nae2BrQYw03993K0I7y2e4/TEPah1IHVok4zj+U4zi/+4Mu
d2QzYKPHHu4vsWHXwRgXBdBkBCvpchCbrz2LtDShUMpG92Bszvm3bg78hzSFYhJpslWfRgveSuj1
tXpHvm92kZPqLQKsxUGE2ivmPLx1k0Wk06tr5f47ih8DyMI6W3vNnaa7ZS75OVBhqtAcBxaKLrBA
JGO5ZQC4KFBcsT+u4tZOV1SGJtvkHftzZNc5L7llXyl00rbaPnVtn783Y9OeCU5XX6FApKwsGpCZ
CLt8WDp2g5R4v2pmmaO7TYvnrRgZ2TRCG/dOk0KOZkpuFzu91psPOaHOr3pLBg8LUgR3rwd97Zz0
uV3N29wrgA4ZVl9sceWMkzo7NmIA8CHZhpLIWYPhoBUjYnE3bdd7Okw5XI8gHeeXZnZk2kJqrG3A
w1MBJVZvCRcIZ17RCTFhOimDq7k+8XO3MfGl8h11/dK/TXRL6I0gQkatK3M3mZZy005W6bX2IUf0
o4djUy57LD4SDIxE+4u4s/vmdhhwQMuY41UzjJqM5k1TOw8jsx0uutAect1rskQP2uJZpY3z3M6r
g9Sv7a+CnhjJuCMLNh78aXvxe8tVZ0MU+rW2AT94Gka9whtWtO3dpJX5fmbs/QVmPDCJOegBXbqV
6i30VLlvPdfEigPzzfpTPWajd+gmBsnHAVABseTdpuBUFmrrGXOPZamuah2JaOJNyrTvvAnE2OuU
DnJI7MKci3tM8ezmmlm/Iiq0Y6Y750Yb+4Uz2HeS+vE8GPVyTwem7IMxSDM9mDLL42wxsxvDbt2H
tp9NO1Jg9eFbAGlNmVRPGofdsK0uKNaR7/UGixgaKAYHq49sUxnZYZXDZr5MVdfTaLlyPXnjkh06
0QcZhB/DIkw6XcbjZmrdY8NWuOfJmYr6lDkzmUm+3gV3dSbNYLeaW9NfwWwFOgr3f8M4PWVzAzd8
FGjfUi0oiyjb3DopBUoCnm9SlU+ao2p0XcwvHpaAp+WwVNjDgRIt48Fh8NLcjEEn9oUOCrXJTKaf
JUMHmaTGMh2UNJpPGTxN0DLAj5PMviCCNXhHMW/b5TjUrsFT4joiDyszN0BejPPdpIrFOzd9vhpo
vLbMSMg6BN/WbYH1YE+q5Te7yn0vePqyqRj1MN3S4tGqhE5LkFo7tzTTnZr9Zgs3qoo9yhmm5EaJ
3XoGZMUG3MHahyRdGd0+V8RsgpPxrOOoL4ZxrgJXTuzhu7R9sDvb63fVvOiPTe7A6hQB33uI/jfw
bhxryx40mpQ2kb2y8bXlmPUm8KK5vszDYUjXuXytkD/Km0arywiY0nAz9Jrtn4tMIO/txnqcT51J
F5VAUWBIMOFv3Gh4x43DlGQ2xjKlFqVbuV4telVHnaK0Wis2+p+1FUDP3lx8yUxHyKretVbRI32r
VntnDXM7fdG0wdg1Uukug6qehYhTz9W5SWXpHAofRk5sjEDnqDxRJvfgWoeNkY3hCBmm6Tud/BDW
hi3LFzkhsYxXmLz+jWuQKnwaV58Vu4/kpw/XtM2OWEX4J8ZFOa+KcBQsjtga9wuqn4p37VgZh0y0
2CkzNVftlaiqMvYHOeU7Ykur7MEgwBV/PsOgi4ENSUCjtVmCNkRRQfUbVvpWLI+oUTBxFeWVnw2o
BpjNxDKzDoPuAE+3VbVHA5sn2VQPJEW5GSj1FTXAMOs23/C6Hlb0SdArnFHFCKP9MwYsXXwM2uKF
5iKYo0Hr2ota01rO2qqcQi8VzXK/NLg0dilYn+AwO950kwet/sYmv694kcxEVatlOzUCjUroT4HN
Wt3T1y2RhEvXr5L5CfuB7uKCEN1mnM0JRVeIyHoheglAyXVQ2aZEfh7UX0oOVwoDLciObQUwGoOR
dE/rIt27MgXRvG6AmN9ltWTZS6DD3jXhWpUcaa73BnxghDncKxCDUlJMaPqbthJ4SKJgIO5Xy8RR
0DTCPZmN4TN0wJK5CwgR0dDJ5r6ZEFVPAPaWq/XYE302Jx3wlvaKtNb0S4NlLDIas9XeaKNmFdlF
v2mPXpv73oWO1nQhv/vtfSrTavtmem06fDHGziiS2WsuyKS6GJtHp8p5hbCE7VjZgZU6Ymf1YkxU
RhMz68P4YSF3CMWysrMxhfU0o3m4DCf17WpjSHgkyqFrQt9OoThyYixRDSoCpJE9DB+tXVFBM9lk
6VMdt6o6zXMTwj+07F0buDnaAjVqx2obqsTr8uxQBmV6uxZ6/dSLZKKUF0yGwiJYeAD01ZqaW+UQ
vcsjFWxkrfFCVrGlspR2o1LevTQvGCuphH/jD2W7o8twbmZ9o4dCOgv1yKmfeeT8vddX/olIETPR
UMJ9GBlPVsSreTtKHV3slZPmg35Sa29RNYJr/Ora/bwflOq15xn6HIukzocv3ZVGC9LGGvUEmBDx
LBsp38sL8mjwJV1Q+tCvpno3Yo4pQ9qsMR6nqjqLGrnvjp1Aa2BE6Ez012uqjoVSW3astdwuIkM0
+r7BMbhEsgbNftRc6ZnHER1be/Zr98Km46Z9LUaMfkiM1l7uJjV37bmalTx1uWltR16L+ZGmCiFN
LSy92Bml3L5yGpTImjFGsjPOdfMqGy59V4EjDRnJlCduvXiHS/weYrLeFYe+zHL54K+2x3DMNcs7
3FrDl8ETyzXIXGefXqzYaYcoJDSHKu3OuLXlK77ABSdqu8rZJCAPBEyUZkh/d5LUnOHcMUX3rqa0
L5unqfUZT058n95usPrq1aIpBgGeNsvDSrzOvbam4jMQfX3d5aurTlmOvW1xavt9xfk1svXFSn6t
MGTiFiqmMX9w4U65HJN20YXWrG0nbSFZdjfY+npTXRKIMP6N8tKbIP/OBtfB47yMX/u2mG81bWwh
khtV9cXO7GEKlzSenDboE7UZaXXNqlu9wYUYvdicRqukUQVgpTZRfionw1wii2O3RrWU5zXrQIjY
4cT5M4WpMINYc8cxdjvW1ZklvP5slVK6xzKgjp+EQ80QQNve6or/DIIlKaplwiZZ1g+9gU9D1wdv
N1u+BYSk1f09kajZ55LpGn6AHmZpm/prhD+9AIgo9JcRguKXVunVrcMsalevrtBDhgbpmzn2HgM6
Yzj5ZjHe5BAk6njtswHvUC6XT4HbFx91V0tq8jVY94Gdbzcu5mfk1u6I08TgTIxRr023W2eb+wrV
oHju7IsHWORFrIiDUQmPnIM6HgBC1Ej3qytM7bpito6zOtPbe0rS7m1GZYVckA8fNujSmsi2UiyK
7Zb1yKMmh06TpZB5tCA4791lFeeqqOozdzS5KxhWE3704d4yO+NJ2vVj2lImoJ9HZmgVrM0zuzZg
/umD+uBFY1yVpCfZCYo3edyo37Fqq7b9JMa5z/f8a/ZNlVtVHzcjUDs6WeurrwMbk+PQHaXyDBm1
vZCEDYz0IimS4Td/aLRDt2IQBVwusBxbQuPIqK1UrTtIbz0My6kTMakO/oumVUFi0km+uthjuqMp
NJwj1eC2yCiBxAUw7mBPZm51rxX++qaNWfPgDkaGwS5bTzXLmjOZEADfLLgkN53vNocFtM4DORHY
FlgoRYDputtJFMHBrYIF/8GFTCXo95rYnVz5eZ6dJkZYKNxDufJ9QSgbnDnJc73ydr2u4f7iQCEk
YOUHiIqhTZ8Hd/X3yjBBEY2pwfZvo/4ezPKUF0IdMpYER8CCM07vwJqgVC/iqtns9SlglXOfI5Nt
QumsqbsjJKAnYcPRVLwwh3+ca+nu1SLWNlrdpWmjodiqQ2emTCw6e4iISxYuSAdDJobUOHi8DVQ1
aod5ASSE2TzC0IFgQW5BSZsuSj5vWxvrvWb6OW3yMJ7teZliv2d9SApPsXck7zXHQBocsnLgL2FJ
aF7qrTSrfcX7YwsNpwau2G/Y8PhF+NgvzeXcGsFI1vs0Or9nouoIRejbz+Dqo6nwy4dUAGG7hoTs
xJfi+dnfKmwXc4cbyOhw1HxVftB/2kaIeImmfL2+49fB47NioEfkgZEymmYfGtGkGu3WUK7L0u8y
G6QOWH19b5sdOIOinPTt3GaG894VtsHLmLloPFo0FklRaCNaobGGmrlVekAi0OBBzBhTkAv5wnE0
DcvXJXXnHaDbOxs+zBCJnk4qNDS5nOeFR8e7MDgWnqk7qEj+7+7GZGprTInGxMzVa9Cm9msqNvnA
EIxeMiid9uTzdBmMK8Xsw5aoaKHz2WQZp1jY7GQBpTUNVJmMVuHtAqNNi6RnL12SNMVNAE1PzHAJ
vXxwIq0wvDMsSQ0ruzVm9+548Xb0bOKpfrnzCFbG2PGINjfsX7Qzi7yy2etGrx9Fx5I/Iaw7nMVZ
r/tiFzTatwkFqUIKhEEpnV3NQJzcGNiHZZ6Q/aNOcvQ6NpNoH/ODbEfx7tmNvde9DlXl3BXbAZQO
l5bCImNd0xd8n1pv3K41X1xQ6TOcTrDNelNI6iFjwt+HPJgs7ME29UhvhXKuwaI8df387vnjck3s
9/ZgIyo+q81WvGWR+4xXzj6/r7j9Dls61VM02tTje2905leFl9K70ifipfd2N0BRo8GhPOxomlYz
y4+4IgBhjM7gvtAbyitJeAi51XJdDtlcT996isopRLp10Z5zayCzAXXnM52CaWXYENLcanmZqIO/
1J3L9zC6tI67arIgeOd+F1Bu6/Rk163ftcFhHMtiDnMgggtcjPZi2vJ5+1Ky2VZUqq19DhqDBC7C
WurbNV8wp4+zxYtjsOGphGUwLN6NZaGv85fJE0TF0FsgOnDkF3OWRbGvhTcfTay8wT6l1n+v5tLd
5/1SvWvQu3skVqZxlZKopSc0D5vcF0Nwy2N5X+VMDnLLDuD+rU56DFBvO0kgihoeInVykHjUQ9cY
xM0szNI+iMs+G1/7YrGjUQiW4HXQpJ9GWh7oEDN2qrDjK3txGcJ6bIqANzxYHcvidCnto9vw8ye6
1Jo0HnFSNJG1mGKLizxF9j7VNoNBS7q4w7PN/8ZA8/fObO5TcjGcEIqgebs5RWckilV8vcu8tH5E
ZzvvAfYVH1ZdbcRQiJTC09caG31bx8Y53LagOW9lhVc61fJMkeEBoDfO3G57z3qfzHnanvXFTtFb
hKmPT9KwWmza81wb1tFUvT7vZ6UBq/SlGEmVaty5Cmd7nqpdnTVjmZRafqFbGg37yUnXlvRprcU4
xRi91ZKwYCaygoVgeg2XDZeXKPpK7Ku2ts6geUy4yU22BYe8Yb5/kxsuQTzZiB6QjcJWfDUYjgOp
1JriXNrt4MSpnW3ewdo2cnjQqbjvSBwQgfVUTi7UtXre912rqvvMGPyn3m2wDM/c2efZI1WNSWOm
V8cAZhD2eYchSxY2ORLvOzPwNC9mZj8z+udXFtKkDvK9yQXIysEahveFMZ36NtFo1XcLde+x5R24
HloEA+gJe9OE+9CBoUur1njSLtXuIcNCIw5BZ6XRBDeIRC6tuR1TVzzOlwDUF+1/STuv5citbE2/
0CAC3twCaZlJb4s3iHKE9x5Pfz5Q0SMSmZOIPlMqlaRWtRa233ut3xSi9HcMFH/Tp1Iv2JaWgqar
eiVHFEf3w2NMv296pdTJQEvihrtJcK22tTtuY8Er7ytPbnYdUAKeUaU13kJcCe641nU3qVK1vmNI
fU5CQTT4XXrv/sETW0SvPsScyKFW66EFniKruhWzpFMPipYKK1+v3JdUMUUU7dPSPAKbyQZewmTh
HxrsKTGTYhK/JGPKldEbfYGrgeQlL2UzRAMKAQ3Gj2MrdEwgj/yp3Qhe+BKUpAPYm3XkNuPYXY26
Wh292mVjNqJJWQgRGJ5x/U+CRe4a0E/xKIxC+YxwoUZljRPrr5qE4R3eQ+YqZa+oty28nXWs62DJ
E7Pyk0NGuvCxHka4JfAlFfkYaI31Ede8XFEFaaQRMnhVdVtFHIdgYxkegiX+mJsAAWsr3vVpBPYl
6w0faeYINmiZttk28qLiR6IN2rXbCPleRNQC4zox5HSFGwQUElUA4T4RqhKjxT+BYQ+WBnWaQieZ
A5RBPRQaUjETKMdI4t9KgkrutH2Iik+auqFyiPzEfw1dPy/XE80TUmvJfKambD2TFbxt/fjJlTRI
LYruu4g1eFXOKGYgSOq+4aGRh4fEH+pdlekGMJVqaA5DSiLkKLqqBbvbGgq8sOquzvcIt6GXozLU
UO+LtEVgpg1HKO0RvP5SHgXvAB+OCmGSjjVaty4JPkY8IH/GkyK+FVNwKXlKYWgFpsV3+UgMBKEw
ULUCUVLmO5Ga4UMxHboe3re5raOPUTomq/udQp+EQmoql3BWrFFdB6XUc8FMR/mpggpx2xopN8GI
vCNdxesN9Y7Wi3AVizkXUIbleYYw6RBeSVJrvEmRHByELqmG2xKBJ8nWegUZ59SXrjwr7OC5dFkh
o0cTFL8iqUiDDc5mcfea59Qs7MLq/GBb5gqHbRkY2boV3I5SHVmb+7xrx4NvYUh2j5RrQcugXcV3
kEPNeyzH6hQppyETVklqCM9jlYu3ouchoyEmpI0Q/07EdSqOIo86WZe56Fh6f53ko/GqiFMqHGkk
XV4jFqofmUvuhnuUuEERoUmv+lpSf3HjpIegVeTljlrXc4ZHGfWcWKkNu0qg3GzlxDTrVeh5ofxU
cBVDdwpZt4zE4tgQr0FMmsKRp1Ml0M0BBR+B7TrWWwGxL4j9ocGRaiNXMvxi4KTrAAZ29B7RbFtO
All4pCgaU1zB2HMkcWcojx0yalPSEfZiJFUkBLSw7MKp9tTu6wQi82708rzcepU2PoUwj2GMd33/
XA/Y2+eDpxwH0tX3VNHDdyRCyx1mLUm5N5I6j3Z+mYIC6zWky2PmKrJRg1Gu1bgKH9NJ7Qq9iigb
kfbsrMdE5DpwHddCFz/g3Wd4TmLGI2/jFn4TQgZ6Hm/isrJIJKZeLHIbMfQPAdBLvEcHqqZYk7A/
OlhnVHu/4Q7xK6eIMzzDppb8h8pNoo4p6ynguQeVlL5mlt1z24aIBbl9kD5XHbI3a7EyyaJTXReA
kAekzTfIngj+fe3WOaUvBPl/KJ6X7HMcDHaqnylYgofx+IK8rgruEYkJX8vJK+GT6+IApugN2bZG
hkQVFkFfAm/uchHhKk8KbiJN8MUH3x+Y4SFzyzhoHNn7JBmk4Cqkysyb1Kf3MW6Tm58gOOsbCdFG
AF2Vpd8HMvswCPU6uTM9o3pUeParto4qd3Dl1np+j/1nj3KULKebOMq8HzoXIbSge5dcYygGCg+c
avhZRGaOModXBa3jlRwu+JwFdX8QRi9oHEn1+mqFKF9wp3ixMsLYc4vstcCE7SYOdJzqUy+KX1MR
BIItSlX9VGt6+TToBkZ9Kko8JPuD7Moci9JH0ApVOTSemkizh5E3BMT6SCaZlDfJkYRefM+3Czi1
ohyt/o6GBvntVCvvJJ2LiawW40teDP51BjEFvQ0pX6Hr3k7SaSUUQI3KAfLOeC5620HX0IIYFJwi
sXXAaKB/CBFK2GHqVMr3IdJbf1Qxt/yVHyjtJooBdf4IuAOS+xzARdiUHo1dxXrZl1rYHKm5Ge9S
3pgHNEE10uqlWKwsbMqibVdioMRDMFA2shqK920mt1s50FEeSwIoe24Vs8O2iPVsjbpofDR+/J6q
ZVJJO7lReWQFKUyXNdhZa61RnPjgyIIIOMLwWrlaGP+smrK8Blro32FwBqqQaZVmMBiKNlulAkhI
OwUw2zwUciHfVUETbIIEVWPREuU3qaylo95L2rqAQfazoHrvOmlQack6KCghxsjTboYqG5glKooe
bSfq7VpphdC8ovTTv5IpSjfcnMXRTnCaPJSK710bWm68iI2OmFMpNzd51yB45yFGuoqpQfNekTwS
+BTGUu6kFP7/sJbcdZtX1l1YNmSqYpcP8hCB8xJJvFWCBghlHtcI4bOdvDYil3uRqYl6kAYJoYap
mXy4qJczEh1YxytEoCsf9i778Y5LOghYuKPiHnvm5BGd3u5dSQMvRZWmg0ngeVaJvlHgTtJcupRe
hbWq73qLey4KBn3GjBaF5GEA30A5MyzCv6LswoepoFLaIpW2cke6cnguRrEWr30qgPSFmuTuvlMa
ELedFSh/FZbh1hVVt1wpdVjWODNG8YPnmWQdALJIDx05TG5SZN3sKpLbdOMLlD2tpI4xfwgU8zkZ
8RZd621jFOsqDAC5tQn6CUmIAsLetTzBXyWNkQsbbhR56cTUCHdIN47x0xCMsFCFpDvK3OvQeY3Y
5TYZR9oB3F8jbTFgSO80k0vO4OI3SOZVqqBEVKLLvWUaONRAuFTfkuc0vfd2LGQWSqlNxS2qCCsv
aT0svyvA0tiv1u2LnnHNsrwBrqVbCFq/b2SknNlPSaSxxAsekcIorQy2yUn/XZdtn5LuGNftGmvy
LftFdOdiQRFcRV4dPfhNSlmeoThABxufqbZ71U0gSm5I/lDxdtQ/vadcCFhXXRPeeJJOkhqgngei
hHt6uME5kycsj3rWxUiHNQ7KeyVmHkLR43zpl7/LNsImRc/q9l0LNTYtF07SXYUMVY/gcwS5ksR3
hrZJJKYPDVEf1CFNDi7b2A1PGP22qfvyXgqGIER5JKVi0SYVRhwC7xWzjlpnbHJrutPHKuo4lWqg
q6ahYoUdr+5gyyU+UDgj8Vvw30IqTFPd/cBh017Vut7cdkULvjGGkuVtSg1NE/S7FbA0AcKoMsiL
JrtTQlW+xvrRVw5g67J+r+gBKS6zFLM7fKMiijstS4VKf8BboyhvvVLVWBtY8YTcbw6S648/8azs
HssaIKXdjFp3LK1mrNZ54rkomBtcsDa5BcgTRY64xbVTkF90bt6vQM4HMvSaQtlBLaSfTebiB86y
m1w48z5aq1jMoDbUD+pVFwWl9Rr3YnlMtbFHuothUTaQ64rEKWshL2yjCal6iXF0G7Z00IZrgmSS
W0qRb8nIuuMf2YX+8AiSIC7fuPaUFVCzwt9pWFp/VKJoCtvEUlof6yC4zNuG+8wKE1o9ccRWtQxE
RjERXU9lXATDdBOacwsM54FtIAK5JGacH0OebEusmp4NCb6qS2JrTY+LP4D25eyCGuefjDi8y4Wf
k7vjETtqpCOomcZsy0kb4gMvVNR0rYxyDSxqQSe1zgUAmrkGC01Wj7AFCjxkAcY9K7mnvqiKaKwi
Q/b/mDKfsivVPq8oQGRmyGtRIjPFF8PwQ7unf7VGPBI2gYXMzJod1wKIxWHoQfcqzT/eMMrRPsUY
WLsGnVimay7wUOG0PJOuserkaiOZ3fBWY2zxK+hT5WdhthDiMD03332QTbWjFAjNUM33zD+4WVgW
Wzz1F1KonYHCLJhqti6hpEzkIzqJxSBUCAlcBlwsY8jHHewJ654UJjAQ2TODxzaBgXwTuchKswxD
lAYHVMba20T1xytfavvfIufqXyUrcDtvI5l9Byn1aZ6HZv8m55L6iG2vhOllGQTubrqeIWLnk1ra
kM9GU6qTsQI9gkVLZdtNTAmvVNmq30pek4ew9yOU4rElNVYNGzUsrpZiMkQLedqpvZbsQYKel7jK
1QJZHllVNBxnRpfcd+QJ1YvS9OovP+WCjxwR9jWOz9FaXwVunel7auf9fR0JTbb9P3UPbzwtW7bw
IFJQr2rV9sNsKgW2Pxnoh6hJzS1+ICGuEl73Uw7rghysKP64DEs9RfUak+4/RFs8z8AQz4DKWSe1
ld8MuDlUD0MArZKFaxnjgg7IGaAttUjRpBCKy5mqzrhHYh66wlBDTItRThWFhwB+opXdUMvN1bvL
DTqDdbVU2YD4SvUF4u2sQeCz8rjCNQCHWF5sovsUZe795RBn+syCSkyWR6E9ojlDQmtKLvRNRAgl
v8fXJh3XJPEvhzjFj5sofYkK+DIN/tcnmesLfjzyM7AwfgGfz+pWeEXB69uKwGRHX7EvRzJPsMGm
iP88pzn0YAlrx++w5LQwFMtFkNUectcOSet1GGoM5k7vfycmSriLcOQTcL9Ol8myBUYEFLk+UeG+
QuOzfIxKcLYqsqNILpA8FKWrtNwG1nUYXHveuqXcqy+Ar09HbII9g2GTERrQxTl2XfYoalpg4+ys
fZDRsG/TeqM068s9+QkX/w4nRxQRcA7DhWQ/NbnvLcP8JQNIwh0aZ2QHw99tu+pXgg3v1A7WmcMl
c4UvF38WK5QB173TrZARsbkY2rkjrCg/rI2VtmoWGAKnK4LPQl5BAv1t6Lj7fP+s3IwxrNf5LMm6
7ZuX2lyQcFC+k90nZDsB6FkkS2A2oufwPYAQe2SpTWg7xXpqd7vC282RHXJB9mj/2274aw4VUgd8
zOqfVoO1dCD7OuRSnXxhBU269d/B/RPYHsaNoYsK0jyTxtPXeSZ1eeyaiYTqGnrhFCW8FRXPsHL0
x2oj3bg7ITmgKMEIPPv245+lTpdPVvAs/LTuvqzgVsQZyg0Jj50QHDf5Hrf4dP9+mzlIiJFRTe1g
727y3W+gLDZabfbNYH90dugsahFMLIZv05J1zUYFIQUAu85O//1L0AbhyVrqOlZ4jVNIotNmr6Gm
O+WAfImsAhPPMb5pf8rVS0U+hZT0PgiN68uL42SbgZwCk4czBq0dbF/mo4Enm+xbIzlPRbvN/HzV
iPXDEOqV0wnSnVyEKypQN5djflIqZi1nzYuwEkW8Q5mm31uuY8Ae469GbSW0bsriNe+4RFZqd48s
1XFI5XXTYexCZZHqVgk8Vq3vehMFaCU6psW4qzzvOvf6h4WvOjMefJWCc4dIZ0A7+f5VaCBS7IT9
Zbv1ryxXD+jdXuEKVGAFeW3qjeP1aDemzbMlx7cCLjBpovySVWmB+3J2QLBaQJeZY1k2ZwNiyBR5
vR6odZGA1NVwHUVkuytg05vSLiJzB2js9+WWn9wCpjnwJeRsScglYv5FSkg0cHKNRJno2x012qbs
dpm/sOWf7HqzYLOx7zUPYHxHsBZQFfc86t8Gr9DLLTo5VwjCyjI0WeUwYzC/DyU42iFsUsWwUZ9d
U2va5hHYbJ4Ql8Oc7iWwvyepHPZvbIT12Qr2DKGuhVpxeeyZd0MqfuimRkotqZ7H0cheLgc76ThT
hXdnkUpB0AVFu2m3/7JxyVrZVlqIVnWa/VDUQ6gvNObcf5+bE9OfbmNHmE3/3AJa6mVg1oYx+4WI
rD12xkITTvqLJnwNMX3ClyYg5tmCZyGECKSKp6gddshaY78GUOJyZ51OAEtFqxKD6kmAjSvn90g5
yvdCreH1JgSodfAg8ZT2hSW/cKk9XayEwXYQbR0F9TVjavCXBmW1J7c1Upq2Ib3UiHmAR0lB4cAA
aN6M/8g8/D9FY07XKZd1CaLaRIuDITdrVCe0fm0VyKCmRMUvotkjgLaO+uQ+ssZ1m47O5U48GS6D
eAgpYHUk8tf5VhTgII30qoxhXvar1aWbuK8f0iFG6NZb0I85icRlhQVEoyw60ZrLyglTJTjFB9D2
K+Oe35ntPPRrEXFRJj9YcWGmn9xAuBHJijFd4tF2gAb6fdTEsi8b0K7sd41TqY+S9tHBtUpFKuzG
Omnf0rZbX+7Jk+k4RVQNpojFjUeb70dNkSSRhz6inYWqowVIEWh/XdzD/usoPOFQlFDY9+CDztpF
KneQLbw3bJw/+vyHVrrkvRbuC2dGihgmY4UxFW+h2S5BsTg3oePz8BGOJokyFf3j+HVoXi43ZTKy
/3454kmgckOkWmnhzaPNXqZtrQymFMu85SoBj1ARXFlhFP0+7pXwMDTah6t0+Fx55HPzFhOIAUpj
SYV0LYduvzA7T9adyXNVpx4x7bpc1mfbVlcVsdWjvWiHstoBzgHTYiaq8qSobbwnwUSyT20WBdg+
Dei/3ZIIiyaJbGig05mns64uQEMi+QwldLVaHVar69Xhmr/bTD83G3uz39s2f7nebDb8nb23t7W9
327thy2//OeHDv3kl/1gb/nXe/76wO/j966nf88vzvTT4cdq+sVx7JVzf7/a8fOwI9Zq+oU/HX5O
v2X6rdM/rP4cXu5fDn+QG8r5p8OBn38O0/+F7zwsrNbTGaeoSE2amoEmiYkcy/fVqjakjimrgvCp
UTUqf8siwtbREd/vy1PudJQVVUEcTIMQDGx5Ttj2Bq0YyxrUcMasa/MWLqJ2SAB35YGTWx+Xg51r
FItURfjMUIk7a1SitB06ZGQe8dK9gyi+h18NyLg7ttjZXg51ckaRcWFLlTGZ0nVuEFO7v5xRkaeE
7YjZuZ1giZC5L1VRoM5OVU6u1mn9GwTC5Xinex061YyWriG0xlE1Nf1LPF+KlFwJfcMeW7U8YNQQ
r4AoZFe9kLQL2+rpRk4oPPgQ/uWOxxX2eyi81j1VqyJoia0Z7SWKDchcDwnS6Xrmo/MU6FeeMbQH
YDgvBiichf32s+u+r1CwfNM1g00dfz5rdnFGzTQV+zghLW5n9vs/r2rlFtCUPaz5lG27gYe6Spy/
3QZ+gbJ2H2G1bbtDZzf2S74S7Y8/JupWxmq4EhZWzbQnzT9N4aFNymNaM/I0Sl9GYQShGRoVjmuN
UlGnQBVAWbpjnYZQNBbKdBoYsnqyYPp2iACENQiBthYVaWjBxYK07adq3PdWfA8xm0u5ZDaGVLbM
3UBKdxlezSttyJo9irHwhgdwLrg1/YmEtnC6NL5VGrFwLs/mMwt12nh4rSLNxPt49gVJ7LqYkvEF
EiU5B3GTY6bjaJIOb7FRLIzZuVggtpCBIh/LU3z2nICRMVA24WkU1/5KEq7ESSqf21b1/xlnOnu/
zI1SaOGES8QBYbDqpGsXBFGAMk0RL1wWzs0QS0L9GPVJjk9xtj5wko08XJh4y2bSfZF7v0OMbi6P
z5ndBmIz1x2JFMo01b+3pfMxCwxiUgklwF+7wgtbk/vK9rViYbFLU+/P5uK3SLOZ0CMhgFgxvdao
MByDu5GJ5/+tBRXEeOIIJTnh5mcFzl8XlkKf2cIJjduzQSGAv5k1MmzQOwDCyLYiPQXeLVALVdwV
1V0nb0WADGqAQdmV2G9zOMHlg18eAVY11gbtwzH7ebm/P/POp93w77fMukEN6wDpK7qBbxmyrVff
ZOK7iyaMoh0hfOvaNugfY/fghi2AlLUebYZhIbF5ZlpxM9TRM+VY03Cl+j7mUqsrmV7SHXkpSlTX
cs5r8GqXG3pmMeqSyoGJCBwpunlirAGQj/YE9TK4hh9ypm3gSvyFpLwuEJP8r0NNUnIK24zM22eS
vPu6HguvK9Q8UlA+NsrXNhju8wpJ4jT+7Ub50qZ9ul54ISA5R7GHU8GY15WETi4KNJSYxYqwLQrz
txKhzZlZP/7bJhGGBzEC8+xj0uf1/ssWM7SAMgeNMEbdHn38OKEArTH8WZN7WMgmnjuFp5c+5Qsg
QTxZp+nyJZalChUisj7JOdIJ5n1OhXXvyYrQvcZ1XoQbJaRevaYSab6qSt2HgCtGTishiLrBoeIR
7CHF6y8xIhjGtVvm3V+U7qzxCM0L7pEBEAKXpkTjsVOPFG83IBfij8GFRrrSx0B7kSGl32F1bl0x
ZXDiyNuufcr9Espgj0E7+d08jbd4k/eAAP2gfDb00XuqcDT9QeEYo8C0b/66BsZx8MP6cGGDPJ3H
U9nj34vAbL3WY9t1EAlN+L9CvEqi3sP0V+x2I/IR6yoT+6fLI39mg6DKLUtczMhTITA82/QzhK6j
xkxx7waVryv5VY50Kyk/VE9ANCETBa7qCZGNBxVpT9OHm5SlBxyoVgasF0kO7y9/z+m1XqfgiJCA
AVHLMrTZoWqVYxgHhuDaUqo+qCpum1WJHkG1C0f/zRylhdvv6d5EuyH5UNTi3caU/D4ZvSjXBbkR
BUAJgYvhifGBrea4MOVPFjF1nemhYloKVy993qair9MmVNDE40m0kpqrsWae4jl2uedOZs4symxb
GpDIGnFBxQsFCVlMXZ0GbZKBqpkhLmyA8/NNxp2DC4+qcYzLPFRmG3ordiam0/CWPXEPws/p5KOn
HRXppWwfsmzpUjkfIi7q3NpRxCb/Q9FjfmUgPSO1+Gj7ztvm12b/9+73+ubRW6zuSaeNInHB6cF8
YP2dTDxPyJXGH5PAedFsHum2fbR5mDvr3UJ2wpqP09QexKuYc5o8Zc+m9n7Z/2RXjjMqqYFDiuB6
83b9z48NmYFrEgTTz38e+9ODf3r1b6ccwJ7/ffrz88d6ba9T+3h0ePrf7z7ud6vDPQ/8Py+7yzPq
pPbHpyqUfUi98RNI1PSg+/KpSVGDisoadD6dyiFxEXxmHZzd0okqz4vZn4FI7vHkpfTLvPoeSOyy
JEoGOn/KSJAvodFre+FpcG6EESSUVLJgFiJik4/N19aUigVbJsAxNLIPh5fD6vp9s339rdqv64Uh
Prl7fjbnS6TZnipC+nMtn0iH62uGzVkvNWXqj6+3uimAxNAANzAgU83FA4PMysIKth4BVqu3681f
e8t0cHYLW8pn3v1SnFlDpDbBXTojzvX7+6+npyePSvRTbz9M9WhUmKd/IvT6uHZ2jx+58/jxCAOP
Pz6QDrH96S8Lx4N8vuUUi5Awpwg6fyiXZGxTv8KqZDUtl/0taTXyXCS7djuSXZfn/+d/7LT5/wab
HcadQb5AK6ZgpPBI3j2QqaOpuynJdjnUZ+3pJJSqmCSz2OOU+UVP7PF+q+HAEer6M2O4n5b9tP6n
NN5nSm8p5vm+/BJzdmJ4VtQ3VYHIzwoVdZtfIiAXif1CayNABn+3r9u7493xuF4YxJM7x+f0/RJ4
doA0RStDXyYwO2BmbzZP2x/OzdKmcna9S1+izDZaw5PkvAym5q2uqV2ze95tmanPS9PkJPk9b87s
EgHqs5TEz0Bvq81+iyT0wuw4gcR8RiClzbWZHN0JCAOxOLDLwz8jdTDst3bTrFeb7d3vfP37c6t0
dtMaWDh6zy//L2Fnyz9S3CQZJcJO8yOy3xrn7aUCnNI5g1OvJogKubPNg81Jic4Af8T87Sv6IZ+w
HCD7IDJSVudq4WD6zBSerJYvHzY7L8zU70ZZ/Wdop2N0df35CwtnWjzTicpROS3W6Rd+5ceRv34u
ps8EOr3FMl5Yw9N6ufBV8yKIUCDeAfjhnzX8zwdNv25W/5ze01dM3zIl8tefJ+nSFyjTlJ5/gSwC
HuIBLHGPmfVLhuGjpsJM/eduMdUa+MEW+WC/0vob52raJlf3m6VLzcmdBkG9KcdggV4iG6bMVoBS
Iv7WokzhtA2XzwZ0qGw1thVpayX2Hi5382de7VsjZ8Fmu3IdwrDwTYXDL7Nv4RLYiYN/pv2Xvxtt
5EH4g5vbmvbaNHt7vHMe9g/b/XpN8z8+7v/QLfsN+xxFkQO1k/uXl8P9rrE/4DDZf5aKfPP3zHQ/
njqFixQYx5OirAbGPUX6AYhrKrqlkw1RBrEEum+FAyzZ2O1ojMHeK9N4YZM9MyS6RF7SVKG/gHqY
DQlaRMXEy4ycXjJVWwPTjuL2+AatMrxC4FBaeBOcDUfdgjwFqAFVnr3byga58hZwudMK7ypK9QJa
RBTaJXN9efRPwEh0qM7UBgQLYARDmlm7PHCVk1RH5EilZks6RGNUL1IMQ7yjq8DgePPc5wpr6fRV
NrZIbw7yI1Iqpr5d+I6TpTb7jvksjHpLbFy+Q8fnwpTR54S3ntypCLXn15Do3PSIQH4iraF92mZw
tISFV+W0+c6WwbeOmF1nq1HI40HmA7Bo95zO9GyN9FoKW53aeLSGQbAucVO73Owz0/lb0NmJ4MKS
1kLgX07d++sQcXmSJLG/QRFf6H/8L0KZk90CqS8qIrOBrlyrQcuelQMBwBG8bS6v4zJYye3KdRcO
uuk/ddKVFIv1z/QXMrT8+y/vHDNC69UrZdaKdYtQbtK+jvX75dacD6FMK4QKFFWo7yFCUW3TQh7J
AaBd9Sk99RF7b5djnF5Epjlp/RtkdqHzSx+5DX2IHLEyxApjZ7FaC4rXvCWtFa91M1R3XjSKj2mP
e3ac592RjJvRrnskoPYR6j9LD6Gzi+TLB80ueoWPlkGgirRaXhmo3/sqcgcrzT0YKIP49xbGLfAc
GtxkjGssxUtp6QOmAKcja0gU1rA54oH5vdvlOlJHI+EDDCCrteQkwlpBE0K8Rgsmg3MDq9gqHaNz
+uK3qu0XxuPkWfs5Hv9Gn42HMKhYBBZM4Uzc+vXNCMBJDn6R+em6V9GEOLupyoUWn59n/4ac9Tgq
C0WLCm3kKC5W2Q9Dfp2oH5ebdXYPQIv9P306DfqX1ZIV4ghVmhBj8C6Wv83gKjFv23HbLiaalhoz
/fsvkdQEJk+c0X9KONxkzbtgiRtEoVeX23N2I/3SntlObkWKEpXtFKV2LB9VH3XboSNElQgYr2Et
bNvTFezSjJxt23iARZo29V4/3nWdrVoYVR/7dBvkq6i+8iTncuOkpdGa7diFoMOWFYhHind8cz/g
N+3GX/Evb5/twwckJ7fRExPyl7bQq+fGDh6NjEvchD4SZ1dRXSlihK+syMnz+6D76YXrSb7pcuMW
YsxdzNAYkZKuJQY6draIKsUkzTGm68tRzl1tvrTkM9vzZRbKaJp1ekGUJFaekFdaNxjCt11kS8rC
4j03ExXEBCn0oGZFxez7fO/KSEXVUWC/yA8ebmXSbTC8Ncj4NNqhc7eXm3W2874Emy1jKdb0vpUI
1rndWvfuQ3VYle2vy0HO9t2XINNHfOk7lx2QWyFBkMp2ZBxy9A3ycmiDLG21Z1sDgIXyIpYgAPe+
BzLr1EPSjyM814AE/UbxEz81RDGldVnIa9N/jBVxJSFsNKZOU2J0eev3P8slMM3Z5v77FZ95zi/N
LTQfle2cr0hDvGp/9tqVgsTdUhH9XBQSsrwnIAKQjJ9NE8viDNcjPPCoVKjRClFZoUeqeGHnONej
XK+h+eg6IEhr1qM6NboKtY8Y2w+ozNaPCvfXLry9PD9OU2wckaAtYc7xWpn4Fd/HbeikULSmKJKI
fWQTFxMfDO+KXUSdDhEZhB9qG/clzNois7k2zTFfi+hiZte9bmCbrGBEXPxFQVqSEcbPPAvH+dBH
N8uL5b9iFUPOL12vl9eZlorFBtJAhmSimdT1sW2VXtzGqH9zMylVhL1VJfWW0KvnBgtEz4RdJbVH
cet7A+NUloQmqOEZSwhruutEstGUtZv/tso+vYtMSsWT+5nETX92rsBnB0Nt0JFF6TUbNHM/4lxT
FzbcaU+YH17ASKEnSUTSrNnMcxvVxynF5NGTVYfA820v9Rf2wLP9BZdi4v0Y4LRmNza99RuUW4PY
QacKWf7+vUQ6T+8RPuyLpZLZuebAnkb2FJw+daxZn8GNzQpkcSMngtltZvdtfHd5ep8NMKHqVByR
gKPOGmNarSbEMY3Rao3DaR/Wv/83ASAAIB3BXjDHIKHd23tofcYO6P8/VizCPveX2BmfB9x81EGx
6/zBqxuqzfcpnJUyQvQhhPy+crcScn0yL9oEadSVor0g2Q6z8jgJFUGJ/t+07t/AsyOqzT1qmTG6
3UaR/gTV5aievABOOTfdvrZttjylKkaODS9qx5N/aDKk9X4tmNoGB7bLTZl2y5M+BJ9CsdlAIW0+
E1xsYc1wRG6gNLAM84vffcmjvXst2/AOHxQdjFp8FKOlW9jZ5gFWAW4F5A8rqO9Dl1B+rN2WsEOr
+46Ey0kUGugHKi+p8OdyC89PE84JEtQ6dbx5UQroaJLqWYGUbq44uns0kKPUbyaRauVvVuw0DZnP
J6PdXQ47rdGTjtU5OChHg1qbA39QDEYXVqOFk0EJZhZW+qfot5UZbdVucznU2RMRIJOsAJOYIArf
O7PwEfYcKrZyAdPsLpAdqVMwTYnWl8OcGzMS/f83zOzGHleIS9Q6O/ngKq2tdIhLGRkMZu82bOKF
3luKNTvk1UgxZaElVpv+MONDGl3H+U2Tvl1u0Qkw9PNwouoKG8oE3mLMwnjI7qBoTRgeI3+bCik3
ERfhGME6XUUMsLwDPrXKil9YaC/cYs7uwHDy2d7JSkJi/D5mmdr6RiEzPZCCqJ1KKneuh/P85fYt
BZG/BwlFI2VmECToopfOFZ8MYH6XQ5yd5pxVoIOm++Wcjy8MhoV2CifJIDR/Cy/Y56ChBNXamd17
UbYLM32aYieL6ku0WYMUkUd+l7ErIuHHRRr1VFKuNvoJpi+8uq11I2mvl9snne1DMEiMErQBEBjf
+xCtE/QmBULCar3vRtTN8+AZua2XVERrwo1XWooEU4o8s6u8Kdawkht1hY/U2kBr8PK3nO/rfz9l
tgCRDR3iuODYsbTOKQSW3g1qUI1Wo8i9EOpMRxu43JI052TgpTybnhUagAhAMXNgq67yCu29la/t
dCNZeeY7SmKXG7YUbTasQWNi1ZSgConcn62Pz4X31iP+Z0U8mawrPd1dDndmczF4PdCwyXALhNn3
Ia3yUhuRB+L41owteb9G+KPVD8iOrS7HOXO2QjihNMqmCShAnN1P1L7EuydpYyfS3tLyCadYTbjC
ZEeKYSSj5tXkC/nic/0okSuWEV+GfjnPbZjY2Fijy0kXj3d94fhpf5DXiD1i3l4tYLLPzEUAmWTA
IRBaMPtmbRPRn/fEnDOnQums516Bz0XEHEk8242MO10NFubImUOOgBNhUdEVEZbf90EbPfzHInR0
nBC4ciOYdk1Jo2OdXR6zc3PjS5g5F6Ss5FyrpzAuz6Kwus4rx8XgAfeyy3HO3UrgegEhm1yUJQiZ
39tTWFqD+VzHDTkvZQfNLpQE61QuDshV41RQBfdmMCi/3UJHuB//lI0f6njUqD5qbgtde+4YpCxr
UQ5kLCdc1fdvETAJSWp4cjxRj7lZ2aibY5sw3d1tRdkIIhsa9RSr+Hm5D85O1y9hp633S1bCb+Kk
b32Z+3sv3BcZC9HXX7B42grWeIfuON4E2cKS/JyXsxPkW1OnafYlpobjGh6MSuzk8t8ej2mEwtS9
Zx0Na2+ot1b93CSbQotRCMQTbuEJeW4/+NrNsyFHOU5CNYn2Bv17IL53MgLUKG83V5roeBbmBUtJ
1qUOnu2rY+UWQaYTMANv2cQoMT4jmGbLGbrwybvkL+yrZ/cEE8Io8geTQM/sqGy6esy8jGlUi54t
VLvaUDat6YitZ3fVQrr6/ECSU4D5Zk7w4FlnRh7+WEJA2xQdm0Wc+QCAYLW8rtHbsxvJ/a16IR5P
fidfwch5FFCzW3UGEmskgC0OcT/ZX57N51oPyADyH0VtntazDcrqAIlrKVK/uYsri5Yf1HAbVnie
R1s4mNvLweRp6Obz+Eu0eUYvCxWvznGicaT0tsEGTyjKwm7qezYvPGPUVZeEq7SUrwsfpXz0Wow9
rtZ5eGSTRsAQRH14h3jNSgoXPuzMdQm0/lQHn9gBqJJ8X18CPFtSavRCT100KvJbjoaFjv4f0r6s
uW1d6fYXsYoziVdOkmzZ8RA7tl9YcQaCMziBw6+/i6nznS1BvEJln0qe3QLYaDS6V6+1FaIx1kQA
9AUrDQYEz02QPKat0q/RKofEazCDnrYFefR4AOsGRObTifTP13d7y+IKfndRkAGWROzW8QYdM7cC
acaSttkX0J+iTqYu+V3DNdBcJJAVu25v667DawTQFWAkQDsgbCIeH5YCJDMe5Z0SxMNhgcfSX9dt
bF5Ap0aE6GtOS6eOFEa4Qgh0cTN/VUQsLCPos5VJadotqKRUGXmcHIhaLulPyQ/Y6EI6p99x3fWT
ULyyxuvI55HMk8yvQao+vNhLOGoAS3ybQFUGugXl/brNTe9EYIIH4pCaRHCdUlWSPGvhOsVIQBrS
HcfYkuRgW74CkgM8+gFNBm2EEAS1WMsXAGvAErmKSNyCTVbRd2R8vL6QzWADci0LoAANZAfCQtza
aJtVkNFnSfWQG8pNQ5vn2U3DZBjuKQgtr5vb3DfMxNgmSuF4rgrmVCiwgt4Z0cYYmu62s2tytBf3
9bqR9Y9chLQTI4I/sAxPdAo5Jt+yJkhjQDQ4y4NGlyQdm8kOxuHJOnGLqQfxliqQzFZZbsPvzfKx
HTUoEbNDOtK9EjOEFHMPes7b0frlgJ79+gL/P6bXgZYVSw55pXOPtwERBhkbwcNjwClL3zUF4+it
HnEa+5Az35XWx1hPO6C0JVH5EnNqWiBJgk3Uk1HoEyGA4HbGSDc0H5F6kH1dFSCtdoIkfTVm8Lcq
9k3HvrYJvUVrJSBm7MeYlPRXkaYMCUrvvJgZ+Ksht2tqP65viXGRovz5YSh1Y+gSyCkRNtUm4NEC
nBmCALXSBcqQ5DfUqiEgA13R7FWP1eXdJQU5pAbEaNEKzIN26NGfZoBQ+Em/xF6z5PRb1TL1oYrB
2hCoY28V+7jLB9Orx6m/qSZjAqJito0AlJrs5wDOxzHQlXL6WVSZ+YvGbRp15jRPIMez9U+HtxYo
M+f8dk5cDKvESQu9A9JqX1mv5u9x16zAONpFTQm1syO4nMhdrvJaUqPf2hkN1UMweiFgXQLKANkE
cSz81JmVFAq3ix6i23tgrG0PhlGXwey6sQfVLC6JYBeHHYNOICRC3RIEQWiqrHH7JC5PLnWyZUlK
v4fifIUygyEDH16cdMGCkLuNoLGbs5Ji3LVhyHqP9nATx5LDdhEhVxsQf9JRZAMrnjhBVc7As5Mx
wyq0ozqB7fOdO5EBNt5RErb+uOhZ3PpjCU00jFBhQE4svw5Qzk3mGNnB4E8/MLcHCKcTIXx5+nN6
WHz2OPmd5CVxWZUSbK7Oc/KN3ErvuY03oz9FIJK9HUM3WHb1sbhvDj2oAKyD7JOt2eu1RQrZbWH1
4BjkMKjukqfyJT3mhylkvvp0PR5sOP0fZqr/7KWY1lospfbYrklJ5EQQX+siC8vhkjRAZkXwv6yi
qM2v+dX0YwmSx/gI7hUlMA7X1yLZsj8p/Ok3SnRoMY2wkh3jHXgSv3UBD9PIkXSKLm+Vc18Q0RmD
ZvZot8GO+ahFfA/i9RBx4Q0MEZKkY/PYgjbs/z7OGjhOFrToTon8AIZsdb/EQdIeYv3l+p5dZqVI
eNE11PCERNTDET63gQ4DV6EUjDJr8c6UG8TeoObhbD/FTuSSXa7/dtSoltEXXiRtf6yuj8n1/BJx
eseiQ2wbRVH6MeE+pB9Bp71vcAnUsnO7epZwjLA8kHirOkRuMSl1vjytGIoOI8Sl30FCrTZWlaVv
tfqGWx+atFro8hgyxMqwA8IhSJb8U7K7G18QSQ8oAZGCgBJDBJQySFkQs0aKlUGqM2QRyDCgHOmz
23i/1lt3Fnh+dtpz8u263Y3tPTO7PmZPHKeAniUEDNfHanezcF8xfgInUcRM8my6xJQhmcCEAQYN
1sW5YtcZRV/eoxuGAjlvK9WnlPI7pAfj73RAOUI1B4CR7ZxNn25lDvfQFIV8n8pzlAmmvLsZQaP5
BPGLLvF6sO+9tKmZPzSQXfpkRFkkt/tl/QK/FXVMENmtZMMXjRMoGILYx0EuqD8Or8QrQwPU94F6
WG7qqOae+rXbX/8IG9f6mUHhI1hQwkCCD4PQDAYfFCbSw+sGtr7y6YqE7LY3E6jDIFnzNSPMVEBY
0RJJVT8zg+t2tpwYReA/5EB4joiFFqXhzZBCZwoaUuh+DDkErlBL560EArSxX3geI2XGMCyw0eJY
Jji+m2xcpQCg5BakENVup3+RomCyF9KDYOY2MFR+fixGqpnjymTo6zMgxqFehXyAkiRw+a1mSGxt
fBzUSlbU1B/uYrEuw1UTRP0xYjetPV59tNOXvg6zXObVW1nXqRnhigBJQDNlM3KheUeek8KDuPGT
c1t8iR9Sv/9dQaMUnLRRhtu2kYTWy4oYrkHwNmAnMYYBHnIhtJpG3sd5jhVqz9azeWOGSph9mo+f
1j3qj5CNO4CTd9gDUOOnB8Of99luTCQBaMNlzn6CcMRyi6S6O6+bXL3b7h34cK57/tbteGZAOGKg
ooLeAIEB64cBsZDYSz3umSC491QaDp+2rMi6lSid7qnwOWlaUJ5ReCg9DHc1xuaC+LjszMFbbipP
e1R287cBnMavxtdekqJtZrinpoXDoSiFUZg6ltq+ZQdQFrsB/2aCAciD2PXvyu+f8ujvA+TZ5q5H
6OSWokCE8iJd48oEeSIlTCAne/37yfxjPT0nFjKI1fTluqYKogw2z/Y1k6xh+5j/cwjWD3pioWG0
aJYZa2iqJCIG8yEQYWMCUouur2TTjotKKCb6QGwjVjIsjgI6L2Gn1B4XCy1493tv3JOMSnZsI9aD
2vkfO4ID2iTvZgLOLD9RHmZ+143flEHmaRs52ZkNwdNyO9Y79KFKf0meoHLv9WVYofmUjPt+udPb
x7SC1t/3+V9cl2dmBXdD+ZxAm3kNFiYImjt/AN8rq28N2aeSbaHodLTGAPeA5cXus8W+tEDNGnlw
3R1kNgS3gwhhXOo9bLTJ0+Lua1BOm9K56c3Ts5I3Il9Cn1IsQg6Y40xMoH39hiTYsYCke6h4tkXl
O+oLpDzM9LUtnru48mKtRrvrqyLLPDafWpgaAF4I9BPg0hLib901ZcdruP3QRIbzyMuo0pIIrfa4
JNB/Gj11OkKZ9vrmbhcYMFyKSSFrpaoSvmBvUbud17IhdIqC+MA+IQOI+gIBs3zyxfLZnfoEwVAp
w/66GOGtsvan/2tW+KiZYmTYBRfPvZ2Dd+UUJZ7X3k7+8NY8N7eyZ+xWRDm1Jjz8HDtf5lZzUKEs
98wEgZLvdsD9h9f3cv3NV9ZkC7WtlpQu7VcrVvtWscBc7lzOvLxDnIzi8u26sc2U5GRNIrG3Bk0p
CGTBWucluylI8MmyL849UiAo1+/w/tHfEtSL6NOzcQOZriwYW59nsqRBtmYhK4EeH4MsGtxn+fKR
evkdmO99+kzCX/qhi2IM2jB0Dm9vZXOSWzEBpxXkZwBNQ0xF8NqFaXntqkgFizZo2xZlZN9Rnq7v
8NYrap3v/q8RwUfHBaDvdsba+ogH1n64R03xe3lcFSj4boSAnmwzty6LU4OCmw4tWHQ6DQb1nVZE
8W76mjzWb9Pia7YHPr9/cf0RYPQ15NQghhHLBRgnMEmz5ntpheT52Gf7UfbM2fxM/1R7RQhkPbbQ
SJ0Q0iCq6wGwPeWJ13HJOjZC91nZQ3BBnufQ8U1R9qjTyavce02W/W9ED1Sl1ua7DugwJCjO857C
4V0/uijgdAjCufJ7QtuN3lHZBbCxWWdmhHX01OihWQYzRnJMsiOH0FgsifabW3WyEuGKWXQIHid5
WfqTvgRjB+2Y5Ov1QyNbxPoLTnJEBeJcqEdgEei7AF/3m3LIuzPJXPHWybR11AqhzgH2mIvGzgKk
MyaOYCVLTHAfoxZAIYRiQOv4HqUZ2JusYFWUq1+m4SWWUYGtx1CI82fWV385WWOuGDzDcCHyU57t
OuI8qxzIKqeCNosdtl0RrCx6ldvtrm/tGtOumRViXlpkCdjpsejFgIjssbDuJu3daD8MGaf+5TdE
4cAB8ZgJXnNIEwhhqOzGxu5UJ/PTGiob+dDcl7biFSqVwPwu9xE4DmDCVi4+gP0u8vx+aPpqtjFj
WGFue7hj0/PYgFnNOKiQ3XYeqlHSfNpa2EqPDvAieNsvSPUnVtoYAAdbXAE4u/aS0yele7/+kSQm
RIifNdgViWuYYNawa803Y7CDTjbCs/F+daGbhPEazNcYwDmsv+LEA2ON9HgiYSRp0bzyt8v88jfx
2G1neH3rOR/Knf0MHu399aVdBo9zo4LbzwpzxnGC0cbB7GTWBaMskm/kNDABnlG4BEBOKJefr6vp
+4SmULP1m7D6Cm5Wv4yyXXUgx+LQAa7rV3ujenV2zH+EAuAx25GjbHz9Mtaf/wIhCJcmRJrVFL/A
4R5TDtCL5gbHnfV6fS83zICpZi0wQvtlDSbnC8XxAjvBkGKBw4tFbo0pctSvgwyi96daeR4yQJUG
DwH3uIr50D+d+xM/UUHW2ZRFiYzUK5/yVw0S9GGm+SjreOlNuouDwjPAtXnHwyQqn4k0O9w4DWf2
hUjSFIveEfQ+fPA/RlpQROa7dj9Hule8uHc/nd33n9e3deNiOFuw2OIDcKqFdgsMxh+W5o2qn7/y
W82DovHdMEXab8A+ZUnbZVhGw4MAMAZIO/ra4mBqpkKw1wJ8GA8o5Tl7aO75MwDt9tFmKJ8tO/Kh
+UCaxL5hSRuaW14EAUbXQCt/rfQKYcBSZlvL4wReVMSFtzTxU6EO9+OidAcNmrqS87+10FNr6685
cabcsbJFMTA4WKVN7pns+1QVX/Xk3V30/dz/vv4lNzwHeiuY/MAFsTLXC5lKljEaNw0+JKkTf1K/
T/Pg2ez5upGNiOauRxCyfoA6gZvyfEWTNvW1QwbkpSsaCuqsvfOIFNCVeOWWGRDz4k79gy+/+Eyp
W4JUfMQTG4X+FAmL+/epPPjt0fVbyRExqiiiBFKSKqWeA+iygIhdd14xXAx68eD6bm19ElCEAoW6
2sIo2PlumU6RstFFo01xH3kXFUMAON91ExsZgWuCAsAFZ+VGg3ampNQa3gOWEkf58kZbiNph6gdt
Wi3C7BiaC6Xs+P4ZlBBiJG4cdEkw3LsKCAnLouBZJjTBfIgBdPriQTp79stYjR8mw4GfOxSVNGwm
M33H5UNARgqxQs0FdgWlLwVAMhRdO98cFVT806UbD+OomK9l3OE1kqqc7TNm5EvADSRUamn3dDeM
haEFHMnVsWvH4Yh2Y3vfaHMy3DInNR/sxcbNs8xLpPczvbX1Uv3Q5xqjEKnbHQYcxNTXNExweuZi
ag0GW3Klhc4MsX+Xaj1Fi+nOn6kyW491ByFyqnT5N4ZB8lsT5IeRBRuPzE3sW1ZVOqQfJsJvzMK2
3zhwfjsdMjXrvMXYz4GWKNV9nbo8WNQCSt1zq/LvyLuBPNYTrT4MNvwNkjaggBqrtl9ugU0b4wei
qMaXbCIu90dikN6bKlofHIvOr2xoaeSknCQedMExBDHm9o6mxpKiWV2zOUigijZ6i06VLwXYw97y
Zokf675LgRtzrAY0RUoWOGwe2xsO1QEf5Wha3VYsr2/wGY0kNEg+/9IbvS4hDpaXX9NBZyifWaoa
VV2X/u76poBmstNWKAI5zpCj3AayIKjm9O/1kkBTFDTd2aeWtEaIoXJz8oBoM44m7VBV720oBl93
+csCCkrQgAui8riqDYpQohS5KlWaGm/+cvEhxezpSr9bMnWX9szHFOuvTJHVGfStgIThGpBAI8FH
wBDiHi+bhiY94p7yjAJVdXyrfQcKxXcmyE7v+W0KnUvrPg+bYHgoP2noIg3TE0+mHrv5KzCEDnJa
EB1jgPY8nlhx4pgVdOd9I4/sxPCGSZp/bFyQ0Az+x4RwZRljPNVuDxMkjqzB0+9m/xN1ZIhpPxCI
yD82h/TYeuQgQxrJliakd+BSd+p+hN3EAPinwCxfdbjuNjILQm2qn7UBLCNrpMT56tL7SX+8bmAr
lUJKgbwCAOA/wPTzz9Pj/VFX/YzcsdaVD4c7zntFExQRG7dC14csXRGVMQEfglnafPF6Gqd6ANh1
+bOFng/8N+1uWTpy2eTb1tJPr1MhNSiSeBoTE9fpOLwoSGltKmnOb3nNqYH1B5wkOm7b57XeTOgF
jPprrle7hnQ+pNpvKv1fWDq9UoXXBikrRJQMMMxu+sgtO8gGFrQVaOgNGVWh7PIWNk2th5qNCi7v
bt5r7U2Hp7buX/eYjfwQAxPQilrHJqyLsfuUzzpHNEM2mldRadVRubOfwS4emrG2+99MCfs21WqZ
zwpq3zFL92NyqArAEvugV+/oX88dmUitTlYlbNykOQnPYzQqMCIY9HYazGZQ1K+m2gSVYku2cOsy
gFwRVP9WLWhNBFI0Sc2HjmALR+anHWS9qG+Ye9IanjUdxkzmFFuOfmpOcPROy825UmBuLtHt58Gs
/o65x4vX619rAyAOwW4AWNFfQuEFSqTnB4oTq6Uj43gGhkPo7MnzL/SQf+DKadFrSj1jp+7HW7Jn
byMJZNjSLcdHko+yLWTxLgE99jANVmHBNlV6D9huFzgRbanD60uUWBHfnTModOx0xo2a0cpzKUZU
n+whum5j62udrEQsjpQLJpDyGSuxmGXvRvC3oUGo3YFXVUNbOc6e/zdzwhlLZ7MpugLmDONH4fyo
kCEziFHT7Nt1OxsdyFXO/b9fSOx7Zk3pasr6Cku/k68qao3eckTRDJfn0QnR0ALvyr0bpZ8Ss2s3
Tsz7wekDGAj+WeBVPXfKFiGkjQfM0nDcoKWFufenQX/WZpRx04DWUT/LkQ1b53sFSFprpQCT1EIw
IVSjY7JO1hh1xXy2GLf1MDwPIytDrb3naDIrRIKaWpchLhPaCzaWCPFOQLTOl4lMeDScdS5UGc0B
xJgPVj6AuzWt1ANzmzcoIMh66ZsWV2w/WukQ4BRFeu2hN7smx1VTz4UDPICWLvscUoIfeh4r1G9M
aG7tSoykSLoCG3kB5k8wIQmaEjwrRHQvPnGV2yBN8CtqHerhzomb3XWf2Tjl0PBatQrBbbTy1Z3v
pQLAtWsOwA+reV6G1qLSwG67CUhE59d1Sxd7CPYkIGhR/1ipBPD/3BIG5GZtJEPlm33v6dNeG362
5qOV/rBl5LYXUWW1hEqrhfcvBhDFrzVkQ+9oNa+goJL7mdoHRrq3UTGLJZfAhesLdoQVZR0ZUBHF
igyniPDs+uFishZEaFFekHcrNlcJHonry0yun/Mkj3OqERWrBSbxyAAhWkDpUzcnkLAHZ8IPCqWf
699seyeBEwQREMRYxZM2Y3Kz0J2xQlMK3RJ+z8bM4+mjlf91orVupQXPWEs9aPkIFYslRqalQi/J
74pvVnmnFFGL2kJFwgZKoNfXtLmFJ6aES6BiE3EmA6ZmBURNuqeXQ1gUNwk4h/L8aP01hk1YmXDA
jNSgKmnXLQRtXU7j22Qc99dXdJmMCDYERyxTUqbmsO7e/FHZT7MG8pXJc+ebPrtplygfQePkFWyP
frhizb6dvozkye4f0KgCev6r5NesG3gWnoVfI/hopg91rZr4NS0HReOtaXEPFUmPAyfO7FsSt56u
RhiLpFU4yGTuLxGfq3HUJDH7iCl3NFPPD4hiN3nidnMF9Jb+niONAP3gvQIiCFfLdzOpwRsJVFD7
UZECuWhcyj7F+vcvFg9Cx1WZFCpH4nWI18I8pspKTqnZGDsDNBl0i9XwotroUJTGXgHOi5fxd9Nu
30xVEh0um2hYvauhaL9eVTpGXc9XXxsDtwsXq+fjt7Gyg1gHRaZb+lbSvMZEPzi1E7Iph2tMYWLl
b+NYhbHdH9uyriTHbCt0nP4U4ZhZsWVMRY+NAF8tS2iokl8GvVOb5N/s+Kkh4YD14H3DkxyGGof5
Rf5quDtdhSZl/dVGbVPBU5d3XsYeDNpLlngJb/uz3evVCb5uFSWF8+0moKrlDcF2rzURg4WW/dNQ
H8EVn01WmGdf6Hxf6uH147W9r//YXMPbyQ2wmDhZQwOboKpYmlAH6UkR2Fk57toind45YePTdYtb
FzcW+p9VXlDe8aUdChNJJOjOB7+OG9zczl2VPpek8lHSDa5buyQ//7OpGECEAAWyHlFDqgDhSj2o
Kv42tAXp4qvqo2UWHnO+uvZnNvpFPXup+VbHX4a/Jjo6Ny1O/XaTYuXuDNN9M0WgGymHISgN1MBz
WYy8yNRXS4AJuBCdRXtP7G447aQsrQ5LZf1K46idfT25Q6UZXMQ3wLU5i7/ICPY2Q+OpTcFznGUp
Kq2GTTsHBMKJCtX0lfjoZpFi3drNbolDWwlS7bvkg64HUAyJp3aFjmnKXWUoNNjFiIjfkkPb31s2
AqHfj8dyAHK8D+IiwvMEwxyxLZsB2DwveIuBWRDErRjoPj8vWpfNOSnNCn7TvgxjBhJrCN/Q10KR
3T3rX7pY54ml9ZecnMx+4oU6jbBUg+WMURoYPI2Y8tc01nCdNWUHYfAqCnIBQNP4BB4XDQtSUGJ3
siyBxiRiTmWaH7k2SEYatrYPNQ6II4P+HzK4Qohzm7bUFFWpfEWvfHABeaSHHrPSPMbm4F93lK39
OzUl+KeBLkxioD2DskbZBrkBqtXCzeyAQdz2uqXL9/m6hyerElzSAbEA5yVMQQOz0z908mCDLrE5
UvYDfS1j+VC1Vy3e6/xbnT9pE4D6kl+wFVNPfoBYXKkmwJEw/YU0of5Zljeqe9TMzHf1hzKVdfPX
bRPd8tSUkBPwJjY7kiS13y3O75y+5hWG+20eMDRhXEYjbhaSxW1ZxAb/91oUdpcuKYNiNy4My/yZ
Kbc585S49ujkG+pdVsgO+Jbb/GMN8fT82MVaM2c6w/3vVPVNCoVR1sVIOH9dd5ktK2Ql/zUxjAqJ
XWEXlcxW8o7HcM7KOpBueBkYDRoeh9fNbB63EzNC1mS4tEg1E2aQRd72tRktMJFO1r4tdQlUbeMr
YfweU5UAL9pQWxZXlBb/cUGHjF1YxCYJRrVsMZLgPGS9ogZWO1EPQNFWkk+srxHBIaFav3Jc67Bv
i6QyFRtsWpa0RhcmVZ6MoXRAjOpyiROuTiZaMVEkAnrFQfnEEJxwaYy4Lg08jMvmFZpJanqcF6+L
P1wye5hc9jQZMPiyBQnOCdS5AfEHb+5KsnXuiE3NQfLXqLWfuswzMERXDNwbFsefB5TiRmtP9CVM
ddPLLeVgDJrnOElo9emuX0Bunoz3aQUctj2Gi+18VWvNc91iV5A8ykgesIr4OYi0r7vbhg9A0hva
euubCS6wfqqTK2vJUU8oFA26PA7S5MJr3NCOw2Z4T4wGegISa1v5MrrBIOEBMY6OGU7hm7QuCgr6
as4pMVfzOWKeG+0o23p0lr02huOwUyzJpbIRaBGHHJCAormHOUfhdWDVrmsWi1n7YGQI0gRNPies
k/vWPTZmKlnfxuGFAxBck2AzWtE357s5T2PRTAzLQ1c+YDHy1cwrsp9l//jXX83CMDy6Dhjbxszz
uuaTr+bwCiLaHGua+p2lo1ZHD8n4Vc/xwuz3DiL9/2ZudaITc7XWLqqzbuGUvNSEehq5z/gXGr9U
I/fKf/OowuowlL62NgxNpCsrWZNOnWrXPkhnCtdrUcrOci3o9NfU9TrrsNR3dSx5yW19OQefDWcA
RwG0tedLTPTBmmgx1j5vgx5kh1Xxq5q/jmor2coNbwSZwT92hPCelAQKJBqCkuXuOZhabc9STPRu
/IJJUUCrZ4sBEPcUeLV0gIDQeTtf05xMbWumsOVoD5P5oEy+jnIEtP2GnnsWiRwtqFnUAriVGTuX
/7ruNFtnHc4J0zbmvwgaBOfmS9vJ7HKe/jhpr/7Imw/HinS+Z8RXLQBZhl0xSc7FGq0uVnxiUnBU
2sdT1dn4ijYEJZaFPJeGbIBm8wOemBAiGLWNebQ4TCgNPTZWGylJE/E2vbPy4hunswTdvfVmO91F
EXut20XH3B676DTjz5Z+cQoVOm3JF1QUbyB0/awkbkRQ9u3Nt86VZVZbT/Ez68KxIDXpZ0awWtod
8iZsMjA+sSdl+Bknry491uwZuoCt8ZWZklfHJVIDd+mJ9xDhoKSKrlezC8ttkwVKi/5ZT4+WnX1p
7fqlY0U0j0+zQXdKwsGE/zwbAAIXknAu3Xzh7sgNe65Hhs3Pm59F/Dg0Y9ATv8y+8MYv+KFa8Fr/
1smAj5uxaO0qIxQBRCUmLvOcqFNlwirVgqp/drqHeIyySpKEbdz8Fohp/s+KKWTNeRYPtWLBimUi
QxqQq0SLttetD31Fv329Hgw2cjGUjaCcspK4YPxCODWpM1emBsYvn7gvSpXvbPY6E+W5VcHDWdvH
zAJ62pIJkEiMisUcMNhoytjDKK9BifMCsboMJQcK/Q716CSpZ8v0x9aAKoQfjLiiEQq2PPCQiU8E
DFmRRG+R/2HGm/W6p7eHGdi761u54R1nRoSDYZV2GffgdfeX6aFHHQdMl5A+wfZJbirZYgTfTxVX
qx222nE/gVlFZwEdVhlv50Y0RfqJyRVUMTCgLLp61WASMUerzkdn1SxeSR26SwhhU5RrZR9nc99O
Ml1hPUTHAEStwhSLvyz8VzM+O8mz1UveVFs+ByIdfHxAbFYE+/ml53a01mMXqVJdUq/OD0R7ofWb
O02e1f9YgL5EzPh7f0DqDkAPrnhADoWjNTd2AeUWWATi1lP6GFoCyVED25Re/DW0BqDyE1NizQI9
h9xq8tUUCO3BALRX9G/gSPSW2pX1Mba+FojSgdIDkBI9QSF56EAFxqbEqv25b4ufVZzUny7TlLdR
79hz5+ixFc51kYB2khbHYlmcoz2DknunaYQe8sGpa8+dUrN/ALpaG8J0oQ0PVKPkkoxjI4qikQ1V
73XUC+0mYfeZNU3dMDs1ciqIaumR3T1YICMqMBNq1NQb2/frX3vrwAD1ACiAjiwVDftz/0rsgXHW
wR7tGy+vgQx+n5BA2uqDm1LJ9be5NrR90bRHJf6iuaGYbT0Y69qWptVAMEvnUHfYXZswzFku7D4v
6nSPxUsgD1vPaGhSooW3Sn1evthoYTQpipoMI+d2/OpCNuLJSUzteUknXfMNXvTvo23ke90srd+N
NZDvZKI87DiIBb0JPZ8DQNTWGx4syeyBP8R9crPcyndKbY5jYDec0rDldv7NopBbK22jCzKl1X4n
i4F6h6YlmjQV36j2g+EZM23Q24J6lAiIjhl4VMYc4GdWv+vmnU6ggmE/Mv1R16eATjedGaIled1V
Nj7fmc31iJ282kxnabnpdsxXCjQ9iyUo5+9rXdUqCq8HfLdHO/+6xa3u45lJ4dRO85hMjrmabEMV
rFzmDjzeaw9Wc/ZMA0kcO5DkDnWmvokq9sjI6/UfsL1kkJlBJQkxQ0wzcNmCs6kYwLKo3rE66Pon
t0dfDhzJ6D3AGa5b28pRsdz/mhMTjBwjQyzW8FUzFZhGfV+T+5kfhsZXMJ22CgDE9isD8x+aPPbP
qZVpuG29sM7sC5cNNFXBzpBguclyyCAfnX4DJ3Wi+nP6Qo39ZL2xJJOseSMrODMpxB9odqMpse6w
rj9S/kuFbuHw+/q2blyhZyaEi5pxXiyTil2lEBmugc9QtchCe5WU+3IJ2vXLhtctbgRVsF+BKsRw
UdgFOcL5SVFGjYyLsYDMmNzMLiRBXY+0n2m8c6TfbMsU3v8QODFBtYoexLkp0pYYxUmAhJ2Uj7oK
LIjxuDmY7EpvWmSQmo07FJM/mG1CXqWRi5qG2YNNB0Q90MEt0cWsjshNwyz7wZv99e3b8kNMleAt
gdi2IouFY69x1Y55oTHfHCzglyvHHArPLEwajF1fL97cqTr1ILNeHW3F7cegzDAuFDTJVEqw51vu
qYG8FgIFkLq8GEHlCY3das7gOw2GfBLwu2KAPnYdSW688RWhiaFBtwHjrhpc/vwrqqbq9tqSMzRS
vQKMyqr+jMYpyT8NGYPo1mEAQYahYnIMJXoRR8orTBmZoD70XTBfVq9szjy1uwGxXqlMu7KmB1x8
kq+5ervwilkp78DqSSDciNLN+eJcpW1Zo9W4ftXfar5DSutpQ+phRp9PeZST97p+TYzXrJLRsm7u
6j+GHeFFOrEhV3sDhk2F+80AsgMlyMiDFX/XC+41Y5TGN6TZWcs+JX5nPrTOW5q8L/V9J2Xy2Sgk
ne6BGBGmfi75YOOnKErrW3DeUQOQCCq06vfM6Xyj3evlMVmCavYSBdhlP66mfxFp8VI2Ma6Cy+xi
8sAxYiMxjQZ/2iVhZn2hFHwp9bvkY28lJsD1rTSuDnIQUSRId3q9jG1Y4ehGjFGhf4/Lnbs6chtl
802bcd92hr9emgmCm1VdcFVzg1rWuYfVINHm1KAdFE5BPWU3vmV863PZg+8yGTi3IuQ/RVtBr36C
FTX70WlhNwQN/WHl4QwmqCyT5MobpaJza0IMtJSpLZ087XyI8EFbw7f6B9UJUgCQhg7I62CwWOT0
r2ki01+6DHnnhtdtOEnzdLCgKVaJZfbDTs9up+LXRGVTbbKtFEJCb8y1VjawQXRvXN7G8oC8zo2r
sHX0aLElgeAy5p2tSHxmWnObDnz9cKUbKni7oXdX/VTi7LDo3J/J7aTsrp+CP53O85B3blFIAJjL
lDRt8fGKA6YB9BuI/rFjf0vCwkvvOrBvdob/NEcvxY7fjJ7lORLvuQw35/aFrMqCBhllOVas5H2Y
OI7fV9H1JV7G1tUCCGuBsAXnj4iI5oMCZWM966Aa8DrQg0Nu++aVFqEjm3aWGVqXeuKO1oS5T8xt
dD6bo4b+XFSoCUA8JBhsWRS5TG/OlyREEZuPJZ1MWFLrH/Xo2Y5fNI5X15IK/Pa3AZgSKC3kFWJy
M2fgpC5sEJ5lHXhJwBTimofr32b7dP1jQTjBs0r1xbXhfYuWeXOKlmhaYzDYPPIamOvECrpR9sb+
0/W89Ph/bAon2rUoJY0Km2nVfMt1yJKWRdUAo1mUe6djJmA+SalbXprl83s6mKWfd2VzaxeY+feq
VDE+9WHpfgxTrRxb052O6jixD7OnxROGmc27NIWYoAfZ5BRJe9cHGbPboBl693cxqvHrMKvzJ7os
1GfNZAYzBFkgn9ErhpfbSbJPeszKl/2a9buM5HcOT/idg8L4IVXt6TXr+7uuT1E0Bt3XFDTESH9w
d2YHNyfWfnE6SFSoTebrmJXGJLlihZkxPavMKXd5Yz0bk0L2Zq1bIeQGH2rwDEg+6OYZMJA94REK
JLsl3DxKpTvtoGOQO9Hezeb/kfZdS3LryrJfhAh68wqS7cZrRmP0whjNSCAIek9+/U3O3WerG83T
DOnECj0oFKuLcIVCVVYmhRoFtXVqiOvBXgvWzu9vHIIjU/OnHB03q+pdh5AUnjnW9hYBIZmDAtsb
AZZIta9EVKD3P0jWWvqWPDSeS0jmo9sazOzSji2BoiOZgTMx4pELcijo7Qmvz9t9ZWbbiMUgDa7x
+lZeLh+UpXl1QCwDtCQAzqhrng426zq7HZ0EAoM1Drv90JkxkMxF/TMO3RtF/esuO5g4Nie5sjCy
TaIMMCeUhz6pg9r5HiO/enlMS4f/2IjkxezKcae8gxGW/8ogDiz8LnlAvo0m+ZUWWv5lawsFPYxp
bv3EawJJY7lLnicT6lkuNBpnCGgSvvcOLSrX10Mq+qcW568GQAJRrTs2IAX9edn6Uqjy1RU302rP
z+3T9UuIAcki8B54tvaJYNTj00tT/nXWCwOcO+/+Y0NatDI19UoMFRYt0kBdAcpqzbdjRBBvWvtp
rMmKLI8IWB/gSgBkkqGYji5yZvY46ZkOYvzIDoyfg5mvxENLN5Dj/NeILC8jeshlE7Dse2VePwN9
tskqd8WPrIxDhj9YxQRRHoJx1AUPIofQcmw8q/u8vP7/S5D831tHHskYTnZl1bh1MhaQYgtFNYpU
AML/13IWnb+e8u/2GLjd2iFbGt58gf/nDpeHl4H9Az0pCBWyECVbUL+GcInC/qdnzR8rUhSH1u1s
ygW8YjkGptmC6GIThb/+ZQqhu6GgtW1+sM1DPXL4rHQNkY0w0saPbNoq/ffJ3Ao1oiHbpnxD6p9V
9P0fIKTzNfPHqnSjGUTL6wqSD/C877x85mrsG90V6fa6eBQAc1we5OJyHVmTLrXE5jN5EqwR8sb1
D0O4dFq9Oc/THKdDku4wAFNiFoIt24uLh7C909zbQQEJcn4YI78GTCzLvZ75oiArDn/pEju+saUF
LMArm0wNbmy7CrfTgEwOj27bHog0e3y36/QfAn9UHOYKFVyuLjt8V29czmP4w059hgCYZoEBcYp9
p8ArZhUwsXiZHRmTtone6JOWCxhzu8fQuledwu/Nn06S+6a9j5q/TvahNqgAbocMiQ6fL73awjYr
IAHTIh2jFVtmV3RuusnEyqU1f7McKR9bkU41KOghBFLj0kJ2PxQN3hnQ1LmPkxUzSyHVsRnpbmz7
YRqNCWbYlO2SxtiinEUr3dkUyIC34OHMhjtFbVbigaWTdmxVui2hDMrcvp2tam9u+1trDpr7dPkw
r82ftN85OjJqTYWJthkSOrpjBK4w7Q0Il6ta/XbZ1uJwZo4tZIBnwULJcWQgEm06o6u9HjtBUZ1D
b5hvFV9rIF0cErrPv658VCglM0WTx6CqgRkTTzdvcNz7tjB+6yxHB/iwvTykBXcxt3rMexw+76x7
pYq5UWaiQhbS2d1pVeH13a3OE3rZyrzO0iY/sSId3Gw08kg1AZpLql0xNbRaC8sWtjcMoFN/ZoVC
Olva3qM18lGEMGCKGul/m06qscnbp6kyKVj9PqI6pbUTrqAxFvyRChipa6jQL0UfvbRQbgi4Hqsa
0PsAepgpIarDxoNdRBTJ6+a6MOOHy9O4sDFO7Ml3CkOVKSSwR7oNJHbiOt8l6X6qxcq4FgqtgEsd
DWye7qMoIIss4AIjGFLLfWGA0dNrrK2oA+E+I4urlRkQCLshRq68pU3r4BG4BjtZOGrHXyAn6/Ew
MntISlbeON4kwB9pzk6sdeMtFJZOhimn4VPW4nU0r58gYxAOoNyOXQpw8HXtIiFhx0ELbxKp/WOO
J8/KkfhfjENHEtUzCHYo0pkQkz1Be7ytPB1Bo5kLSpxNwl8y47EmOQ3tPUimaExWzC4eFKBl/8eq
tGVJkWg9VLkqKJ5uVOZnmofH4UYptyynRYr6S7wSjywv5B+D0p7tQz1LyYRhVvVN6dy5g1cOKw+Y
xalUQbtlA7IOsJchDWo07LBgBWi2VIU3t4MbDb5SjmEAifHUH9wM3RKW1lI3As2/aUwWBbZ9Tc9p
aZwqttOs/QcaIrnpBCSFIxH9VHkMz9uQaZ423Ub5+2UHsOStj41Ie4YkkF2furHyshIMn+I10bZK
6Lu211fby5a++u5kl31sSprTBpwCVZhgPBY6uS2ohz9w8yUqHtES4KLBuy+CRNxEyU9d2U7tDsxi
k045B5Hm2+UPWfJ5x98h7Z+GoxM9qfAdJGVeoT8DruMjtqax+/cVMUNVoQGHKBb13TOiGYGykRmV
GkYM2tkx34waAZ5mc3k46uJ4jqxIIVHkQhHISGAlNlNfrf1h/Okoh065Ao9kaF51droJtWsublQb
EsRvpvgdTj/rtVbSpZvreKzzbj5y8GOhKH3TqnA+PLBHLCcQZqUJPjqbWhXyls0/eAFwJaANzDDm
fjDpQgFjTpgQG/aAmi/8pDZR37G1d7Mx117J+lKsMbdIoSEX7AhYx9OhJXEZiSLCBJt08stg8E2K
ipknqLgVFEUeWgZ9wA/QMk1+V7txw6/jl19FkN5pt9xXt7jMXkB8da3s1qq+ix7iz4fpUv0ZudSy
HXp8WOk8CshK6tNe6CtvliUHoc2cRaZiz68xaV0nvR8TYBIqL62eSwU+It4148GcAlUrV26SpXk+
NiX5Ij666jDpGE5TBwrqFkJbKwuuWZBcUFpCrVVMsJCnI61VABLXqkmLN8fxICTvEg8DiE06mODx
3qyuIiPo0/dIgbB10ELstL5Wh5V6z9Iu0AB4hAKLazlnaudtlaVjrM67wNgoTlDya3fNxFcFU/bd
wHLgRQ6JEhtcIadHIDQivBxi7IKclod6U29d168/+PZl9NtNQVMfxLAUlcjUpvUuD8jKfbzk4o7N
SzuD5KmZjPMQeVF5Cvw0ImPbOPDpX+wg1neAkYNgudx651i9EtccwxyHO275RvzTyu9M7fGyx15c
sCMrksNWNNKDKh5WYmhoWmRnATlar/HULWD9ANoCylcBQxHA/TLkB2Rjrd3lyNO7TnpLlG0FSLfz
jDaYdqK6mV8J9z6FfQPdOEngrp20JfPolUWeGZ2MKLjIuY5ktFik5mPtacNdbfT+YD/Y0Ys5fGjZ
E/iao8mvrYODQ6HfQZr58gQvHPM5fQQmLbS1onlTOua1jfen6hq1Vynk0ylKn9Vg9Pl7G2CbB2Md
SHN0PNhOT0QrIEczuhZyp8A3U3U0N6YtVl5nC3eqBtQ0oocZ6AeOqVMbSq9aouqi5otXZOLBNBm0
cn63PKiHinJnc3lIC6fsxJzkuqxoTBXgzhuQ1MWbkDg3Ohlo1SGmN4fdZVNfV5PkUGaGBgB5Zugr
Uh+nQ4sco6tCN2m8/oA++03vhX5OTZB8+O0h33axN9E8+On4JTW/dR6auj3I9fkfqS+udU+h9lu1
MviluT76IPkuBf+m0U8GPmhqIQ/9a7QjHy47qhLasZuiGv/hQYwJMIBw+Gq+kEtLHVoFDDuDPeC0
XEq81PAx6o/6Ndq5gr71Kc1tKsaVqOmLsf983v+YlXyPVnVIT9Yw+5wGg0IZdMG2aHKi4d6459fT
zt10VwkdoNXg/kCKPqXv7v693oUz8TTb1D9v88lvNqO3xiKwFMViPmzQ381ak6Zc8WANV1CrxIeF
38mmuGZ+89GW1IEaKQvUihYUOoBeul+DBy+5imOz2uk+hGwDUScdZlmtozcOLJcvl3f6F+DxfMb/
DEw/taAr6L4sbVgYPjpf3xkBv81v49f6O/fCRxM5YMoejdcC4STgCP4hCgT9/X/8BGnR00KYLGFp
441eTdug+aleG37+/T69+Xgrbsxt/xJ6WGniO9T0xytnZdMtoZVO1laKHlyNMdRWMQVkdzPcQSrH
y3fg03H2H6/5VomBE6Xkh/HoPLpb+2Gkn5eHv/TwPDE/+72jpwlw7FoMSCrc6N2dA6nD7qfqg1Ce
socP1QPYONC9aqArYsVfmMCzdQeaWZt7b4GIlTycK6CIlU6i8dowqIuNqXFkx2eRCx+FUaW5IeyA
0qECCpXGU37wKBjWCgGLdzA6UlAF0xT8kTMIY2EXlt1j3qcGj2u9oUKZO28czyi3ur7P3Tv0xzHQ
OqTZ7eTcFmvv36ULBbLngGqCRHkGkZ9OPIG+WQ5kNZy8eeXEPoPKL3Q9+7+W8QFB57EZ6QyjtUbR
IOUD10Hgwsr8GnxcH6SKvqlNuBJra/OVe7aq4DBCayTwp1CbOR1SlEFb0pz3knsXeo0fbcMHJ0j2
w5PzpG71XXcFVbqb7Pej+YmoY4OrZFP7Ix28+mXtVC17zKNPkYZdxbXdM4LZFSOObYc3MJ6m8Qak
zmgq8obKg1LHVtlMB3u/cqAWMDxzzAOteRUiUWeKN2BFVSKQ/2ASmtGb7GFLNNdrKiztkE404uMd
EqzvTaMHWt2vOJMlh43UOAhAcLRAjyHFRAmp9LIccazAPhYqv7rw2+XBLQTn4MieoxIcGTympN9X
RtPt2XxBontshOpxkduQf1VZEnt1ysrgsrWF7TQTEaMRAS8OpHwlzwjmhSizFdR00xo9TsR9LCvH
42YCauAfXbGWhZ9djrR5T6xJjrAK1cpifMZeZQyEETegzglD28+tb6KvIZF6Y+grW2XZIhIvYCGe
i/HS+IDZMTJRw+HZPAnqCu9E4yVOU9qm+mPf/k5CEMGKtaLaUrEB3SM45XhkIXkr125iI+4aywQ4
RG282rzVQOOJ5nxqoMer32tJQCY07xIUzd/NNqeV2Jf6Sny7sK4nu0gKpWNW1iO0CxovaZp9Vlmb
ptaDEVIsght0jN4u76LFM4EtC7QnWmcA+Tx1SrWtsr7t8wZXCZjxRX09KMnKy3hpTkEOivYKIDi+
MuOnNlicj+i5LBovn8kMwd8wzcxqlROIML9C18chhPIOMfhubkGaatAugtS7r3QPwlJrTnjpXpl7
bVHPRBfAWW1Ogyy53rVV42XECYqh8Qw3vErHZDuEIGmGsAxo0jd2/6jmlpcq+jZpx32mqeAKKmhl
xtdojQVjG5RzWqhYhz/i7F2gWGmiSSwTyc3InR59yQkK52ttOEvZITBWu3j36Oj2QRh+OovCgKQO
U/Dlavlq99eqS7XmrXC2bXRvFlDoubKUVXaa+R6QTv2JTenUW6FZKUoNm6wWlAN1kOkETDUBqEY2
Sn43uDcqGizdFujEzSq77dKz6njA0taMklAb4hHG2558b+r4YDlPtdoEMfishrCkxvjz8llYjPaO
LcpHL3PMemjm4RbAWiLHF2VvAglpy/AtZtG+9NEMo6DPUDeQdmmgqLnlZKbP6cerVQ62xRDs+Gtm
B3kUe6IuljBlwNfYkGp0h+svxLDpa0MwhSKww/sye1UIhErFS5n8Is7jymwsXdXodDMhnQaZIVQi
Tu2bQq3KSGsx/9pThSjXiJ6RfdG0vWnRyt6ApsuO12rzi2t+ZFN6bhhcVYvB6OB7k8eo2zj8MBKL
uvqmGwqasxXPtOD8Tpy9ZC0ae50wSK2B0jx/zeoCHbuNVq24nAV/fmJEOrcG7wnLZ9gk79ieMWgz
mQ+VxT1UkjaN8ff8h2DsB9QV/WxoTsX2OV00O27sdJhwa7pcCWxt8hz+onL+1OTOZowRIKjF/vI+
mb9f8hHHFuXGYIRtaty1M2ITeF6wWu5CCI2J5B8y/DAD/A7Gh6fR19k9Og0EjZB9HgPMS/Akg7In
WCuV98sjWdh8Jyak4x9qetFrM/ZUibMdEqPUGjYz7CBj/hBxTyOvl+0t7gzoToL9C4SjOGKna6UP
HACyvMSQMtoRfVOHdxXfQqlGz1Z5hhe3+pEtaat3mTtWdQ9b9pQr92NT3Ljcemgnd1t0QEfrGnnU
DF5TFRllOtTJeB8i3xOUZnRoE5AAgXg6/X55+EsOzoU65H/HL50Mtyv6zuX4pjCNn/W8/gFu69sk
ER9h/5yiACjC0O9JuDVFTCcjw2OffWgWW/M5CyGBC+YNwPtBwAHqf6kUVjAdMPES0Lpc3fble9ug
ufUlVdYQ9l/0GPJBObYjvf+QxyhDpe7RvOZDs50FfBeiU8iDY6Xm9p3cjH59NwWpzx7JtRVcnuul
Q3psW3rwdW4Xg9xitq2JrZnEG1SE9qn+L1N5vKJSvJDnZhs7M+K+zm4hGnRQawOlnWe73V0eztKS
IUMPlJOLIoEjd3hNdZaj5Ac7nHmOsrWZ2OdoYVsFlC5FBNiifwxJxwZs/gPXW2zRzvlQonZrjQ2y
y6H9nUWQMk7eoDW6Ux1opIyNn9Yvtdbdt6b7UmCzqpm4jUfFh1zBisdd9FNHHyWdmxxYiEGJ8FEK
6J3sawOhWe1sUxtQZTT9DGvUD0t753gOpEUlhLSk0jDZ7YgyQuMPnZ8DmvQvK4rVBJIRLSIyaqYH
C1g1xEBOoj03sotNCIp+Ezg2oa5cx8uT98fQ/O9H90geo31/jGv0TGSfhjndQ0uzdTZm5rfjhx72
K0u1vFH/WJOu46qPag7ULg6EriMJQBW33hIoBbmKf3n+5h+SnYsDyt7/zJ98C+epjXpTCjRyxN9q
FCASxU+b1GvMlzLybUdcDf32ssWlLCWiDPAOzNpg4GOS4nOBnu38q49iSofdUA5UBTIk4wVNjPxW
6INHrGLjmJ9t+9vMfmnoRMbjiyqZ61ttuvIxS3v0+FukVZ1MrRRZiqu77uMMLJqQZ+1LPfINHond
5XEvLemxKWlJCzMHT7cBUwK6dQlayRlv9/GUgqNsjdRiZVRyc/DYFoM2oBvBM1Vyk5conoB4xbIf
Lg9o6X1+vJAyNzJ2TZLbIcyEJNm23HghOcDzZhMQiHomjeYJFaDA3toONsrbXRzYHCVYAxLkvRNc
/pal0wmvPmsFgDvvjAjAUfqWgGgS68hm7YMKlEa2V7vmdd/85Co0D7Np7c5aisLAlguQCkSLZ0H3
U4fQI+CrIgfeVB/1724F9oc6jyGz6GalX+oaFG2ZunJY5VFCFgo6z6hc4lWlGhBuOjVpFskI2qfS
oWn5k7uxFzuf5dwSW97G8d5eo76WB/hlbdZeQCoNFNFfiYUjj4fjq2eK0TjAdE47XYcaL25lQLpv
DGTT9Gmt/0g+H7M5wDzADg0KQKiPSlcmknlVo9Yu1CzQQxy1gan3Gyg8qKD5vrxX5NMB5TewLM7a
u8joggNF8j9d1oQ561xCje6d58qDiOwN0fOny1bOZw9W0NoKH4eOKlCgnK6VKDKdDzwC3K9WP5oi
24bF+DQQ26XdrHOk4ua9bHBpWPrc84kzCdi+rOkDuauxI6pgnp0/ZUVzG3HbU621yTsrAYC+RrUN
yIBrjgJYv0w8nGjgcMhJEnlXr9BwpIx+o9uPFy/wHtaqWfOCH19NsKSBN85BNz62GmydzmAEHuLQ
zNzI07aVf7PZbLfXtZ9Qz1/ZD18zc8mQtPN6XRvEyMMI9dCUohvHq/An9qxAx9/QbY069PwvKb16
ffVv3ODmbkP3wzzw7f2HQa8NWvpmAGGb4IPeG7RBYJ7Ql23w6O0ePj+v1h4E5wfldF7mjXB0LjUn
EqximBdio3zP24xvMxV8TxoT32yzV1eSHecbeTY3d1cA1AOIknRFDqqpqb2K2Ynb4eBUGXDW9sHp
y5thaDZ92q8s+/k2RoSK6p2ODlXUROS26QI94Rlv8WxuhvZQlyA/FWN/VWjk/vJxkQOf/7+7/gxL
8gJJSOzGKTGsyAmpHr620KsVdb+b2mGno5nOMkENaUWmf9ns2fBA5uKg0QKijHDlEFg7XbyJGbXu
DKVAK/PkWaC+N4VFnTUE5ZIVcIViwbQ5ey5ThmphBOrjZkC/eX1tVpAWn4RH+Mq5OTufuHBBGg9m
HBXuALW506GUoiwUPesFUPjtziQETPzaSsy0MA4MATWV2VsDaCi5gHZirZ6gp9KD9N1zFCmb2lJv
lcT++z2H6w10kejVn9kUpZEYoVmXamVgizuCojfab5VrkbxeXvnzy3u+Q/8YkZ7SKQA9Y1JakTdw
zJnKin0LqVMDb+tJJ9sk/B0N1eNlk2e9xNjkoDxF1RhuFHA8ORXb8aIXYztwD1CAhwjUmwb0AodK
+QCB48MgOjCeKS+qCoQlK31uiJUdcuY6kEzUAALALpn5fuVt2LZo4+wig3u90pW06e0PN7PN9xKy
Dp5K8HZKymz8fnnMC1sGBwvsYjMAcd77p7sS0kJtE1s596pYKwMLPSk7Ja95wHoc6sumziCqUEuY
wzBYQ+c5sNrztxx54ihG3aqrVe6NDLzQDGl/Jcim5zDpdrV4bhPUxtl1Z5OrKJmn2kuTp3HYWmmM
hkVlT9rbKvxl23tz7fV4xg769WEOklKQk0YSQg4+pmrsRWkgWTxlqOAB5RUjinKzGlwhTLXSGzHm
3PIsqxLAtxIIt+5yUH3cR4lGAoVXbbhLucOiQ4WbYaSI/XTfFKX2AOpKvOKrDtD7jUoGcuUoPDM8
VSQN8fK+Hxgt01J/bW3usk1slHG74j/Pt/TMhoXaNYrlwB7jQJ3OeWWGigCTBiRLq12M55oaeZO1
h25WNyE5lYE/pUCNMIjWmLIW9hXsgpAQ8bCO7hzJR0xllIVoPILjxhHShQlIDfGZrQYre2r+nZNg
BOPD3YDKKmJhiI1Ie8qqBxfvcVCFdGAkZWjDI/wBhOAoJIspqExBGx6U4UFn2y5/Rj5wcMAQ7kXd
e1FcGaCGBklqezekK9O+4OsRlyOJPh8qgNekWbeg4GfyvgBAPt9CA4eqcFuXB35Wp8SePTExf8LR
YWqHEi1mNUwUH7HhQSCM57Q7jK/9z+EtWYFCLjimGRqA/aNB3wr30qktdyqHMslhy2lTOrbXfX3X
aCDSBCHLGgBiad+ghQOwlfnNocrixAxQacZdXPgTg7RoOPlMmHsnV1am7ywoxM8jZoJeF7Yn7mQp
rkDNE4JnShVDWzrVr8vSmfyiD0HyOnXKTuXMWrmZF+2BRQQX2gwcly9/UU2dWlvgD3Kj5ICCMuPa
hiE2NFZWamH6wAAKLWTk2HGRyPEST0SnMV5jXGN5ixvro4G4MyPO0+XdtzScmeIPrycQEEMt5nRD
wA9OEULn2EviH6r52XUbS/8sopUQYNkKOO+h2Ij+IRl6w7miRi3XZv7ZfTN9Tth8bLjnaxQiS3MG
V4XykI437hkGL04aBLehy70YkfSWcDM9pNDx4dTlcb5CZ3wGtJz3NQickA3A5j6/A+PRLHObo+NS
i3rleUhtt6NZFKsPAyQic/A6lRnYaYmm/Kyz3t5kzdh+TzibrtM+Vuz7aoCoC3w3XspbEOArJbWV
Ovysw2p4miKWfNh2be5sJ0NxcOwc+82I8zXtxaX5ArYMiEW0zEHvQSrklC3uKRBuQfPFGP0wYtRw
850buis+dGn1j81IN0imhQJKRTCTQMVxHEDgpaDTW/jTmuL2oiFAPUBfBLzgWcnTNUoovRmI9yEa
pkQgRTCMF9UR5TckbfSPyYoQGFw+PgszCPpN5FLgfxyIiUnHp1BSdXQKDqFFS+yJO/jGBDg/RLsu
mzkLofHiQOVm9twYHjbe6SnVKy2ELHqUeKFRgYWpdRHXaofRbV1qNq5flI2PpPG/2LTBU+YC3HXG
e9yEFbiIbdh0+RjwDtt2X6gPFcSV9PReKCsh5cLFBMTT/EyYKyeoFZ+OELypppXrAqVcx7pSECSm
nY2092/eIAtud5vLY1taNmRWEJ07My+T7MTL0OnBXwcebjY5B8UMKciwgJ9ccREL29GaXx8ouCFz
BIac0zG1Zi+IS7IEHITWdk4ixGlBwUtY06xfuS0Wpg/7Hc9eBeppc9H/1FTtol9sSAZook+iCzKl
IzdwIj8heDTLYylZ0LO+XMmPLAwPkE0NaTFQtYKxVTrWJHRIqRlO7KW9fh2XPeBfhEJOehf26UrO
Ys2UFLY4kx4jdYDEr8ifCyeiNRKJVv4aGSueamFfnAxJmkauKKAVzGAnN5HGruvAbiBiMBl/7zXw
LMV/SGhreB9KMYvClcqo1HCeOcdHH+9tCDLhjK+12cyBoxRRGy7eCpYJrjpci5IZvavyOG5r4eXx
S29VeOA//vUxQsc+iKZwcAFXlOmmihC0pFBjFp4V9Tip6SaHxkIc/nU+fn75wPchDYKuSFs+rYpZ
OxGxGPItSX49cfBO1sqhzT7NGWPH19p2FvbAyamd9+JROM4NEiN+xqnVK/cpqQrU/ItZx7qyxjUR
hoUFgim4B0A98fCREbtAdnL4D5gyS7J3RvtuVNd6A9dMSKMZzahjRQgTFZj9vk2sipFWZOzb5Y2w
cD5PBiLttGgEhH9yYcXpCZ3gewxUML7pZO2ttODmYAdo47lHGmh46brtK1uZsrFIPF4ajyB8pJ0b
7iYtCoBSRwcd+pgvj2vp3j2yJ/OYjI4eJSyEjjKgEwNF2QvSPR2zKdPKtzB0NoyzbZSLzT9YBQnF
nHjGw0Z+c/Zgda0ZL0HKkCcH1IWK5JemDrQw7lNd9VB8v2xu6QGK4OWPvXkPHe14rc/smpSwxzrN
G6uRktqkUA702PjYm3cp8sQmiPfiYMXu7LUl/3RiV7ofDbVgCmAZCUpd01aPNkb5MOpPvbFtMNox
3+Y1Oh54tmnrvbWWbljcSUdjls6FFZK0ZSlso6qEnWOBaGgg92PCblSzp5P5t9oDeC2cjFU6Icbg
4uLP57Fq17OETInSv9WvddgtnsOjUc37+WglpyJmbTXvnNF1g8FsfvR1S7Fjgf9DBXpl+RaNIcMK
rgLkL8CXd2osaRLW1QZSuY1JChQu0ThY2h/ZnOvj4VO8y1sgjq+zilNd2SvmNorfQ8vyOvba5Sv+
54y5FAoWeC2jwoBkK2BpcrJBcfI2TsLehKaSq3/LJlWZqyfm1WCCe6RwIRLa5mhEEKGGWyRLo6Bt
Q1AwtXEf1Dp3VngcFq8QqF3MtWpI+sj3YgdGM7stGuSoeP0rBSYXtzD0fh22EvUtrsCRHWkT606J
CoSLFSAa4BuQCCHAHmTTD/5PJQ+cBCQjkGOBXqcUGLESkV4xtDguZHQhXuWWNHXzFW+7NG1zNgeN
9AbeUnLSHlmeIVUikNG0IOF0WHFtJuF12zjPlzfu0qzhSTOrZKHa7siqGXbRkQjVfOyG2MqeLGVM
9lXI2usIneHPZipeLptbStxCC2TuoUJVAkdFurSiDgodFR8TLyHg7232SIPk3ZuFx9x4aAlUle0b
UKDX4eay3flnZe+KPMj8qsKaoX3r9HgCQW11LVNwV6JTz2kKAxRgo0IV8BXeO80hSp6HFngRe43l
6AwCiLOIngskqTWkFPCikwyX7jQ2wACalNUuUtJTY1+TaHglta4FApl2mrbOC4k78Pv2xeg38Wh4
teDfmK7/6FX2rDuVuCXWCHGoDg2rjKGOcHlqzoMifB9mxkB9zUC6WfrChCg1uugUlK/1p6Z46bOV
dNd52HD6+5IbztI6MlJ07VEAZAV5trWnIXlI0q3p+AVr//rUnBqTtpcRZ8YEQiDgRhNfYeBt1tnG
sLQVFOCSh535ldBc6oIewZDBI1rddCh4IVesAcdk2M+m+KHrkOscaGleC+172V/V3UYJbzSxCr1Y
WK85xzuj85FHRmLvdCtnM7dGqTcAb6pvqvCTEIemC2zjt216AMwAp+2ZZh+4/fdQ1BvQfa/Wlb/a
AE5P03yOADNBdR7FNXnLECu3nKHDprbHIlALX6CfpuSHBrQF0EwuyF0bCdrFOMYAKJeql+WbQQum
Fv1vfm/ca2h/iXYlInAIZQqt95p429lPGQBala9DIEwhwgN2fNM7hjeGIc3jRwP8Rhmng4Muovrd
AKhekJum+JEav+rq0XXuDHcLvOyWAfmCBGOSPrb2IcvWHnkL4eHp0KXdDLL+cMoSDL1kwo8sMBbg
CQa9tMi4G1pfbwt/jL+Z7RosauEQncy4tOgg9yEk6WG2GzfoHRuATUHbujVvNnaNFBu97BPO3eXJ
KGVOiqnvhVMzmMvHjDbgLFSSgwCNS9N5GgiUrfFTAWHtZZvnF96pTSmDwoums0jWmdQcLLRQTVRD
dxKf2MrQtPNAe7Zj48GEJ7QFKMvp+QnHMbRECzvjBLkNF6z84SOasGa8eftg24QK15/QizK+9JXw
LXWj6Z9IW9AejUtaigY9FL4K/aYftjVQ/oSsqdSc8TZ8hW9HHzg7gKO4NUyZYeYqJt9kmHznEE/Y
80YKczNgG9CUX6AkolWiBTa7n/iPvLgCepU2SuZnA7QheAag8EOr11Qp75yOod0KnajW++XlOgPw
ylGmdG8gD6mMY415ZJPmE9tzxXce7UsAtYBHil3mG/Y3ByVYZNLd8gX12Hb4NPI1yOfirjmKdaXz
qJXhYIsQX6E0NjXCzxKwwaxNV66Vc7zbHFJbkERF/z0AbzLAvFPcqcjUwaRJ+ZBqm6ja60aChvOU
2q7fuq92/qZgwvEyxp93aEVDH+Str4Afebo87V++9cz3Hn2JNOAciWFdr/EldTfRuNy1gGNmorxy
tIMbIuitfBVkD0S7U+pvirJh0+0wfjdICBKEXYsCZByDgbQ9VKhf106Qmo0Xc50ORgNZk1fb4nhr
FtvL37wQ9M2zh359RLKQ8vu6To92NBFJb7v9aALU+RpqW9t+I3pEq9rYgtsY5O+T1wBPYNNWXetB
XdweWDJ0gaOwdwa0Yk5n5R2fTNomPSjLmzr3U9J9Gg1q5pcHeR5Iz2P8Y0laF+aEoaFXsISKHx4G
qUeiTWMOe6u1VjzYmiXpLtBSLFooYInpih/iqpwylCGSe2ONyesLZXe+1/47JvkaMLLSsccIboeX
oe+gu3qWuUkORQuFVDQ+kDjQ4JuY6k3kVlW2mn5g/MpwEYY8J+6rXjzbzoS//OjHG6TdadXeZWCj
jcsg154Rao7uw+U1WPZJcwbRAUoDDI3z1B1tNEtPQlQK8cEWCW+HqPHtyn5gKpQWm0HfCM3YDMqE
TI7tp677Q4QfVUWAzQ35dnLRl9L8tULgl5M8+iDJSU6RUQ6A0Jo0s6ZNPhaeqjQ0cq/rSPNcAhlN
flUr931jUZv//X0KCIlhAjyJywQafadzkWop6XkKR5E1EfJV5AbCk0GTFCuFj6XDDTtQP4RsJgA5
MsqI1MIybRseeDBJ7BEW9TQeowIaug0ws2FNNvh/w20YzhWmCldaKkYUhzsn+ZcBo6iO5AsqWaBy
Oh1wWOpA3aMSTXkT7xOQO/MpC/JmDQRz1vCANTWRzPivHSmASPRwjKMUdqAV8D4w3c9d9VlvLPRW
g9AqNx9D1u8hAH7tKh3YtaIHq1fvuGFszE6sFNWWJ//oW6RYoRVuYiomFrmdkx3mtqv2inWTTzZE
qe50YJiV9GCb1/+PtCtbklNXtl9EBCDGVyhq6OrqeXD3C7HtdgNCzDNffxd97nVTKi4Kn70fvB1R
EV5ISqVSqcy1mkSw06Z/l/MMuq5OswCXh1ogzq4ZnjqUaMKN0VivBOBjeRds5SncW0Pg/KnSakMk
p5jlxL4JzNeeHKpkH3evpL9PsitUr2nqdZcJTGgpvD8bF7dp8DYfhNDoQuxlPivjq4/+USZfSeld
GX2yGlUUqG35+2dz2BPIM0CVBM49PMGe261e49ZqDBipZmBf+No+kWonS23BpXWasIsJncFwE1rK
ZThAGAz7NEjcvNuFsQdZQtI/ZMRA9ZMgq/C17dfguJlElK3WUo5TKs7ulGQr0ROKxqPgNwttZBq8
JMXJ6GbpBwiTnUTUXbZw7M+mFDSQ51PKaMKUmsHtkir0Olu+bUl2apkl2AUimMmGZ8fNyGLkuBjG
mOsPVX1LjR+jiBVocaP9WTV0xpxDZJEcyk2PVYtHyZG7wm2lh/WdJhoE587irJZ1VDfAhYThjvS4
XPbBlZ1V3jrMZMW8PaAqDbV2MsoxkCk/H0hQ9FJigacHD0fEi8AU5VsnpahR2HiUDFEd3FKUjBhg
qjRAkgS9UtOgZysTaFBtqShWplCu2uFTD9V9Wu+LrHcNCuU3+1YG22LRIyYxmSOZO9msdlb/aDf7
Rv+wtRuZfGTmh0Q2mnpn1+mmyrKN1h0l8x/LAMd+rQpiuiVHfvbBXOSSUbx85pMp0VitblU6IAOS
1b+InTcOfohRnJ1EL0FA02M4jBGYMuVbK4R49PoqLW1b+CDEDdPteCIZPZ84s8kUcO4q4M/u8wT6
VnaxAWGsfK34Wei0emA7LO068N7Qx5AliWt0IzpmIggMEh+FbIop2gBLLhllZeixQ3U1ilO+Zm62
lBDJ7EuzJqDAZm82kx09/RHEzDGLZ8M6FD04CcxHSZP+3lzP1oObB6TYcL/NsB5hgRSIatQyLltN
e4gTPBqjpCR3ghrEKuuzP/lEbo+cgXIuGjKSVlRLAE1GL0UKrQP/fhmlHurDIGKlOTJ5tqBvsw66
bHqIlb+yeSrErM+XXMt6kho9dqbelU51RZkFJ4OKzo11w8zbdCg/NSN5KA2R9uNSFhW29geY1zgL
WsIYZnm6VD813ZuifgbobM6tp6w81BS9KuN9bh6LpncaEZPTgtM7M3NupkFMUyGBCWhDT9ykfevQ
GtOmAs+6UBVpnaHwM2sYResPQKE4Ytu42kXDSzZA5R2ZQuuf0nKUcFJ1Rq8eRLRkd4zDzYje/2x4
zGm9iaNtVv9QbWRKmTOOP/6rZZ8e9C1iTPTy58tepWme5AN2etY898ORkQNh2xZtL/24DwbUXh4T
DW3uh3XYpfQb5uQbVj2HjUf0udgpLpKdjWRi7MXwKxGLvBqtQ2W1sRRwdPr/tHSnhKWTMbwGmS6q
R50h2DHpIVEhy+D6zKVIQ9bWsRJ937TwF1sQLWcIxUDDh4rj88/LKDGLUMKsGKCOpkPkxHULiqo7
iJhU8dswCkxEEeFxhihlAcuiCtNBo36PHI4CQbpQ2YJMiElXUf7cWo+6fqq7fdg3SD2eBhPM/8Fv
2m8i5d7IRTw5y3tyNn7OZI3RSJSWTsuj/0ib8VCycavA5TXRMzQk4uZl0CCyxZ6KAV8k8Ln/j6v/
M/l8hYmGouwevEQ6sqo1Yqpr5udbwwfbInUSXJ/yDzv8Rc3tukVOKzpfcbAg46kcfhePkhPLPL/i
ZCqaz8GwZDQ+dJbeCh2ZMTk6pE1wpdJYYP/8evNo3HqDCoEaTQG0tjhIyjMtr/QuvB/LbpNBCYRY
omJZ0ei49UyTsaVRCTxW9dvEJHe5UYF6nXm4JN/0mSoKIPjkFDc+3qdbtcpMMwIbQAsKRL9/KqvP
wvzoRUHrxaHF43Deq7b8iOYpcGpbfa9iinQiTaUj+AivkSBrHaXvDS+1cCOX8yTxarX9lOo8FhzY
otFyzqyKrEFRptGW0lbFe6apug0adnokhf8LI0Xjw/TchuJZPsmCJs9EtQcsY5ifkmLbx/cKSOaM
8jX09+tIiwY6Q5ouJLNwq0NvejqiVBYC9i8IepR+mzbOmJZOE1tO0InoYRZnEOWYeB7XLR0K0Odw
mgSWYJT+YR0LIEUKGuQCpx7Vk8FEPcUiqOn32choGedyDqIoNzeVR0vt3qg+uGlnQIpZ1BPIhxdf
1jkbFedTKmg+p2qNSdQC+x6ZysLpm5+aJdLUXd4FMxzOm1AtSP0uBLkOVGLJuElRCawi9ZbCNgr2
VFtuUt+NlquLxBBFU8l5ldjEaZSVmMqCoNNdtTOHlQ10kbNNl4JDdt0iL7K6/5lN9OVAFWtSPuDQ
iiTLQWILNJ32v1muuLIa3Fp9cKiT6IefghZGrZpPqit4ukuvQ0t2QoTmFDnrxGCvGi5s6x804V2c
GJAB+9/v4TtFWslM8675mvXUUeQSOvetw0LD07OtZGyY7eVVJ3AASzNuoC8F5xPSRBqfcJMyphOQ
HGGl5awDDQ70k7NhM+blBkeKoJLq4hyeJnwOxpkVa6XManuQmkDHnrRH2XC16LpLNpn5HBkOs1/D
SPT6u8RvdobJLXJSoDRGkoGpKVdpdJsgn8py1MM8xsQxmo2WnQJ5H1Nw+Tp+fRpAnNVdhfWDGXml
cYxAO7e+xks7eDYFGpdBkqSBhIThcyo9eO/i6sMA9Vnei2i9J2/KmxKac2WCEBw13bzIEYo+MxJN
JH7UbHa9kb4p1ihIUi1FAHMIzu3ZATH8Rp0mllZOBSlRHP6jdKfEL76IAlEExbk9w64ts1awMcqJ
vCW5RyHtFjc4XUrdKhOkM5cX6HvmOButqxAPChPxDhyRK/ebQFKdQRM8biyDoIUaBD/obuRvA3Fv
W1ElYdfFlYZUd+gmgX/MSSpYoqUzF+z3f2C4sZQRy/xiBM/XmJ768smQqh+gwMtYvTXkHqUltlCx
cQqPLu3uG5HbbSPRUqheALFJezdEn9tvDI7cDLlzBU7acXCbNt2u76hF41DRkTN1iqK8n8sz1ohD
62aSm5eD+po24Gw2O4/VN7byVBPRu8jivpqBcVFMzoI00COML8qJ13cRrFFyC2g44UbRBoqjtJ6m
vGT2fQFK3uYFSgRMEYx38XBG79afAU/GNYs3ApBN9VAexMUCHLT+e689hDEOZE+TcILlno9si6Xd
ViKVQSEut+Fz0wzNrgJuOcYOQ8NVe4/SxkLd5gXqVUB/nBs5ZCM3CiKD9SVe3C6zEXP7P01aiSJf
hAir8ZjcXo1Gv2tFN5rlpQXP3/TEC3kiLvKXulHOpACEm+oob6pax62pbn6sD+QiDfp1Ak5kgv8L
wgX2nV3Wpt2DUFCB3EKOEOfVtneldJ1oN22UusWrre6q+sbKftW2YBIXncEMmtsnUhFrUmsDetIt
aXTZGaMnKSQgEJddw97nkqkLzrqleAZNjWDwQbcwuM05Z6CDb1IORiBK+dPQnmobj9FbP+9QPQmV
nnpvZZ5geqfT88L9fCPyp2trqawaUiC25q5WPSO7G+LR8dtsA5kLh+C2UeWoOfvbYqGvVYUyNIgO
wSx20TFDSyuGopQOMTnpuurvY/+UBof1oS1a5zcEn8IImrTImgYQ4DRxQEW56YRcxou7bAbBbYBE
8TuJTaPQoaJWxtkmGI5h+Ht9HMsxIOi9UOeNZnhUB597LzlQWCRZQMFb7xv+vlNKa1+auUf98ZTq
ZNcZ96C2RzgYirrJF3fADJpz3mOZJGPUImxnykveh47NWqcDTWLjv5HuvSrG/fpYF+1/hjdN+MxR
F3juoF07TaiN1pux36md7OUZarPt9jYojJ0MQaiI/S2P35c1zmA5P530bU/kCVa1pRfJ/9myAjlN
MqBx8F1pE69Tc9Gj7KLpoN4Z0QyqY/Bufz7SBpXYdj1iZiN12Kpqjzfu/BQp+c6yxhuqPEfKsO8D
fIY5gInTr2vU7kmvMjhzrMrfZUYnOCMXdwuausB0MjFI2Jzn0fpoaKhuQUu16HdMbR76kAg25GLY
8QcCjZPnQ25zXEjHEBCkQU7zBpcXGu8sbUtEUpXTcl34tBkQty2lRjcTe+K49A3fjSBJ2dShk8fj
Hi853rrBLi/j/00bBJbOx6RayBnL0zK29b417q3uFdpAgkPh/3EA3yCcraRGPcpDjfGYUCtuFeJ0
aNuJ2VXko2Qw9WoTVHO4/lYiDUUhMLf9QbDT5KEC4FauPR8CcCPxcm3f0sKFjsBg7ElxU4hoTEVT
Ov0+8wFWm8UWlQCaqhtTQv9AsDMrkXTjIggIC8mUwTPR/nIOQlKW9Na0bmls7fso32mD4ZmKSL97
0eRnMJxjKVRjsChonVy04TlN/rOEInuQWSCm3/p+767b4qLZz8C4mE+xazMrB4BN76QDu8lb1OwH
/1SQ6/t3QNOpMVshI4CgxFgBKErvaLdTMCjTQrXzX7arfXnl2Xg4l6TnOABiCkNASQCue8ljKA/b
pKge10ezbAqojEN5nolWbs5bFHkWJtUIt6SQyOnIgDz2Y68qgk0sQuEcRRrnZYCnj9Lta32v2OHT
UEQ7mtqCa/Liga1/D4ZzFU1ksqCxbPhY3PvHcKehsEiPINeco01iA+3Qfzd3nIOwSh/0bhngguwG
dZS52uL1TMSvKRoTt1eRrAltA+0mboJM4KZU7ZCiGyH5J2LW6NVyjGRKAa4Hj7CxeVof3+L+RbG0
houyTkBWcG7pZQEVMMP2Aa0fER33Crpi6g1BXwxUx9ehFkOfGRQ3yoqhlzXNAaWQ5poEg0u1hz5B
o43cBD8hIXMgweh1uS+qd1k0zBku56I0Oe5bGkuIfWAdTez1RvAc9CIikMU1nKFwvgkEnp1PptFZ
2qZmDzlK95QhQ4vuNi9tLxAp0S+6whkc56HGpm1sJcGgWOC1SAS3+Y5U75rRCOxfhMO5KIV1rVXI
GJaK+ql+ihqLCMnn+LHJqChinPzQRVTzZ0xoFDy3xRSV7H5kAcsOn6PuEGYOQUtb2Lhj5zssfhzt
z15+yrR6v26YF42TX354Bsw5yF4ymDEmAIY6wUamn5UPLkELyrE1XFkRS7skB+nB4NittekQrOat
v1XbyFHRWaC25kOvFXeQFRa97KybFChPufmoTa1qoQWInrXnuj3q1n2dhaiZeTGM97gUlfovb8+p
slrFC8eFnhxRhjwvGZxQicKnKHfbrHciAsoc5dCn/wwMZF6hwCMsGheIjlAxjrsfgpTzAfboClej
Es4VF3THDL2qfqvI78IQpG+XMywzHM4DSM1AaeVjaGZxyNNDErmV9IuV+6S9H5Sdoh76/KNsngt2
P2i+IJRYTpHhLiDj4RRJD742XmuksO46GFdZe3p5RGdiHaJYNLvJsyu73lC0ohRobOhFh8rkuS93
0x/cLyrRWQyTBmMxtDEGPSqqw8B44PeiDbuYWvkeGk/HD/bvmjEFEFYabSSMIjf3BiJZNFrHoNAd
mq0xbBlIENb3q2hk3L4wUU0ksxZmo0smlq55GUu2W4dYPjO+J4+LMnQjaiqwwsEVZacSPKpR9mTi
+F8HWd5x3yDc2QvNPzT1DxgH3vgcTTpUCDNLFTRjWDCjf6jjq1ESuDrR1HE7jnVykjYqIFMoFmUm
u4J6iaCafnFTz4yC22wGQVtMZCGoLSArnpan1M92jXGKIFewPn3LQN+hC7dGFNxHaIOCe9TMDmXf
NHDV1PJaFNpmlva6jrXoimcehDvdNatQa2MyOVLsGRrX/Pilwgs0KGGaYCOjS3YdbnFoM7jpc2Z7
1wCDP1VqwAXJ7yK6gYZfYd2mImbwRWOYoXBnO7jLDJYToLTxeND15kNpVEG0vj4QPDueD4TJ1M7T
CBBRUaKFGWVlxCmlO1Zs1ydscb9aeK3WFRkSgHwNtmW3ak2TAIn6PjtJGjkZifxilObDOsyyM5/h
TOOdLUwd5nHjE/gF0r3iKUshHo22RHFqPfDkciM1e8MHI4uIpG/5BJvhcvanDlJVNeN0iKCkqmyL
K38kDi6PGx88AGmM1lf7nyoNf6GWcyKDQVtqdW2in+6/2XKzz+DskqAfnXT1FJGw5irX8mOFoq4E
zdqqNAqgphFdHF8zKM44E1vPO9y+SlBKfugwnJLicpdvq+5VNy2BV1y00m8svvcwrmI/JdOdMii3
AYQAgGUPrqwJPOOiE5nKHRQZbXoX7HOa1hsUataoZBl2WvUblTp5lmwieaPXz6X8twXeX0HtDI1b
K7sx49rssVZy966Wz0Z7VO2XDvIDqXlM8+1Qi1o4F4+zGSC3YnHlS1qWTcNDXXFgQLf2pJSqU2Y3
CfF0aFuI0kGL/usb0Oacix6GqOFXQ2x69IsOyDSMtH4SbHjBoHgKPL9CuU/aY1Ayk+/tqLMdSBC1
Tpao7UZh/U3R0Vu5rn6VpBtdUxufK388SJaP/GF0G5XgCi9LRr0MnXxu2qKdvxuyxKG2LwmOjItq
2mm9TfC/TIV7+iX3EeQlajkxIc7DCJ71q2An401PB+f0XqUyqmviq7Ctd9pEdw1fLNHu0Ne2KAl0
UXL99RUQ7QAz5UQe+OXIZg4yyBNbaqY1GdwC3RKO5po/8D8Uipk3euXU3pv8s3blB+k63dXPGuiP
76XrYbe+akunAXgx/3zEZDizj6iJStRcwlQUEBroO2Wbaa5BTIGHWkJBcfn/bWdbPUfxwWOjhwVM
g8rjlYR3I5ZrNwFEKv4lDhfnmJZMc2piIyOLuyd+5hUm1C81URJ+2TuhiQn6a3hLk7ntywwtQ1kb
hmMaz60xOlWyaVCPbg6e0t/Lxl+3gnz5J7TaEPDL4DWGfx8KOrP3Yw2WAoZ7Zg5oDbhO8Abch099
eOrSvY0aZanOnFQX7JRFtzED5qwD3OgSy1Cw4Q5msZOgNtdJm3X7WzxPZgh8lB0mOkIpTGVvIQQe
t7nhb2Jzn2kiE1w8JG1t6qmwwRrB17mYlNp91sE00vBBL7wIBRcyolINtMGio3/R2mdQ3Kz5vdrK
aTpBFfea0jlGJTtJQP+bOG6Gws1cgo5YxZ5ydaDOslEYAEZ+Br6R9eVZ9Okobv6ieDQu6oDDDrVi
pMLyKAoeK6LrAbxgcoD+zVubeRT9XgURnPzKkkXg5REVpaighTIJt7ly1sZJbAKyhrrQSX8Y7oyn
6ka987fyRv5ROui9ag/BJ4K69aEubeoZLh/ZqGWcUuXrjjQeLNPTUThL79Tg2CjgDrpfx7poQfrP
CfRnkPw7Q5RCtAGBMM7Kne0EYIyBVpfmjo5xBzr4XX60R+dVdthzsQWjEjSrfFcSXDeW9sN8uLxL
rmsSGRrMZ+y3DT1OZELNk1WCWeef9bEuPhzOkTinrCfoK+oCIKn0CJfcTG1W8lHXUVlC9qWxLRLD
LURJ34sOHn6GuU1ogWFHbSXMcOVkJzTep49oV+kDB48f4Wv97D8ca+ggutHmH98LRK/bX7pbfEg+
HzO3OSHpFMkthce2nXDrPxl39LXamF7k4RVuF2BB7+nG2mhuedAfio30XjvGYVf9yGHdYOHaI2yy
N5ZLD3vyVm7le+kYie5J0/gvvxAcaeD9A/03T53DwF0X04TiDOtv/Kh3B+GxteQG51EWt+5lmqDX
e8DhAR4UfUCNW7LzhY0Ki9e9OQq3ziXTI22cjijoHsoQ7TXZCZoFWvhBGtRSMGlrK14hP4/yrrO3
+iB769YtGuTkzWbxE9j8DRQuAl7J7jupQONt6SSp6JF18TI9H+W0m+cwdSKRJIY9If1QWtuquh67
F0My3Ij9qOiznO314lCMD+uDW3bF33Eydy+S8h713gkGpxXSVTyax459Sgp7rQbpYx1JNI2c0y/R
1JumFsZnDne68jy0j7X/+a8g+CsQbViTmlArQXfj6KqR6vpk3I5MJEUkWir+GjRadqg33TRp2lZC
9gGBRmMdSvW21b1O+aDKMVM2siHSjxbMIB9iB2HfKnII2ED/USKF3Sr3uvq6PoXLR+Qfe+DjUN2i
FZpTsUpRh2LStkBqR/phWd2x1NWf1HqsrGi/jrjspb4Rud092HHJNB+IZYF+Q4S4iVGKYpxFDJBG
ahZYPibWlPO9lVZWpXSTB1Gb8CYDIRZK27Ss+bU+ksW5UzQbLbYoLgNH7TmKjGqnjqkTSmFsBogQ
yCefDRsVZAaFcRsgcf7v8LiZS4JxiGkH/w5pkVK79eNtPFxT6y3x73vw7K+DLRrfbHDT7zP3ZMoR
BBwMgA1gPwu1QxlXTihi1Vn0RjMQztXGQdvheR8gfld4tmG6cmQj12DdoqhFYHaixeLcrRGkVI1l
QGUov7dRnuPV48+hfyTqUaoFbT2Lc/d9A+dlMcy6Alm8j0DFDDb60F0p1iYqMsGAlgPOGQpnDqmG
Wz5KRivXOoW35X7c4739kJxykChQB28omRNtyCF1pVOylROHnSxPFVT/XzAocgkPXkqgbjRJK2Ns
gfbXLUHE+4L6xY8fT6ruWpti07r6znRHd3i1vMYlV6Pu1ltN8A2LTWuzfIfMGRHywH1SBZiHZnDS
TQJS1of+WO3aPf1Z/ArviRfnHh7uRVTuy+HobP45i2KpOhhVAVyaOZbkINdyrPfqh//RENBCOvJW
dYqfqOu4zVE4b3qJ6P1xcfPM8CeLn+1QX9Pi2I6Arz+eQK4ZvvrXHXjiKJAHx3pojv6DeuOPTvBz
3TOIcLmDnRpVrhsp1px2DjR6FO00Sl4lerYWoHxdQWajM2P0I/QEo4vKn9Q/6hNvduuMheBuunQb
nhnP19E/g1H1yifUniYRXE0sNH8T3CFsJQQDyOcYyrjWyMhRi8qDF53R99J9ZTNnqFo6lmE7ALXJ
PyRf27B474cMKjZPBnKkUbVdX7HLAEaVUQiJ1l+cVRD55YXQMtAeoR0FTIyBlGy1dGeOb4F/ow27
ugq8prxX5SeLfNqyAPfiGOZgpzWeDbMqa2IlBBwSOkW/JtlZRr9ZH9nFRE4IoBknOlRXZZXPLJSB
EpCqAsk5QUMuUTylfabSTpP2DRTSGOg21+EujBJwkGQ0oPKK5Lqsc6Uy+uhDeShUIKegXCs2RKtr
cIjT90yKvHWgpZmbA6nczOV6GlQmWNS1PH1sxvSJpKInpotDahoLSk/AEWKg/oQ/pCLNZ8RqVeaG
9Q+rOdDiLhU95C6tzhyCO6F0uWao3ANE1D0jD22CLxeZW7cJ0IN+V4iyEouLMxsQF7HYsS0XkY/F
GeIrpWwh1w3ZKwsZArpbXxwREGfWvUTVpo0xLOrjaH9u2amsHszwsI6ytD4oS0T/DDi8pteNcxPo
6YgCZt/CnmUWlDmltzwv9l0g6ohcsjSku+EdDDASoVXhHMYH6eiomXANVky1o+wrDfiWFPq8PpgL
KkcV1oYo+UuGETrZPGWkXFMzbTpI9USN9N4UZIcoGYxksjtAYrXrQ0iC/iSQpSqGcms3gRdgS1l5
4LLGEuzhRWeIfky0QaCxXJd5IQaSG52h2+DILMcajL5R2ztxT51Sy8AHlLmdZLtZVIBdOHJAbOZm
41/Xmn3NxfcHcNvCsAuWoIyHgSEt3qTNNsaTZLtlYL0OEtlrsgwNAIKrw5LJzsfM7Q3d72iADmgo
CpX9Nqp/VtEu68hmrAWxweU7HDc2bm/oqT1E5qQtNeh9BCnE1Mk7KOqZ5VVQoxQKDzAbs/5JxnjX
dalH1Qitb3//uMJ9BLd1NGiYWt00wVWC0kl1p3UJmFh+j/qvwvg5hCdI3buxtquaq3UrX/J3Fu6D
kJWEPyUmN8sWGcJYQ++BGyp0H5i2Y2f+tUofa2tDjZ+03azDTcM4y/d9DfMbjpvrIlMkQ9IAF4Tj
azoUXqsZoAxGiYQOpgbF/lyHW7Qh0GeC4tbQoHTJXXejOqK2VUEFK26szVBssvwGKTg6iAgKFoc1
leor2JyXj6hhNGaNFgGnSB6nTdEWu14JNlZxskRSiYtQEMyZhJYh/8yf53mZhEZJIVxUyugUDvZE
2iTQCvX/icjd+uQtmYaNN1lwnhpo/eRZJaLB6utmKBE51F6tIyV/38a3stG5pnJd1YLdvnR0zMGm
j5nFXUoU50FoAixtq3TXUkV2JEuDBEyD6vb1cYmguMtAHI+FliiAIt2NOfxi0p0MSv91jCXDQ1ET
Irypb1bj+5CVykrkjMIgcnQHxk3mGqrq5KrkoIB0HWlxNDMkLuwCM5g92hmQghp8mQQsi/5N276t
g1xcObBt58Ph9hEtWg2pUYDoWoTHtoeqiBxF3ynKUzIUTtXfFoW3jrg4gbamQKAetc0XKiI4bNAt
O0zCUOGNlm1z+RCxJ5Sp/jsUzuqGpLUhKg6UPE2hWB5I7yMbryJFvWWhLzrEp5XgfN8k2D6VrUOX
D7J85yYeosBIoRZEm6Cn5pUouens3DEK5jSQZ2HSQSOxiuNHvwqa9uCrioveR8E3LGxpfAIIuVHp
AAITfkv3eTEM+fQJUIRRTa8tN7l+aEEAIJu/Wl/0qr7gqsCaBq8LjlULSpDcRlOrPqvG6UaQ6C16
sfAIYllPmtHvbSk7JoEhqmXRFiYYE4vUpo3mfJPvSh6Vsm8IwWqOsuF1huWhPXDdXhY2m6WCYEef
uAXQ/T+NeOal0qpiQ0kgiBVK73lwkwy9Q5kgSSLC4GxSY5FsJgUwRjzipNZ7bErXitVv10eysL/O
RsKtTRfFOglyWEKJVBBBTUdxiMgj1NgEM7aOo/P1pCOEEhVlxGhk0CBl8m0YHRqau5AFWB/PV3sk
v7uQEwCjBv5ArQDnolSUmRakxLV6LKF47TTlAJ6rqThh4yt9FG5sKwszL2kK2/OhAXUIux4FVZWC
KC8i6V6LIBUdDwbUAFgXQnHbKrrdGIZ0C7Tmdwqh5cgpwyKFIpjtJ15cUpkdo34MTCcZYr9D2xcO
0X2TEia7VlYhh8dy1dGlsX/1QUvxRoMqQIlEPrz3ATP9+7hRyZvWQG4gCyXQWXayGewsphgffhSP
dyZTwWcpWW26y/M8Rf1GH3QU7+Rl4+9Kvzbba7uMwaFDqlgJd0oQhK+l3navUlkQAlWlLHzLB0uJ
HCnwkdcH+V6793M13Xa0pCIKuiXHgr5x8CTiZo7sOHclG3Mcg4miQaktrTe1visRvqItty+uc81L
rAfBYi9s9Dmaer4NA9pEA1WBZhadg35glB2FjoXkxjrMku3OYTiTquIR5jMARoHITwJGiIe2+VUI
aeWnueEtF+2RqAJEjDrJB5yPpvT10CZQi3Kr4ldONmqyI9ptHFKX5EeJ7szs1i7uDON+fXBLd0pw
OX/DTqOf+bKuDgOG+wBzW/LRQqEhSx4YZIKN1tP11pFBPiN5Nbikm4MAeMHBTaKCUGeHi4a5cOO1
QOYl2VqduI0Z/dKy97Htt7p+H7TPTVxdGcHgWbgQBLGOesebMdbvcZQexjC7Goi5W/+WhRPq7FO4
OahLi0m1gk/ROpBVkEzfSHq+0UgdgDkqPqio9l0HXAikMHCcUJAgh3QKT6eM7v800pIOedvMeMxY
5lkW6jv1xL9ppOwzaJp9NVSPuWZ9rON+1dNzRjYH5qk39USJOwnEEegSGw++zBDsWInp1pJWn2Sj
BbN7nsb0SMfKzK7iUPKPssmiyG3zKvz0ByJLbh0bims2SXsnqwPd08RCsaYG/R5wazV+/RbGev/S
BkOnOlQLi6sQtBlXgyyzO5niQE6DTHBBWTJhRKVoRoNskI4qLc6SaDBWddj2iatIbev6VnOSrUqH
V9DeNGLHXlnGT8jI3OlsNxagilP65nN9Xi9fVFC2gmszFLdlLKdscD7CDHSz6m1oShnDs57L21BJ
XuwuhcAde7Sr0AksGWqWratUJQid+7sIklu1Hj3W6qPW0JOvPPVm7kpEF+2yS6+ioLwQRbLYZzLk
O7m5sVKfaKVcJG6Q2gFi9lp1I3O8RW7JAVu7l4/gLB9+9m2yZdUvv9Af1ydmaZODSUTTUX8EhUv+
ONZCc5RIJCeIlJJXQsKdXZkvhiKif1xw0Tak4ZEVQxoGdwX+3Olob+gFzHroULamblsdDxThLmlE
1ZQLCz1lHKeKQFyGQbTIIeFxXsH9dUjcQn3rcfPWoM27KUFJOl618jPklaCSG4Z7UvQOC3q8xdyy
6BAGe5ngrb0XRFWXsztl8pHWgNYMDl2DixFlRkcJGwvpODCUZ+G+GVKXiar1F3wGVg7OFS2QYNZW
jSnenp0QEvTvhj6EGPBme7p9mv572DmOe+U+Ds4+dPZ7QeR7uZiQrtSh/ywr022T7wlqwtYkfYET
KRiRdY82vf6uqi99LXg/u7wmnMNwTh/hIymqDDAJWLM77QblHYLluTxWJgTcewzoS0AGk7sm6GyI
lEQHQkYab5CfUYkVp2zHRoiqCPb50mCmgmz0/8IDEf41yTBGH6YA/xPbtL6r8cZ53dUoQlvfzZfV
k3Bzc2/CzRkNJL016jLBK4i9bYvWKQZpcIgS3oz+Z1lF20HSwMWC+0QvyuEtTSber3Bc4tCEk5+O
1JkVZpmvkDGt4GFxZY7ak5pspuAIzbEjaMHWx7lkgTMsvgU36iCZjeqlxCUj6NUmtvn+SKKjJbqt
LI4Jus0Th4OtqXxeEgJJyG0biDsSJG0UOUO94LYZblj9nkq79SEtHJJYuhkWt4v7Vqua2AQWLq+I
yX/LCmJydL1laMP8OSLBHWkgldq2/dM68MIYcRWzoRpNkNzCB5yvmzqxY5palrpd8hmkkqOiL8CE
TAW9Mm3q/RdYSDPAPMxJBYRzzlKHll/a5Cl4qadOi52q7uQcirdVA86sv7cRTZ1IehBzqLbGh695
PRRqMBTAqnaGchrBf1X1YDYREX0svD8pZ0DcnsvJUBqsB1CTHOPwNOa7nnyoltcjSWo2Tpse8eYi
qy9ZdrAqr4nv1+f0MlQFvIa3PJx66NPkc0WpbrMAwWjq+nq3kRJUwkeG203voeZjWuUulE9jXWCs
C/vvDJM71wi8mZpowBw1trXpVkn8vUmu9Fr0oiYaHOdU8gLUkHlf4gGeUAcFeRjUAKqRX4rub2qt
dSN5G1lv6xN6eUc+m1CN637DWT5AYx2DS03k3K7qCv2R72Ol4ZLv9rQ8/D0awlKZ2AgPdFDDn2+/
oZf/h7Qv25FbV5b9IgGah1dqqrGrquf2i2C33ZrnWV9/Q31xjlUsoQivg72etoHOIpVMJjMjI7oK
ZXQ8/PPQlsbSjKsDh0pfDCr1su0JxvAZB2PtwC8tUh9PUdow6zUe6C1wxtXDTy6NzV5XnTBIwSzK
yk5WrYl4waLdArJtnjryEG2IgrjC+poht8ZMI4rKAduTW6L/mnGsR/rNtwPBr6RgBhRCpbjU6Sk5
rxf7rm0FQKZGkwPMGtIsgSpikOyoRxe82O5/u5tLfbam4qrDO3HWp6IeFUGoZHXiwRqHIWEQrPUy
IwX6vsiunoOUBepS8AK5KfMI/QjVnT7DTbJ1ps0fyeV2xWto/upIbKqEt7C5TsAAGt6cPFjGCA9I
FMCfisRFvPZLsPlrYZlASTnDBA9qtV3zUOev0Rihoz2QtN4UPWvIgGWS2s4k7fEUFeEe/vgjQZcT
aqMYVcsSpxB+drpiGh7j7N2k59Qaqd0V26npMtRtyTA86KIjiTnS2X8NlZQN6nr1Jn9KweXLQWcY
MkG+Y/SY1R+sUmasZc0X8bhCpQaFTngjFUdEnoccaQg7VfGcSKlZFQxfXN+svwaosKHGzTil+Wxg
eEJFQhAuTO0Y1hpmB1mkkI0yShFmqzmiB74D/XUyySwfY5igcf25EKGqM29THahE9l95g/Ed1rdJ
0zVxzvI1mcoGMM4HOgsDTgz4O4F+aVU9iurj/bhzO8YyOxU0RFAdwXT9TW7TqwGmOTqsQn0R3ffO
il+TbQ86PTfeZm69KTcMezf3PWWPWlSZKS0vFrDXOcKT8N69i+ZjbHq1JZ4P0Go5aBbvahbD6Bxh
6Ni3XCTl0XIDKS0AzLCTfmz5pYKBb2sy9l0LfjONqNop4MCIDfaTuLb4knFsV/0ElE0A4ymoA9Kk
8YIfqzF0hzmieccyPTFVP9Z39O/fp06T33Vd1Kb4+9wIYQaps0ed8NMx+Wcqku8v99cOdaRKVfIx
TQU7OUhjUmGDsQiT8Z0YS6HZkisQMUW9DxOocwCV/iO8TIdu81mj+/aV7ROiOqlTvJSMIsTt5Of1
yuhCT+gZ4TT0MGuI5vh4Sb94MyQpMsJ9//E2Wun2xbBS1iz3rcLFbBX/QcQDkmvoiV2HqJZvOR69
JI5MUEDdKZ+iO7r6sfxqrOdzBJjtKcBZ8K2KYMxqr9qMrZ5Tz5sjsbBOXcqlUQMT4eFIQOlzCuz8
tSFNRQbP5lzxLWAcgVv2tu+1QnoYpR4gWGjMUZ6GQj7NKUB0KL/KV9FEOXyvbgUXcrPvw64iwNHs
Y4g5sk7+2jJnRLEGFTEUFOinmx5Nw9QPWOYAyUxVsQq0GaKHSjKlcVsoVuSBOpYwtnaOJvTWzjye
MoCKuETpZzCYSroWtOwcgdBUa/M2BJNKN9srjwnpD6OjO8al3wxuZP8ztgG7vDRMxVbg/Juy42E4
Nh4anozCswzcYqkwYvhaQFuaoaIpviX6BCLM8OKH1s/9oz/3d3A1V11aoEIap3me6AHvCY1PsyTi
rnDkc0OIf6h9SyU6eak3mXuRtsqZdS5WIhAm9WeCInRqgEGh1iYORaBMFcakyvpFQK+mtEZ5Oxiv
9xe4crPDCi6DGSqhIu2/PvpSBOqcpIKCbyLbGZonQRWjfc2i7lv5TihagA6aR1USKBQqYIMRUpNA
jIJDZ7wY2oUPGDMt8vwzrxwdFUhIqyvflE6AYFBZdieUSh3kaWDuBwwN+xvjJBHdjSzPKUnjhPvY
bvbpRTZ9ezAbc3o9967yoOKlAdH3c31CrNl7tvzwMLmZmW9F4lsvCeNKudlp6ifOe7TIA4NZQBWA
3sCUuYe438eguGEppN1sM0zgG+LBDToJcAdQ24wpXMGo+iwwi+jAJ4+yxDhuN+Fk/vvo6ajfZCmA
oVwvget4P0x7DIQ10pdQPfXNrg+crLcC1szjje9Thqi98g0P58IvAlPMJ9J7u1D7ISegzGJ8EnE+
vbTbfOdCIHnXgJejzlgCZZtEylssyFJfMThtF4fYlh5+gH8Gt67vNodw15npNiDRg3JJHo1taiED
cLnn3GY1zVY+HuTAIUCjAFyJkgL1W6Q049Mq6wMTarNNaLUdC6G0sqlXBqhQljaRoI4hDCjaafKc
IN0WQKSycAsrPoKuG3xvFu2YpzyvfST2oAKhNLOV8ph4IAQVN02Xm3qCjor1j7FrpjD6a4pWOxMG
I5eEAaaG6SyDNrDedTojIVtbDaohEgqRItQN6Us7yQO5bxsQHAvyp1wQPdt7dUnmlmrMOFtrn39p
af56i/CQieoEfBEs5Qr6txm62Cxy6lusOfZraYLyMCMD415eyNgvRxNJWBPR9qzCBvnTKBIOcXP6
ff8D3T7pKIuUy/kGME7JAItQoQxfOQMEH6WZ7f1DiVRL/lR0kwWGvi1cUyYp/4NINZr2Mky2O1CK
gQehNP8Y5mDy72FqKiMRUouz/plCSuZRqYa/A9UIcAndPARjaxfLtQIVLlTo4hdZtaOKgTf4bqZR
sQo2ZtUTuCIokOb7ZeEgEqdOXTaogdlZ5YNPNKLvtFP6CNpds3eiL9XyCQZaSXzIHr4kuycPgL0R
/SElP3vmSOPti+F7wX9/DOWtepXWSpNrAYi7IlMB168lj6SxpoNsBr+gjeBkZCjN3PLM78Faj3Hf
r4Syq72gPBnzWZ7eeNiLRPoDNje/UEgZPeaQgbjvwLddaGqdlANHcQ59ugmGRlsiKakfKke0k+fc
TB+bjbCZ3JfOlJ2ESDZ4vB8M19i1GzRnGEQ1q8sFpSCYlkFWgsT6+tODXsDItQKEyhxnRZIZIfXU
T1PNWOxKBEK3GHhnBaxwEmYEr620oSSG6tSGptIA0/Icpi/3N/P26YXNXBqYf8DCgysf9TworYVm
81kjyBkk2YZ739a3wa/pgT8prm+mgW0bW2HLsLySe11Zvjk7YSmWHSzX4NYj3bv81brTCQP6wDkf
uR/loQ5xr7MyeNaGUoekE9ssSAVYLWKnTs9N8XV/WbduAewRuizY1m8yfirUhUFvSHXlA3Uaic3G
8KD6JU/1tskBpC2HgAUfu30LoSEw9wTQM0YEAt7o+vslyQQ+0w4FkUAyextof0zBNVb/cyK61aQ2
eKmciLzGzygZ+OZvHl0ehofOC7oOgfgBmAZA/MYMK1QIrn+ArA9cDNAg6vYhgs0c7eSTf4YsuXt/
Y1cukWtD1EpLOUpAVAFDylNyACp3gmgtKfbhNjXfxE/R0Q3iMXLR27H8eXcXi6NiWgzKHKVWYRPg
1Wd+x5vyR4v9/KOfQDFKepL+YvFjrG0nMs2Z2MzA0aPJCDpNTKPv2TOlVIgc2VlgDcYZEEg+svKm
Jx4LqLvqQbgmZxFnINZU+g7jx06NuCnAJOhBsqItlKRsw8bNge4Ikdzoy3/Wjh2kU4hmDZ+t2TYM
B1q5RGe43t8fQH3Y0FAxX63hB6REcrjNhEmSg/7VHN5/6864g1bnfthjOsEGhhtcgvv4GZrykcnv
HprJLD0CXAbjF62e4cUPor46HlvDZEQhigujrda5qVVOiFTZZxF+zn+HPjqA46FXqSOLvWGTraEF
4rWtF5vhcBIwSF+XTl+cW7F2iv7n/dOz5laSgYcoIHhAZdOoxBgy9XIgw5Set8Ylzvjh0if1HmQs
FVi96tAUx/6XVI/DPg6Hz/u2b0MuDhGvzqyUGmgO6TGX3pfAYatjOxXEJk/L7Jo1NT3f+PRGynh9
ot6AURbAL69jkB+VapKpEeBVSmtrHHIfrdnHRfjWaKPZAbmjQaPkPyxqEXepsBdJbRgU4M4HLfY5
0qH5+M9IZCDsNMwzA0MITAkm3K/XBFEXme8kvjDDYLjU02cevjdTtxljhSDmW/dXc+PxszHoHH6P
RfIYUbs2hqvMr6JWKEy8vnPiQdIK033Ze25o71wCOOo/WzNECT1fcc6f8Iy7tsaHmqjpOQS6Bj19
04um24ihDgJsXGWXzhtZwIebREMXgHQGswJkKkCMSjcsA78L9dKISyhaTTqkGuLM9gQxJkODF8m/
r0wCIABV3Rl4pFCRI0z8zgj4qsSAQOEGVWZnXbcdQm3TgM37vqmbU4VVzWNHuHjh8fD8601s+17r
6hqm9KjZpNrgBhqLf3pt4zDThHCB1vzco7824QVQ2FalrARFRCKQzq9/awHXWuKk/bm/lls0IRaD
LBp7hkM80x9fWyqR/UK6pC9NPKdMmW/3XcLbRudtC15z+aZ6iMVyJ8SFI3gsIPxNZMToHWYscP3I
YCi4ERUsDWn0p3woTL6VHjiIiAr5hzE8auKrOLUpUdpfoVf++3Q3FozpHxlpIg9/oa95ocvbCIjo
0hS90W68yc6bZCuknaOW1RFd163h1wTkelaaKm42BhHjwN9cPbN9tB8AGQbkUKKrklWbNVIp8aVZ
9CrwycOoYfi1e/CHKrDliANnodayyIbW3GlhU6HgTi3X4SSgKmwGGL5qtR+8GgNzIbLehyuxzNCw
ornOBZChTAXOVIPgjuaJpRmGhsv3w2cpKBtU7TeoKDkMv70pcWMbgahCYxxBEy9B+rxXRgKWRwmv
6l4054lRGUrJfqZaQthYMY8ZpLa00u419nmz63z3/2ieWqo+pJLvlzBftwPImdLcI3LYI4mQy0MQ
ciDA76QT8pYRL3H/l6ZEB0jo/GL8iJse2rwHAlBlODtoJ9CNyhCdCs3oFdSQguisQhuV9OBnMLzy
pzCKu8iT3DaOD22AoQPELAZWZO1j62BLB0JB0Hmg068DR6ZXo14ZWglWQ/XY18Nj4U+PnM+/l5Px
cX+ha+67MEWTOc1zsnGGm8SUm6K18jFLT1GHKoRaMRWH1mI7+gWY/EINXMH743pV4tjokl/DFND4
tlQWH72sfN5fzQrrmQB0iK7Ms+jo0NDBPcXMCbI/sTANfVvKwDUgGfzdxpskkUhWvweNuofK2lhs
veGpBD+kAQWT5MgVTjpttAxalKYy2YXvKoXTs3hqb78qpnYB2JtVpRQQIlFftR4UX847KFgJpSUK
E2kBeRvFz8h4vL8Jq3a+ezMCIDRID673eTA6qatKTJ/mycwF65EImKlE2smZ+s+JAVaEJc1JMCC0
dNM34ArIEIZJYY6YZGimR01+H73TkP68v6Bbx5kJuVAuQncZ0FHajDEocq97cWE2fQL2Yq5RTc9D
1n/fytq24SSghY0JF/6mQ1O3nFJXQQOBsWJI9gaPmm5eiaol9sErpr1qBkDw9uDhhsbg0MwJDHVp
2lMFIEmGySsLs9I8JG2tq7SaqeashHtt7wAEQDqKpustjBvZvBQnM4550Dap91tM3u/v2hyMrx4p
c6IBoiqsZVYPoTGcWgy2NDXtCgy/WxLkkjGTIQd7QVTQVtjKLSOlWl/NX2vzvy/qeoLghVISw1rY
K/bE+wc1YeGm7mdOyBGvTUiJXqroKhVgG9rUrRMo7sib3JC6oRqaLeBSgN/f38IVTxClmZUfU2zQ
uKOjvT4EkQEZ7MIs0PAxJoebeAscOPeN3BZ9cHAMkEjNDDFoq9Kjy97Q5+OszG4mSmqp+WBqOocJ
pAhv5OhtjNTnLn/FU9aKvQuoFT5HMOtB+q0ywJgKLR3GjxFvvebqx8z/vviOdR94ujfn4IZx4SZE
3Mb2/dCKcRuRRn/L2nzfxeAdBX1h0h+HYWRElJUtR/MG4DTcQwoe8dK1fXFA3SDK0TdIff0Z7zZI
dLUd2FvrhJVMzZcadT5kiQewAlrHaGLQDCl5IYQhZoYqMx+hvAlhOjjQxJ9Lzf+EetApLkExdX9z
V6RO8C5EyRKsXhgWRMX2enFozGd6rzVQRDiIP+aKaWh/fkRWQ0I7NgOnskG/Ybebl54o5PLvA4Q6
JjEhJDDD1ZG+0MmjrHOBIvbtrJ1IaugHPmTnCWYtxfaPnSm9SgnBq+4hfd6ApNy5v/TbviNQ5Dxg
o2BH0BCU6KvPR9rPSXkN9vtjcQAuY6dvY/Mtf8+3sePZ/8UYWmRopc9PPLqLMUgeyJAa7DP3VJvT
xjBTd0AHf7IB7NhEjOtifWkLa1ToCxLNn1QDSyttdefvAIg+JVYYEvX0Ie8z1ktq5e2KnVyYo5xI
M5JSEDosbryAPQWDcGRme7c0F3qNjPh327udv9rC1nwzL6KBKkQ4qi1s9bvW/oVindu+l+9A5sNB
hhMrDVuLhFfmqDxUkFvMgs5La94xtvhT23ek22GASyYF8Z8at3q5sBhhb8vR1BKpN00mS3ov5LCp
X9JNYIEIzBrN4GAQB82N0mps2Rncj8Dmncx9ZfjpHMyoEKSgADEXwPCWAej5env7xODqsYJt4dP4
Hf90vKOIfkbroDow7fIt83OuhLwre5SnKmHLx8X8OeUjntyn3kQRHntdAuUy+UQ89VZjgvLYzBhX
3MrNfWWXctmmH42UK2G3NQsH7JK/HhWX59nuur4+SUH1CHi9mwiXCGIRCEaHCLcT3fZPepSswALw
0TTMyu5+htufwa7dj8zh1JXkB+v7a5fyISPDEJcc9dDae49/osrgE+9Q/apswRzsLCEvl5ZxMFcN
oq4+iy6hDfZ9bhfnUmkkJRNnx+m56YBx8X2TsfivpJVMAAjZvzYoZ+kmDGRnIa6L0ZTRza7tk7Ad
zdPjuwdEHbokRHsQt8fw5Y9Kxg/gv4jvuME+tOQH4/lFZyx49pCbkzKTxoMQBEUzumDXh0qoR6KI
k5I/F+Njkrkj63SsvDJQ9kO2ZwCfizSMegROih6XXqxAH1seLHAwCiJYObyj37GuwlVD3wOpeAXj
mUGdBi6PhDzOZAioA1KwCzcTET9kolzUgOQ9qa3ywKP3NZ1bnrGJq1cHUky8dCUd2Am6dxrIZVvW
IyB0g9Ppm+LsI+2w1RPnYtrwfmhbXePC0vzvCwcF7wIG0AdYmgkWTUC/SGYwVrNqQsXthPotUKv0
GQjbpPP7BN+r7F4C8IlARacMtzorc1k1M/NqoD2KZILOJaoMBetuhOf53EHNHsUSDUNzzDb392v1
GkJFCadZANUrjtb1hsU6pk49TcXV9zlYYDgksavZPuRw9ANIrie72QXkoSf5xjtqW5GRwqydLrw7
RHSzUJ0Bn8W1cWMMiqHU4JGa3p5HVd+0jeGEvcz4YuuL/GuH1pZKJyEt2wF2xh2G6DvJBD8VZwou
YuRj7xr2pJCAA2wpt4O55WqMtmh1LC3oFQ0AZIXg6phrCSJyUul6tW0WBkKcw3HUY/1Tf/Tx6DqA
ONcaPzWn2gQ/pYlIPyrbf+Y34OX7DB2jY2zEqk/hxSGqCDYYwaF+QezLqRiM+AXptO2Hi+aVGAaw
dZF1MbHsUCF8TEt9zAPY8VLJCcBpBA97aaMU44cjoz20dsXPddn/WRIV1GY2t0hvYWrkqqMqeE6v
GFZe5qYodK+VCu30AtOOjAfVan66tEqdGq7JpKmrYHWauVBiTMz8GQVSYtYYbUVN3oJnBm2FBtQz
urgVa/v+oV25hTEGZ4BpY4agYuz/2pEq5PxZlEFwVtUiM/UaUrMoG1c+oIYOM5DAKA2gZUU5CmC0
oH/nZgk9sOuPKpm0D9D6hExdpfnvUNcrKlG47eeLYSZ2vV5JIfqATLSQJ0jBy+QUJ3nrOcqR/93Y
nV2YwVFkoUDWrqIri9SX08SxNepZEKG2E6B4xHN/NmoCsEe9qViECWvfabk66lnRiXFb5LOtsAQ2
UjN71PXue8JKAL1aDZUAil09NeksqlQYWwUsF1xtgYbuvo1vd7r3kagonRaD2laz7ALvqpfAau3I
4hK7t55GV/vNsHXbZEGjDigZUBfPTWwa4TCldcJXOZRfhE98FUy+pAQX0UAqVz1OHwxjK5kmsjod
OAoAkSB4SHnfEKpl4SsJNIFc48Tb095zDLPApNnPiEQuE/G/6g4Lc5TrlVIh9UqagXKyk6w6Ao5b
Z32q+XvffKqFCcrjYg9qFZIIygqttPqL7AY5iZxKI4KrW60BTVvpMj9JCpIfwi/lmbGfrAVS3gia
xlKdMlhvTejZ2PHDr87hTe+sW/xT/rsygz/3Da48u66+H+WY3NDyQ1lgQ3vjHCY2BzEdiUSxRzKJ
gfldswQmEMArgD5UUUO7jlPSMCDa8zkEltJ9BVJoDyXQ33loNawpmltwM6atlpYonxQ5sZw4EZbU
Y8SRfqe6in06n/iCFJuB+G5CdiKkIolnt6yG8upBX9qmHHSqKk1sDNjOLx0RiGF6p9jt7K8WkE5G
3rnmqEtTlKOWsS+CbbSAStuP7BCcmg135C41wwjrq1H+2LRpEFY51jNrxPTCPIgolVYN2OjE4iVb
S+7w3eY5s2+NMRoR02iNGApxOS9ockAZ46NWJZPYHrbV5iNw8nfjKD4Hj+M+QpEg/hWPjNRurYZ1
9QOoxYKgta6MHj9A94C5r97L/GEea80/ldHKQF/Vf8ry51Q/oIkrKRWpxVemWsPtSNO38/7dBOpA
VunUDhD2wCYco+14UV1hr7sDJlz53+m2I4A+OR0ZgNAXMOsaOhoG3gJ3OBnkVdv+MwD6+rfQAzpl
WrX8OOK3TEZDOvUi56f70ee7bk0HW1UCP7iKUggIUigfjquwnEK+gp4WyhJIYVwoDT4EyGH8AFVR
eYM5qs105l3W2Vkr/IJx/69h6lNnHEaL6wGGMRc6bXm8dXmghA2znGN8CIFV9/5K17LBpT3qs3Jg
QI+rFPYaQSQ9OheVR0QBHM2Gfd/Q/Ifu7Cg9+K5zIxi7dHwzfjQ1way9vRzu5l41+tSK7EjB5317
t1jr2Un+7iTdcgXUK4rAAl6bP/wdWm1/cIPg1E4mkl6LJy3RWXGCtUKqzZXnoCL1VaywjTZZYVUy
+j5OqmDmgRTpl8YyN98W9zaUyuN1hY8VpZk9BXxgvDVUv/zmzNjDtZRtuYfU3agMZdoqAmxg7tNs
/3jPyZ77ERH1QfoPbdGrr0XdjXUj1XIjYPOa1gTjaio8JB3DA29JECiPoO5AaMs3/v/fMSfYYgZ0
B5U6F5CeBh4Rb2sHaPiN+CY/3t/E72rO7YcC6xkmC0CFQENFlTKJG1XD0owndaftpTcD1eOanDvU
YkAd5xTmGyKnmaC0y294S/j4D+Um7O3fH0B9xb6M4jAL8RUFgYjlAUT9geQOLLq6tQwR3WZAmCXA
LaXv3V+U52qMbXETaoGg/eIJni5Q+mS8iNae5mj2aSilYl5kLiRfp2qBMSR8q2Mhqou+mBn9DgIi
PIRnzkrsxO23vnX/061nTQuD1M61kR55gQGDChIMMvbk7UMk9dO4yTc9Y3HrbrKwRZ+AEqW8yoOt
3OY9WwWvQkx4cyDytkHHnqgkDcjZO38Wj77doHkVHyRIpTB+xcpHhOIL2AFQoxdBZEXhIeK48pJS
BLGaiuY1QdvV6pSBJYI032HUgZjB4EARAauCq476jLIWT01kyGgRlZXFqW4VvwOSO3UYUGlPAUs1
eG1JOmCN0GEAMvcG6VMmsgqVPwDR1ISfntSmfBnxSRnVzjVPAXoQrQQ0L8GKQTMRgHi8nPCgwf3p
W95gJXVq+Sqp+VexeW8SWx8OWXGZWDSiK3fA0ip9qaYTFJbqVkKjMf9dJMqbWIm2Xmfv94/BihVA
pf7uIJWTtOD9yvMEAMU+BN+zLO4aVcZbTN3cN7PiFmDJBXhpZp1GC5NKRcrIE6KsC7CFqGQ6Zad1
ZhlDTSTL8lNZGfqjJ5flc5gw2T5WLm4A55DkAbUB6AbNVd90gdfqXFqBDmfrQyHVOFdIb6NjGf+A
JFAcX+6vc+XpcmWOuoZkH8vXZJirRpxy3o65wo7KCvVFS4Cb3je24v0Y7gS7ggrPBOKIiiq+bBRt
Orcvp3LbgbswSVjwnpUM8soCtRwtSZQiaAYspxCIkMUQYnyU02NeD9b9pazt23IpVE4e9LgT4giG
VP5S9xij8gt7KvdCnoJy7z+Uua9WRfl8oVbjkPNov7YTV57SIB7sliv9SzEZFz5rRMbaVo4YDtiM
9AaVz3yDXt9sY9rKxajAXGdcsnRbhb+ZDYK17UNlGSFQRtQF6vbaRFdCnncUJzSy83OokL7d9LGV
jk9dxkh41vKsuRXyv5aovRs8KHNOBSyNruemX5PT7H9NaMpotvIoP/nnwpV9VP3ue8da9FgapXYQ
bDpQ2YxhVI82KcITf9Y6S26tMXgMOsbzcO1Q/bWFAuP1VuotiBSCHLaa4SnsdzqrT7724Edcn1Mc
gGB547siscil/EybPCFGXJ9OuW7ydnrs3WHm2MdrCRd/jweMYeEBw+IJW3PDpV3xemEjpO5REIbd
0J/lk94iL7F4jtFhWTfyv1cl/TDr88Qo0h5XJZ6bblwgCU/ynaSzhJrWHAIssTM8HODwG2Uqz4Do
mi9jLRr/lSebPn2c8ph0FQi9cS//uu99qz6/tEZFQRGiPE0cwhqGOtQfejTEW9WA1AqQst4EZhRJ
sgd457kRfMUEE2p+0IZm3GJWqLahCRyaQ9LV2yBKVauvGt1u4uL3/Z+41ikFWB6TeJj0AOUHLSsQ
5lI2puoIp4pFu2veWjy+20C0oshw+vJT1EDSBr5A6GmZAt8dG2mUSV+i4tV+TPo5CaotJ8g7dI1O
Cg9+D4Ol47W6h8sfSHnfUOUg7TfwA9Xj4ESgUvI3CV5ocmN6G/kp3Wa7AAfbxUTT/Z1ZO85Lu1Q+
2geaWHoRegJ5/NbIx5RV1FnzxOXfn+0vTnMuR3IsywgXIk6VBMxg01lasIuis9cRI2V0TdeO19La
/O8La1nRQRcXs0KY/P0xVnPd/FVhsXut3flLG5S3q60+9WWBHeMSJ4qfJdRvYkscH+9/l7WGHoYN
wOyF8TLwKNEvZ0h5pUOaYCmT+ArSRLMqt5XQkBwVRcVV650MOEHJKnqsrW1plPpatSGVuqfAC/vu
JYmflQSv5aPKepWshniEdijWqUB5YWrv+jPJwLKEI9TdzMrCwZusU+2Gmo2vZRdHz9ZR8+uJ/Mhq
W645B6a1NTTEMDZ3MyQbam2Xijp2tC9iOyzRgau71ylTGT2VNY9fmqFOsp7qHh+X8I+gcafcwpkm
3YRJd/CR83xMZIlxIa97ymJd1BHmKrXu+W+HHBtzAHu9jEExPCYOqRRZfc5rYHQJTtAmIkbZMTIP
1p5SDiMGnuRLPPbU4y9h+xG3bjXs7p+EtdxtuZ+Us3Cilk98DGcJh+Sx06FNpIO6VqueIV9vA0nE
+HxrtVNjaY863wAINLqXwJ70ZMm7xNHeJUjOPdXOZI5b9BederTur3DeJKomgIlHsJNhDhGzpDSA
DY0xJaw9WFQT7s8Y9b+yRGaYWPtOgMnPE354pt+w1EphIje9ATiUnJ77+CHRnnmeFbHWPtTSxnww
FsFXQpJddxlsaKI57DHv+8iZoa1u+4hMl3bb7aBM5A4fwm8Wc9Hq4nTgRsC4D7AV3bDo9MTX4xT5
hzLVjtfFIcnrgqSexyh03NqZdShBgAC+B2htfiM8Fwv0Ci/yUSJCF1ovNeDXJt2uwn4gQacwLK2U
VGAKyuAiAhWqRbdAlZ4LNQkFsbRRj6H/20janci3Lh/EdhR/YRTU5GSDaGK7zflu+6/+COMogM1P
55k6b/7Qi3VC1FSS+hLGizFywkh5jLvpn/PgaxOUr4gRCqU5mALNVo0dzRM20D6CbGJh31/JSmy8
tkO9jKQMXylpYSdKDlLw0qNoOqiXWrTicqdCdCbh3zmfxYhye4vORqEhNosLwGMoHFNWGqlR1w1K
teApUlMQd0UtVP+AzdMDRvBnmaIum1ZRx9GXYQoE2DamhyAB1pOqM04o9jAaIrf32rwqkN3pqshD
/3U+HQuviBOMW/oKthIsIGn02mQOHhlAwL1U6S9FZxVj1xf21xoVhSs/ruUkwsI84ahCNreItkYA
Bm/ln2+X61VRvg7eOcjijVjV6GOoJejRZ/wy+Ho3BG8dx1IJYi2K8nrolWLCLMeiuMYOE+MYa78a
rz/VLLefvfr6QrleFOX1YhY2sRi26OCOoWGVvhdjXLG5NFr/7ov9Qzv2oemP8rRP1AjliPtnbtU4
ciwNuHLkrjRZZQcSNF5IYRzjERZXWMPwydVbI52j8lNSfPmRc9/gSjqJ5f61SAfLSYEMYtZCOyf+
KWNkCExDOqothT062WOJtjEitMvvFcaVuvJkuzY7X+uLA+H3mGvXi9nsa24nGIzYgO722L/Kf1I3
20C4dmzN6gvk/grjJK7eQwgtCC+zZBE9+wVYY5h7Hgzr4tHAm8ADjbFWsZY3h44bJ1pYoUILJzah
JNSwElWuUp8UfzSh5tBP4NDHnJSf2/7olpFBEEWN7vn+J109KAvbVEqbgQQiLDjY9ht5PyYwwkN4
lgvdKmRV3m+zFnzFhSnqK6ZJxkeFD1MZ17tcOrmYEiVlCqUwNQHkVXm5vzLWt6Oi6FB4RZtkMCcY
H4VwyccYyAPGCWTt3vzvC8dUErw5Asxxm34VIp5d0mbjazs8q/7DUqDLrPGgr0FKSYVOtK2bQI95
hE6Q93NWVXwGMisZn6uJN04IDgEZ8x0y/kfZKJuuSHVxbkI2b4Le7vq+qABz+pi4+ohc0O6m4j0T
nuMsf7q/uNXbbmGYCtVhneFvzrddKDm1AYKQCYGk8UCcjCGCCE0LVWHULlYdcWGRCtqpoocYFZjv
VyidkUHUnEj/GLzuIpScmco8Y2tnv76zszSOKMj4IOjmCzZqOLNo/Z/dCDDF/U1k2aAToaqC4mSE
Jcn4akhnPcKP/Mgwsurtf/dNFa+9fUwaRW5rGGnbwgo7XjE9aKpNmoCcIWfd4CtteIQLHd4OsXW4
Pp0FlXUJVpQR21ZGm3xyw/wceR9efZD950aSiTe+iQoE0c9FsK2Dj/vbuf4qWBinDnbfN4BdtzAO
4u5Y2cvi0VfflGgD1fokeQrKg6AQvWPcNqv3OcrwaG5ivgNDO9f7O5WFVuchjGYQfh0CQG6j0OpF
0S4UmdS1Sgqg9fmUBdxYX+zCLrXYoQ70QZ2TpSk8TGMIIQIVc4D6aA/5qwZFR2F8zQIgcvVXJeat
/7LTC+NU3GlBYa5BixiQnLgjnHzMswcNVAFRZIXartXc0rP8auNpjPboqi8vzFJRh/Mn3wg6mOVE
u470S9mqRPFKR9Be7y9w9RpaGKKCDa+gvdcEMBRowXbEC0jnMkdG7ei+GcZ6vp9ni5sogijfUCiz
mcHwSNkPbwGmgTjM5wgta4aT5TDf/74wFsRgt49LGIvEL6GwB8n0/K0HPcySMyAn7PAYBK5JhzNy
f5HriSB6VspcwgGygwpzeZr6jeYj420qQFQ7z4wH3wILl6tj5Fmq8o2YjPj/q63MR7aMjeYm7SkB
50RivI7SnyJlKrLPFm+C++IXUTGxqFJuGivwPHTFJdDsvjt10Jgsg50yFkSDLFwtE7Wxjf/H2XU1
SYoz219EBEjCvQJFma72brpfFDPTM4Dw3vz6e9j4dodWc4vYjTUPO7GVSEql0p4THC5vxV8TZ5cE
S45bnRRMz8D2jpL7WxXQfWMQcKYZt8aIqcUUXABK4GjivklH4MoDQFyoRx2g+VR9pEl4snX+VBo/
eustqwkA3QjUJDx1ZiycnoT7Jtd+1QkmyQLQnuSa6nQ1GGQxnen2pflweSWrr/FiByW3EGNZsT7q
WEjS3XXNMRA/S6I5TPWCYTxeFrVuYP+oj2RgK150Np8DppJcNeSx5sNeLe615pYhplBMdCI9XRa4
fvn/CJQsa1CpaAfsoR0FA+BYbB9qVXONYdhdFvP/XMg/cmQjmrGcdt18L8CLZe5KkIigXwFQan11
jGM3bVuvAxWF1u83BM9a9lkLUeRH/VjHACiogWTo+MIG+iZR4QAX0bnm0Z6zkwGNR/jSih/IUZuD
cLvsPKRe1XYO7zeM60pACvmgfkIyFwPQqL1/fjLBuEZrOkeGQdk4GMMSox+r6PklHi8tcE2hCzi/
q1S3SkCMWj/owAlMwlt1zPzLG/FViT9/h/ScEKWp2rDEd4TNVPjICPSOGELVY1l1y3MRgUjCHDdk
flUuyERNFwkm1FkAUfh57f1E4gDDi3DH7JuEHYLyKc43rMz82V+OF7PrM+ojjlgGBO2mWrOG0UBu
yAAgF2D5VD3ftRYrHA0lXZuf63ATk2BtWRraAmfeIiSA5ZIVqhBQKIZlDeONgcpiOvrB8OvycX11
l/GCLGRI93Iw7IAEAUNAFbqWArUB6PdlCVurkBQzGsuED/PhYFS+Q2J5vCm3YLLmj5QPZ7kISeda
ZAZsRYEIM7tVTMCxoZ8zODf1v058ft4ryYHpcR7afM3cobymw0fev/L03qIbefj1E/lrPApdt8Av
+6zM6Wj0wZjgRFrSO03gx83Gka/v1j8C5CZGHo3WqILmAqn2x6rap+ZLyB9JtzVP+fWJwW4BqHoG
5APAnCpdysCMMPw17xbvApo7gKOH4Z0Krn8Yos1eA12JPyZWNE8TF6Hu1EnMN6IIsrqVAGkF9TT6
etD6+nkrJ2EQa5yCxq38/Kbc82PwrgdOrQNHaJe86G7mGjdX0wd9NL3+m+Ugk+1WZ7BbXb4AK9U9
7ATQ4WZeLrwPluSrATR1MoIiahBCeQTg5NG7AUj44sCd9AwOuWxnPylbEPvrS/8jU/LGLKVjYWmH
zfwcGd0TIe7lRa3e6sWapNOtGkVo6NVuwCFwroqDAT6wLZSkLRHzEhe+dRrZvcIsiDCsG0VHpygK
2fVGTWj1LsysbMTAuABgIz/L6KxoUg0BGWkJdIjsO8LLAbS+teVf3q41OQSuuopmW+RQ5ThBjdsB
Wh4Dd74zkr2FPuLHhFth77ZWS34McZjnG1q39g4jVUuRKEN3OSKEzytDRB/TpgLNtI0ivNb+DgzV
ETm03uwcnQ2vl9e3pm6gkwAusY1WJ0AzfJaGIk7Z0xY2hQ35PgVf91Bv4R+vLgj4kSgDoeUbfVWf
RZiTKmhq4AXWyOBlxm4EEWGFQUT6kzWPl1fzlV4A9gr4Zkg8UPSKfD2uugBxRN1Au4/2oflGAEI0
5M7wrb8BsWzokJ/WsfcnEM89Z9fG7Xg33r6h+/JgH0yHglwg313+nrXdXX6OdJnLflInYE027nyI
A8+R0nq5LGFl5vLziqX7HOUpJbyBCOrrN/w636t3jWcezJv01L4pXncqrg0n2XdYZXrOMLW74V+t
XZDlEiV1bUhdooYD+QxNg0lytqIbnitejkDr8krXBIE8C8qKa4ERU0mNMsF6NWfQVBKAW6o8pqpT
m7GTblFer1ovoILOrBzII8tdl4NZpmM9mcgih+9W1zno7wD6w0buZu1OoFj+jxBJMQxQd5fNLITB
qER3U/+YdC+IRJy2/desQrgSS1GSguQBR5MxgyiLnw07AQVpunEy885/8eIWi5FUgJPBKJQOEnr2
LY0OQ3QLX1ErnmvjwMS3vN8w/WsePQwycByBSWt+gZBphhrgCLqNaDt/yijgEgl1qvAjLH4y8z3K
jpfVbu0KL6XJi+N20iMnhPr8eCiTH0qxkclf3Tx0tcE4ojhiykWLmMZBH3Qw93r32gRnqt7EBfIt
9pvJvonRLfufl9ezqt4L12r+88XjnHXqmFqzayU6tiuR+IbJ3KV0K5rcEjPf5oWYykzttC8gJtGP
DKODMNdO/e/7UQFruXicpVs0lTRQglQ0bta/dsVJtZ8v79WayVn+vnR1plgr0o7g97X6UHS/exo5
9rjv0q3Sx5o1IAj/IQs0wQDo/LxZo6YJ1VChA+rgaX3o6OTQqUerrxEQbZjrtXNZipLUWQnRLsZL
nEtBkd6cYo+Gr6UVeZc3bkvK/OeL01c6owlEAymWekq1zrXjV0PZcpTWhWAKCfBjgEoh864uhEwt
ursae14K+eClC3pRtwm3AKtWVWBm+PifEClCrQJ0VgUhhEQNkMBo5BkEjSWx5oTt0+U9W5VkorVP
nUukaOP9vBygJ9JJaPA0TQZaLX4rBtCq70CRcVnMSpcTQjrEdRTxHWg+/ipaLbZtiMeIRKhXuJ2J
pmDdfJl57xmdKsc2arAsZ8D30PcoXfpGrXy7LHzWLvmlWMqWtM8aG5r3HFVgkk0uAKvuJlvbiMLX
7CmFNZ0pPhA4yt5mEE5hBn2Ze3QCmJw2w3BLHaB5v7XRBpfr5rGpOHqwreo1A7XoRqF0TScRLUJh
AEjJEJt8PkQwenFzivBamAKeQ5CjfdgCD8O/b73GGSLDwCgQ0tFnNW/C4gzbRLEZXl08SnxHMKgW
AIGrCQCAVPqXD2x1PX8EWXPJfSGoHHMAlMy+O1VrrXe0ijePWVr0GHInKW7EZWnrurkQJwXcSNHn
Y5rDkzCiwYkj1UmEerAGPPKYqnRElLkNmC7N4bYtNtkX19wKJCLRFTrzkyEp+XmpNNO4NkQW0h7I
wzL7oShCn7bg1oiJx7SPhm/hEqxZ/WWgJwkEtu/Ammy2+phnc9QmDNxAj7IDKcmd6FA9LTdu3wpm
xhwrgL7ERDl6jpA+L1Ek6D+s+65xYYHA9ZS58Zh5xsBOkcH3SQp3rW2EQyJ1Vya/0BPiqTlAwf7D
Gc8cmoALYWhalROyCdemktVIqoi4PXEdlH6G5Yiq9VsyOkMSON14J8CdqIUflyWv6fJSsGTKUYwv
keKB4CHInDY6ZAqoyYcNd3HNioP7QcckFdw5VR6RVTHtExsGXAbF3E98r4q9ZfzQp62TnHVDNqTo
KgBgnGYxA+RTn08ybnvGWnX2TII7I54Ao666UZwcOq0+dnFziPTx0Sje5k74KchAraGdSBZutEOu
rhXg+cD6xqAUqlyfP0JRCFHQMdu4fZO4aCkVeeCkANbaeoPXbiYAZv6WI+c9h0ytLXTYQGMy8UAj
sSu14n3iqteBT6goP8Zoq11v7REBFB+YGcF4ga5caWVsSpNOGwrMU0UYi8DjmB6qHHGgGPgdpfn1
0HczNboCdl2N5BvbumYX0MUNuijUhWZUwM/bOg5pLaoxR0Sv/xD9XZf+Akf4UPtDv3EV1/YVwG9g
2QD9JIJ0aZWRNihBTBC6G9ZrUR+FeKujn3Hx1qo/+cPlu7dS3kMjPAO0BoYMAbb9F6jD4iERfdbO
Y7vYUaSU284fUdPqfYzIabpvab5FQrhxr0D93ZC75nEs5UoexxDHVFE7TKerzP8Y3HuwV1S+9f6g
vICELqp31cuGlVk9PR3z8TZSFPhLcuOMKUE1hrRwfZPJtfQzUx2qfVfFc7g167J2/TCz+Y8kyZ4l
ep9b0SwJfh7AN51C/d7HM2ryxhau2ZqlHElNgsGkgzXLyRp0ymqHzkmc7ETvG2TkvfKu5O4WiN7G
yuROEN6L/+1hhIxIw2+r/DWPMcmbbmnl6mEh5MIsCFgoiJzgn2oz71g+IHm1N1ztoD35uctAkHCr
vQePkyv25V2B4NLZQl1ce4qQnfxHLvl8xZuEK01u9dDK+kfQHbvgOrD9y8e2wneBG7eQIZmRTk1o
HiuQ0fkJcchLeeLecLSONeaT8iet9zIXuCiO7gXfE/cKTfPufwlrl18g3b1EmApVEuzuRMhdPAHA
J51cAw0dmJLtyn/N/DgzLWkgfwc8AMZ65MaaLhWAvigLsI6CWmPCzMZ9q24YzK/AhLOMOTrT4eGr
5K9a/sKKmU2pFJ1ag6n6fbgVuVPuO98vne4Q7E3brb1pB0jQuRqVelubuS4b5TC8g4Ba+/LaWkY1
aJGFlzY+iNYZHjPgdIaggZ4L9q4C3DP712S403XgD5NTX212TH3R2Xntf+TLr7AqooKyAfJbl99j
sLRymGt5cD32/e44uX3oae7jZR3+ii4nyZTigWjoRBsy7PeM4XlE4H0CR2nu/Ijd8ueAxXvhDkh6
r8W12Ho35hv4ycFCnhkvIgiigFIDKlvJjBckbwtrDGI3j15N7qrRsewOAxjQMLySK3ddG3sIEzKk
9eN6f3nVX6yfJFqy60UzaOimh2hiDsdB2/UapnW6h6nxLsv52p4qCZIMexMRjWcTBIEU5qPyp2/p
iR3pdSVcHcQbEZzkw2WJXyfrP0uUdQgdxCD2ViER2HbsPT8Mnrgdr4OH7pA46fXggg3eze5VP3rW
QEF9KjZ2dkWfPp2qnNvPBPjFIgPyw6Nyaz8GL8mxfBFefLaexmAHrjuQVLrlE7mZtmrJX2/PZ8mS
xdeSph8aLYzdyUocI34Ns8JvlI31zQd2QWllz7HiUS/qHsubNJAZtTUALouH2h6cvFFfAq2Bdw5I
h36LDOBrT6N0rJKhH7CuGLO9ONZ9d1bFAfgIbvRrtB30EM3EJsOJXFm+7dGny/q0uqko0OOaonyJ
cOjzM4qmqVidGDaVI2wkYl/lL1zf2NPV2wjuJBt/q7otBzmkRHIeJXlYHNvoDgBW/xVP2m2jjMUB
2OEbj/bqgv4Ik+9HZ9MYVVoIC+kvHWDMYLIONinPvoxJzKe1ECIZVTNEstOgEMKUM2deZ5yF2e0y
oNRX5FRru6n4SbYSfxu7aErqH4rJHjUOmXZEMq9KxLXeATUjtnNll1PSbZi2rX2UFCNVeTaYuYBC
0vuQ35Wd225FaVsiJJ0PbRFOZhDhqKwfFnMoqB7NrQ7Z9YsFkmRkbDQCwMD5Ixb+hj5hzKXXsQ7d
vsaA4VRe58xp8PrTA0+OevRkKkgaIcII/FK/RZeKMBzSbOQ0v8Zus8IsvmI+3MVXgGGnGM0eXzFU
R5U6BDNypNqZ8fdwuAXsJcZcPCMEg/OWu7WqNAu55me5YQXnsqghdxSPxHBJfJgKJOCjDSvyNeuI
9UEMGngJ8nGgCP0sp55aoWccchQGIkOGdWgG+vV57oGwGfOAY+qWquYpNT2F1Uar06wmsskGihV6
nMBfjIyRdBlLKiLgiuZQo2C8oUq5i5Mtbp15m76IUMEQin4uMM/IyYwyAkiHRrC8uLROzAQGpIqU
zUDfQat5DLbe+FVtAb3e/8QhifF5NwfMu+cjQctuArR881cxaF6AzuH6oQD5VJVVXpj7adYf4TBe
fg3W1GUpWNpKI1LrkQQQnAnEpdQ4BlHlIyH/0AXhViCw5h4yDV444DuBpiG7h5gSH0BlAllWnSJj
iTkFq52cTE+80UCbTjHs5v9e1fQm1pIDlM+brK24fF7Pl3NdfIPkJ5Zt32RJj29QTMGfKlPpr1Ij
Uzwx5Z2bqYXm9ZgR2QeDNZ6KiFS36VDtG8vqNyrYX9PK8/3RQE9voz8DcCnS/dHCJEUeCx+CjiyX
N17XHoT5U2n8WPcD5uQGSHWwSaAIGbYs5OqZzz3EwKxEa5E8b0RGG2Vmo8QeRO9WvI/phw1uTH0j
Gliz9eCKAswBBrl0XW5TFspAlbyoZj9DP7VGfghbDBmMPy7r79d2Q+zjXAWeuxrm5LGkwGZSRJol
4EaRDiZ24NZLZoIqTm8KEAi0CXnmlPqiSbnLrf7HUOTf6tq8Lxm3XS2lz7xhdMM6rZpGlJkAYIEy
O1otJBM8s6trpAIcYlynO075AyqHhwZU9kgsgBM1umdtutOHdBdstQav+uozmBEDEMncDidpFYnT
vkP6AKILwEwO+6hiPxJMwKbNw6Q1nhaEvyw0YQr7uQM+V1e8NQKvUF+RY63HcNTI3ERx+YTmGyXf
OJwLCJcxBAxXUDqg0azLshlhrKNBnOLuPqXjPtGpw/lwk2edz+MtVMo1/V5KlPymorOTcQQcm1uI
qXQo3LVaTd4ivXF1Jd+wn2tavpQlOU2a0kwD6SErhjdt95FjFi9FvxECrj1GSyHze7jwJSpdCWvN
hpAR9lGI0omCvWKfOAL5LRjrtWhoKUpSoDxp2hAoIcDZbIhbo1kXI9rRO48DjyDOA+svUHQ3bPK6
SFRlQVs8c/nMf75YneiLKO4MrE7lJSShKzkmx9EGirph33CU1/X0Nlamjfb2r4NUMBxzSQ+UvLPv
LqelEt4aCklgn9g+emXu6CCMPefX1EFiT9mNLj/a58FjbuOl14U3OfwJtJPsOJyiJ/6t/GAbZ7zm
02DYHe6UQdCjJaNPAyBWH0MNRhn5IoAjWjdRsOmzrSorMM/mwgU4SeR58jxLJx2sNTDJ9+xB8/NT
sOtsb3CJr+/Reu8VvQOCzcvXf01350MFkgLqXahjfD7dvEDuIK8bOBiGORZ36dj1qRfDauoe2N57
VwSN/lDXubkF+Le2WPAHY3wFdLpISklWuMLQX9+oHaagxtuY+k0GJo8tL3HN0lgUbyh6dJkBZrbP
iwPtep9Feh9jMvq7Mt0E4XNkPxtb7dSrKwHoOY4MhUv867OUyRzGBM8pLogVPbZt9yKq0LH6aXf5
pFZdkrk7cGarRGeQnOhpbM4DdRjhhNrXergz4qs+88dqX7V3qr7LtR1FoGSctS0sitX1LeRK9joc
MIPYh9NsQ5GfjcWRlg/55rjz2ju0XJ2kiCKIpiDtsYuhyQq3ouavWejBjljmkiIz/ahoNa/MsvfL
27ouF03iaK1Gb7Vs3vQ+K2ndYHVTlLpRal11puGNk3LLQTuUaYpvGL8vS1wzJbAgf0tkUjDBmzTq
aKbClOQBAGtv7HYL6G/VxVmKkFQSER4rjQAiLIsD2wA3axcGd0H/WhhuRg4E1Epgl7u8rLV3AhDe
6MBi83iLvJFcL/R6EjrUpMt3lv7WZznA+HqPds1NBFC8hqVntf/Xs6N4JhZS5c1keN/jroNUa7id
ilvR3pHwpVLuanaoSrdkG9qydheW4qSNtandxgqFuF485slVSBlQVP3LG7mmkUsZ0n3LAYVqBAQy
WFxj9B4DEmjyB+ZUNXpjs5v+S35uKU66eOicjcdShTgz/J5gnDgbdtXmPPb8I5KXCQZcvONQe1Ac
yj1kaAhuyhqOhNuOSRL5GumCN6AtGD+jKbZ9O9eyxyG34hvg4laAGawC5TbNVAPlELQSn8MySa4a
3eq3yJVWjhPPOSYXgYqLjnIZY9TK7KhoEF/PAOkcTDHgabE2Z8/WbiNGcJmKkBrugy3Po1QAMcUc
MBKFfV/qZ8VCL1SQ6lfJABhuFPj2Y0d6Dz7cNUpDI+CE8sm9rFFry5wx++bWGhg5OQVbmWZdpAmC
WW49Wuwutw5avyFCW9Hav3AB/5Yh3QzaFVNmI2fuNpEAbP60Y03uYFbEM3m1ayLlTBoTQIGGE2lg
06S2G6edo2aaA1T3w5gl3kAJqGzezX8POoaexeXqpftkmaBhrufEaRXsbPrSt7hDp2CrwrVi1aHc
FoCUQHk5M99+9gKMLqmRRkBUSarfcfUUVs+Xz3Dt94FFiElJlPRBJiHtr5EjhjdM/D54AEFGkrl4
8C9LWNVTitZLeEpwdL+4ZMFU8kYHhASQn67s5jDUOyt3E/ONhaoLzN2hR8plY+5hLT+AfNMfmbNa
LaKLKkSTcmeDOIA+2poz7nXw07G3fG/fTKg5v9RnG/zfl9e5dhvm1mrbwIgddlM6qcSgacPyOVxT
zokByKvA2eTWXHkMMcP3R8bsmS6Xpakc80PzskoPOA2Aw5jSax49q+BhJk675YKu3j7UP0D0jCZE
sLtKRhzDj6ZWDwhPWrfz1OchcjoHZRDQZKPweLZuVVTwlasG+KNbDVeruzkTbSJbNkeIkh9f12Mw
g8Yjf6CdWHgqhncr2ogF14q6Bl3IkJQELGWszQIERuredKJDsCNv/Nz69j50jIfA0zYyROtLMub8
OR4Hk0lhQ1qyKAwnLMnS8Cr87NPrsdkQgcb0lRdxjqfR64TI4UubTgMuizGOFCBwKlH5jGZE/QdI
vboXZqXFoS04eU/qzD7ySCg3Ziaak0i1dCfAInHguRoCkKNq3tjA1e+lyPlB1YLJF4oeIPtg5HSf
dwH3h4C0J9WYOlCfmdn0Fo8Nc41gSKAeA1MLRymtCjQQor1uogQ6UgNPIKpbcl2PpnJblXxoHBVT
y3v0mQbfidCSayNti3te1MOZiai5S5SqRVYqLGx0MqT24AN1MfAClfzAXGkrdhlYyAnabzFa3bZR
hFehi250s9JrL9IjMWFmA10gThaateVM+Vi/NEbM9ti4/gFPSnDU9FLb2RyxAObILHYAs3heoDRV
VueI0vnLuDh2QCL0SNlmmTOyUHiZnfd+aeiVr2a9ne7boGwPKBX0R4OnUeBigpE+B8lknXqjHtCo
PGQ02nGWAB2GpSo7k0Llh6C3B+EUtVqDshab6PdpQj29mpS3QTNS5dC1wO5vTb2zfWF00T6dbONb
2oToOVBV5UngiUNPp8UBcNmznaKFtAXNDKOJEzXmyDyaBKzbYf5de6UTKJGHYDCukrTVvrdJRX6x
PFLvejMRu7zSIsSUnKSJp2R58prGRg8KJTtPPjKuDydBlfRFaF13zDNtcqt+TK/xv7fXoWWhwTwx
6TVXRg0FWBoerYGIaxLppVflU1Q4JcpCr3ZJjPs+C2zh2G1FQUvKrKT3eRoEyb4tQnLMSd3cx4KW
Pnq0bHSuUjqelD7r380uVHemUqGoZCl5sO8xBY9WmkhP7gBNXN8kvBSgprVnN8cegscgTrOHPJuM
3BNFWBzbvCzfAmaEKLJrVf+ddUKpnEQbJ/1EwqT5JmJT8cWUFCfeqvQpawvKj6yPo0Mbk+le6zHr
lcaj7ipcMe91s+THRqt1lO4Zavi7si255hgZiicuE/HY7ZO6Hu6TohtBvpYAMKPXlfRgcKU9cOAu
ao45lPkPoNaGTxT7EjplWCmPgabXmZeZXfKUCzY8kqDR3u0CMxhBYquNIwqRYXqvK7/rCTKPDsmM
xnLCOCxf8z6x77kdAC0sKyjdtwpLr6x+QING2w1+ktf9EylHUjmBUuW/h64fdho6Hp6IEaWYCrRQ
VHZSkg/FDqPo4SONuTinkQ681gDx6xMZieLnvKWho+ZqkjkhH/oXWgX9kSdpZTtZbxhXfUH4TUAb
XOBc1QfcopEdw7Torvo+Vt/GnIIjLi4xq0N0i6fe2OWYua2Q+HI0aNmx5JEC02FU8biPwPFyYpUS
341iagGtjhH/Y4lBbz/TG+TV9QlkTnWjD2cFvtcH0Vj/XGA+4JhaiY2GNhQLbjOkMbJgLEOvqPLq
e2Dx8AbWEKipVTr+MFNS+hOjCkLIbAgxGQs8O2cC3u9V1EWI7uwRLf4lE+njAHPtq6ImHfgrWXDM
7aL0LWrF16zIxYPCx/BghFTHdYgLXCQjbHYBzYarZJw6P5+M+A2IxYrDxrDdpWNsHnrV7AbHCPTO
q6oR9FeKhqlg32xRlmajad12rOx3kcjYLu9ivd9joqSyXStlOtD7qVbbTp+DHtwjYQ1o1DKr0L6i
F5ggcDpGs11rRg11zcCMd4YWJ0+WoEilZvWgTDBhejUCF4dNhYvhhvh3aGQYNxzysnkpc5vvRloV
mKXkzaELk9gfWVK/YWywOWD0CUQJStvsKrMqPDpvepgp0yvTWvV3z2LLMc04v0ebmHkOGru+Mi1r
OmpQxOc2VdCRdtnVWknAGejLoDZGNOYOP9k50NWajzVe0tTelZhMqDB2XHpWpmxEH2svto6mb4RZ
FhBhZXiPngjEljE8V8pPRPkFlH8r2UiDb4mY/fOFR6fqYyn6ASJa69HuIqetPHXcqDpuyZj/fCEj
j6sOA8LwTK38dxnv4vx2KB7+y4n82akvjimwyQrwP+DdhVXTX638nafAo9pK766FK8sTkU4+0kgY
GDrkZO1Jp8+i+/eJGGjWn3VILiHYuHqbYzzfLdNdGSZurb9o1svlvdo6DskPFDGhXVJgDU19Eu1r
ZT/G/P6yiI1t+iskW5y4zTNM91QQQdi3MCmhVRuDF6trmEe/kN9AGCzXFEa1jUc1RWCQaqdo2ClA
oVb5VhA3RxdydmeGovpbiHQYHU16U20gxLhPv5c3wc10UFzDa/2+c1q3+K4eLu/aatS4FCidTJyg
ZZXMq+pdDW/b3XS4667QenVH98+2p563gpw1Z12HUcQECzgqMKL4+WKqFtjb7QZ2bEzR79HfWcp9
q18H1i26ky8vjayZzGVcIGUrKEuGqo8RF+gOWlj96ltzvO13gQXaU3FneKYbJk7/rTlhPGJf/M5c
PBHPTHMOAG7fTAjMOQX5XJffIi07jJQxphYHVhx9mCLgR06OZr4R+1VF1yCWDqCgePRZ51/eg7VL
gRZlG53vqA59CWarFvxq2twxqNT7ckidpKo2dnk1PF9IkIx50BYksOd2Qbsd3wvtI0Gnm61yx6Co
eEU/7SS5Y83WbORqfgUo7UhYoyMC0HCSTaxFTWtN/HW0BLCKDuCfsoMFAmc3uI1+XN7DTWHSnSxr
U7SDAmGxhdxadNQ7v8Xlt3Q/CgFn8crZhyh/bwidlVNWmOUKpXuZVwLJ/xRCwVRAD9VHekJa2WU/
VU/shn32vCFuXsNXcQg2dN1EN5+ce2BqCWh/zHu55L46A0Lw+AOw/teNY6ZO5JI77tdHFCGsm+B2
C5x3TYHQl/WPZGl37WoKAz6raJX4xTH5HZzVn9WL2JsbHsFXKBwkL5eCpB3N7DjiVQhBTHfsx/zF
B+SyAwxJkEcbH+m1/hD+QLh3g+lP46Z6tjbuyWqWAhUWCwlHhqK3jLRfI6gjrMCBXucPza11xwrH
2pdws1zbDVzxnt+NVwiqbS99/S9nu5As2UHdDnM7nFWp+Wbpzi3cYm1veNR08p8WWNz9yom8+ir6
IfaAE9COG9JXFXkhXbJ8EYZ8MjjOwi1fMMccHG4100leeq84KfvI35pDWXte5rF3hikfAEzLnMhR
HSbEmDuJc34TRU5v+E2x7+trvlVaWvMGloIku9eN1QgOE5RhlOqprb7R4NiqGyqzZryXIuZPWHg0
ooS6RrNpnczjANCFQKP/waVBmR31JMx5gkpauhK5jawdmfsU7f6qHzGktLP1jRTx2iO8KBnIDfJa
nQIRtkPJABRH595KTk0Ue1oeuVRskb+unf3StZCOpEQYGmbh7FqoexYegspymHE/xfvc9jaUei4s
y+YSvTSYWGUIkb7Mxook1Y0uhSh+L25NbYf3pzsBBYTs6MfWcOyapi1kyY4t0QpeZgKyOs2z2M3E
/K7/L76zSZHFRwFBB77BZ02rBoMkGkczXVOACiF3mq1RylUt+CNAlwr1SdbkhhXOJZ3uOet9I7zK
+d6gG87s6k6hhRl8U0zDP9KFMdUoKwHpgdjV3PeBr5SxI7aqc2srAfwK5kHR5WB/6V7Ki8kKgx6t
I2EI5Fb0Ehmjk+Q7Tew2VGzNbi4FSdqsKqJiaTMLqpvijIRwfMqQkNyZTV3fmRWmzqquxXChgWFD
Vas9Y9L9xIio2zKgY1z+mLWbhWIcoh50oAJYQKqYJQ2d8okgSDBjXyUYxAofAvWqweTdoG1UKNaM
3lKU9FhlBSnhLEDUPLQT0fs+3GplWpdgoJkejo6hya4OTZLUFHOZpan3RX5Du43LtKohKFD//fuy
Q5PZllYN+P0y+xCt8IIMmU7b3NGo2DBDawNzqFPBrUeXCJpU5IkuKCJaNiqIsjrDw+AOvFHF14PU
KZBvBoAceq2B+R1EuyDOzxhKuhmRt59qcAkhnATsItKWqhP19qHVblpuI2m9sRez4ZDt5PIDJSVu
uryd2nkvWuXVMu5C45SGuzAH2+ipLA50q8FydesX+yEZANQL4OxEqG7F6PcAiIhjFCOAGA4BkruX
b8SaqVkubP6Sxduc2UJXkhELE5hYoM+NcqOqGxZgVU8BxGLCHUd5VdbTXskAlqCin1AQoMxoqLlv
Njet79cfEZKqjkbOUMDAfrWY/nDD1G1vMj/YAV/dM27bo+Jlv6On9tHa8AlWkw7GYmnSe9NNZqgU
8zlhgi26ae6I4qDw4nyoZ+IpGBQu3HjjvFYt2B+JtvQARVli5+jORMdfpLpJ/VSbfpZ8S+qzkm5N
l61WkBerk7sYec+bOATQi5scpzO9oh7y6ze2W+yiY/1T/Ukc8zwedLj/D9NGLXRDZWzJeHLbqPqS
QGXCqDgAlP1ssOQ/vLHLxUnufE3JOAiOjbSNdp/THpWHDPBLyYbyb52XZDjKLq6YxrGHI3CbVQzP
ZZ1Txh7rHnuReP/lLv9zC2S0nLFQyQhIOjgnDfOM/Dk1QBBjbezbX13WX03hHymSxcDkLatV1HtA
8Waf2f3g2T7HOHX/1lxxPzl1D6OzpQ7r1vePyHmTF0aKq1pkgj0ydgNxUDFfU9XXY39dGki8GV6m
7W3qX97JdYHoqodjBLpp2WRpLYC59KRFxAJIXfQmneO76UTd6PWymLX+XbhGKuJoRsC4JncIFWKM
Z4Qj+CPROUpPfLhNMD1GtFejP7Ro02D/R9p17ciNK9EvEiCJkii9KnScnO0XYcbeUc5ZX38PDey6
m0M0YV/AgB8G6FKRxWKxwjkuGOPRKQd0ck3iSISOn7Xvo/AKrCw+xiznNUNxEqLj7lAOsaeiyhun
W4mCQvM/kcIZy5jSzIyZlC5Aj9Wj6a6b5FC/lnUQWV57XPbNY/qsMGZr2Xtdph9nM6NRLorFbh3H
3qZ02xYdRkb/xk2daMddO02ZrOZqQsZcROiWh/MfJEda6AhPJHAXTDTVdaIokIBtdEOl8kbZ0Nev
6fEv5xkdJ8ATochk81MVRejoa9nP6KTxpm3ykPvmpvHWnfUCkBjHG6+tt2QT41KzN93V8+J2O0l2
QDT9i0Pw+wM4G5nNxEZ3Kz5g9q9D3/mRHNv9P9mVtU9viKv4VukeZIDVwvN9IpIzjgr861ZVYAqg
tNOnFDGQWxRTd7XGleVRsqAsmS8PaFN4xzTCXnIkmDqX1pszGqInc281kG1dxyOGqX3nNt1Y2+S+
fDWvaewpW5AYa0GyoRJbEnobqlHkSJBRAgkpZ0xNNoE/i+10Ykb3hU0w6/80dQ1K1vXV2FGvnNX7
dv5Y+xfMsIKUSYZ7KNIc8zt402oG4Gu+lGSVYtJbDZoXAABNNypd1J0xKiaYnGtgU9iV9nx5rUU+
AHYFGkbMO8OZs7+f3BtzMml9PEJhJ3a1rEa7x+0aybj2RC7uVAhnvpA9J7UBITH5kVD0bexyxERD
+9QNL5fVEa7fiTqc1c5zs0TjgJd0DbChYUJHB5qldPSCkP7bZUmyheNsFOGQlaPfAk9L5z2KgBfy
SGlwWYRogBrvY9Q8MG7qsCGZ880x0EjRKezYN9Rfr0BS6xdXyj/mYXoajvH2sjD2W/yZQw8u6oPo
OkDUx8nS9abpkgkTHWX4TpNNRtHTVqPLSXUn550omyb6uCxQvID/CeRnEOx8wCRjB4F6RQJrRrun
1W8KNFZdFiM+0r8V41uAsxngNkvD5Bza0XvqUl//2dreiJ5OENhpqd9uLksU2+BvxbjIvK5MrdVL
ZoPZxioDw/DL/JEYElcluvZO9osvrpqlXhVDAymkfSuQzq8lDzfZ77O/nzgGUL+sc1SoSM7M4PqM
3CmVhVdCi2NhHTpvASjFJwrHtMtBtaIh8KGPbb946fzSqgZaotDNtU8WlEsTiS0I/RAG2zDAbWOk
gs9tRX1F0f0AiY52lYQYjU83ZTS50wDs80RiBcL1O5HFWYFu54pptli/GEg7Ckr85OWymQlf1mzU
/V9tuOdZaS+l0c6Q0GD0Kj3U7WMVPbQGCPu2A9rckEVID1q0mdCYp2GASQofzTT44jFQQwTC8i92
K+7qCKfC0oYQFqjE2pSCJm1cno1EQdtcm9qVX/VhiRL43Dzk1CpugbWUVR7rpLzWgGbSuug4k508
oUvBcDrmsoEGb/JxGtWjqelCgi8aH1NQYU6H3pH4ZJkIdvhPjgUpnKVJcgOhYEpvsqF0wzK9KVsZ
nr3wbJxowt1juFwYrw3EdGPeH006VQhttUM6J5bfmenBdvLYNdLoaDSVLN8ljDbRUvffMnJX29TW
2qJTLOMDKLTNWz0Iv3VuX+7UI7kH912gP8B57mQvWOHhPJHKXUBTPyTmWDOVgQuq6ps2e6zibRVj
ykgSTguP5m9Jv1KtJ3uYpt1oRy0kxb3ptoDl7HXJ4ZdYCe9oKKkobStIAAmYq4NDD93SRiHprZOp
wXkYZ9Zq9P5im0bthdqQ8XjZwQg3xCY6gkOAtZp8aFimaTmbDcp5CdLz4EcugNGWXyvhHUaPLksS
jirgeYZ3NvwZxpo5VbJcS3PCpuWBtOeG5DiOn3noVumN0uZeXwUT2dHi2xJe1+YdBqEk0kWKotDB
5haQQLH40Kc0snhNKtQhpntnY2yrh3UHBhtj3wdXi0/RUeRetR74KBVJm4JYLloEbENFcwsPEBta
SpkqIdrYcBW+tzGGZufvGAm4nc0nknUSxyXyKEDiAWIFhq4NVBHOHVdVIb9hs/EM3VC9eT0W6cdM
bNesvLg8jpnfyTjqhAINUM6A/tnCb3MClRohSo30KFppquPSfetspEHnm9ievDWMntZi8SPgIlze
S9HBY/xsKqwJo0p8lZsiX0NLDfPxmYEhnmyvj8dllAUuQiEA/kSbFYYzvyAYO/Y8oKiEXFtrdJsu
XPdNrG67yAou6yIM/9FDAt5wNh8MmobzLWsnPbMyyh6DSX69tLfrgsR9292AdiDAMNYmbuI7sBY9
LCmjCHu/LF3kXQDdZOMNbKEoYXHbZzlraTUOe3vMpavMV2P187IA4SraLMOA886Iic61y3SjmVWC
8IGG65b1vNaKuonQsndZDLuQ+SgFTGP/ieEubJXkNmAYECXpFOAbOsbIis2QPoIk9/+Tww77yaWi
Vdo0Dpje8ULEsAn67zI0dWpAZ5H1OgrP1YlC3O2c2KEFzgOsW6WDDs55R3ORkT/2xu1A/bJKdp39
F50jCPFwDYBxDnxb3MVcT4Ojtg3cY5QdlvVNtXZa+xd9yY6motkdsCWmzt+XCkmRqVaQA3XS1KMz
IAhxN8tKYCKLPhXCXTIAx0+NuIQQ0AzcqdZw75QPl21AJoGc2wAhZQHWCnifxhxdbb41c8lWCB+z
6NoA1rfBcLb47o1MXZJoanEqO/tVrQCCcFz0R2V4TuN7rfTia+UaWfBV9oYWnaETqfxLLUasnYNw
EBckCAYARtW31K1tv5ShljLT5c/qqRzO4YFhegLEP+RojVVuE325H+fXdnXurPVHAaASl2Yfl3dM
5IROJfI2UWaAxq5wmDIT07pd4ZHhIWuCy0Jky8eZRaF3etSGUGt0tmsWu6vlNmAZjCUvdpkYZp0n
HghkKROZKcTUeHHm8+IW1kc/7WpV1rjOCqiXtonz3Mai5VRHO4JnIqcfLe9riA27DuuHdh7cKKs9
3dQRyf1FMwfKTUQDNzZwXr9QRDtphFEldh3mo3roS3ozyoiXRMeLVbRAfoJbD+6Oc+KhWU0zpiYh
gjY3DUsL1KubxINbpATj4w3SYQdKSn8y3+boTa//AsQOvSSWbWHEGtg7PH6eNQ5akei4RFRUy6dq
m2K+Qf1uJtvLBimw+jMx3J2ICkdkZBRi+h6je/182xvNZ1+qkitRcJzPxHCr2Q9rMyYMJCbv0msD
QHkU0673M3WuQaHhYopDctULbkaKdz/6JwAp9LWLItUUtUk7XPWp1bwYehXEw2ccAlVseoRJYRLs
w0lkpPFCHU9kcrexYiiT2fQ6c1l+uz622b3rkjpx017SLCXcM7wTENcC9x14IOenu+7aIkqYoGmp
toMdb8a1ODRrJHmTyMRw+pC5jeikQszcbxvrLu02eby7bH3sSzn3ARJdxrOA1B8U4dxhHzZ1mWHk
0RsnTKEkgdMia4XR6sLtZcVVoTaMJttASttGieN80RyV4EgxUXM8+YO1I/Pg5bJ8iViIaePXDASR
/LBQB8pEOpo2sk7AlwA24wKoCTOS3PwiO9NUdO8iFMey8ZgrUTTrSjQo6GhPtW0Yo7KRGgCeNxbf
GR2MKs9InCaVZKdEmmnARrDxkoJP4p9w6WThYVxHAN3vbdVz2qLxqTNOm4SsEvUEdxcwaX9L4jzS
ulIL46RQL3YMQC8ZV+Xo7KMy9nHT7C+bn0gpgOShHYDVVb48hAFkGeZOhiRwPVvBBFqmNgUTcetI
bmORlYNeETqhhxGvOM7KGzqAtTlBCsjJSjdZtgZW0T5a1F3SzWWFRGt3Kom792OlWAFdBYVKZQPc
RteiH6MTjOTxshhBcAuK7d8KsXU9CS80RVcj/BVizPWWTs62qmqJAxdrQvFsx1Eyv0ym5EVOURJF
RqsoPxdgXzmvdAgm828MAEi9/0rhXFySaaSJWZZ4qO+qYb8AcHLeXl4r0Twa+BuhggHcJmw+t1j1
PBaZymC9Cozy5T/rq+RhOTwpXn6cd+amPSZ7ekA99xbg/DfoXj7eM6gR2TSIyNJPP4I7VElROMPE
PqJfbmbzRRkSD4SLlzWVyeCupXaeWty4kGEbGyN6mzSgZMsa+kS+DwV5RsIMwijApJ1b3pzrGbCk
cScB+eKjLuKrkRTHjKSbPM89s7FdW4tlXMmiWIINSrDsHBCI+EjMxFDW1EfQKxlrYNHcpLg2mqJy
uzbyrDoAescky12JPMapSG67xlrPo1qFx2gKeoOOOE+fih9jrQWFY29GWkicu0xDbueMFp3RoYVV
Xaq68npjfg9rpdvnY/dWjeo31YmqIEycmwL9yO5loxGVrjAhAKp5lWG44L/zHU3HOG1qsL97aCHb
kCTZA1vb08YyGGm/w2WDbGTqA1jpYRzJBv2jgR29q0p0l8cSX/DV4wD6BVB4YEMEQdKXqZgpB45D
MiPJnA8OIAb2Sf09td8surmssNiCf1sT53IUzBPPeQ19V6rNW7VGvhAQn6NfUOV9rsJvaqVdx6as
ovJVOVRpMFXEWtcA5cJzWkVroS+1wq6g6YjXGpkzd028Nvy8rJwoTwk5YJC12AgT+gHPd9MA6scM
pC04O926VjPLW3LLd3Rn2yjpsci+9XaxNwHaYUbLLjKHH5fFC48Nyx8icQ2IPELOpVvjOLaAeMKb
qfrRZwVOSrLRoxGRxDsG4SSWK1zSE2HcXUtMNQkBtY1cGNDka+slW7O900UbU/mbxwx+7j+1uEU1
AVuRWi3UWmKgD6n2kZYU4TjdDXN1m/aq38a9a6/SWRSZhuzvJ9d8iU8CMDzkxmm9A5Swl5qDawKG
AgDU1/OyeOhPv4swPaiDkDUc+seitm5pMvWu0ufbJhtcDbQJf7HFv90F3wMK6Jm8nQZ2fFAwyOON
E/mW4QN2zV0+LksSHtQTSZz2E22BqhhDe2P+bhC3yHc5il9oEgnZrOgoMV3h5XkijXPBoOoE6xXT
KwEiprq8hUhPa5HMZmVSOOcTT5mpmDmzJBMDIAFgUlwEwZItEt4mJ6qwv5+YDenNIdaYR1+H/o04
/VU8WP4YvmCuMTCsJEji9xLDMZd3S6KZxT3vwMFmhZiWZDl3MPPGOjgYkm2t9JIYRxT5ErDlOuDf
wHuVb/KneVebToYHXkTNzZRaO2Aqbf9Gk98i9PPlw2BPMkcK/Eo3RoeUxujmj1/CdZWIER7uE004
X1kRcA32CzQxlmjfdvW1Nj5opY0eH0tiD6KSLrplDYCEYtIQTWXc3hhO3ykkdhB8Al59nt3VfMiB
ek5eqPE2r5shvDUntzQAdTEEnWxiVyqdW88YYXlntFBURyKtMu6t+BDboOA+gq4mHz4AGoRTAIbA
UUeL4BRc3kyhEzlRnVvljk7N0LKEQJUAZzr1VmsbJYMfFc+l4xoyFB8RZsHZSnN3UhTFdVzgSevF
6405BjV6/s1xuyYtwrcHojzkuj+nkt4DoSGxXmh2IMgX3E7FySfVqSCzDuN92Y4gMuuC0la2A1S8
vJrC+53BMgODykBqljOkcTGLJdSRGjDjES2JWqAMxjbHQ2Y13hBb/nFACOR8RDOga1WB6MnXXJcq
MkzFqPCuILRz2yz/2TfO6OmRlbirbj5f1k2YcEb4iQlCYDHoKp8LiyrH7lQT4tD4aGy7rL7qu6by
zT6a94C1tbaDRX70SdO5sz1UPuhXwXMcro+FVcvozb6uM0JhBtOPIAq1Zt6ZTlVLBnQU5p5hT4E+
58AnyPy4M9ycfItmQ+JTv7ruc2ncAV1HfUzTFtL6Ffjkuh7k9K6Z/ziZyYQAdR8tASwrzD7i5FLS
42yOqJNgdLWYfkyzNd/ZdHyu0r6SJHsE2sBYUKm3CAZVTL5+aRpKPCMMzj1H+d4BdGxIAksGEfD1
hiWsjQJAyCpaG2w+zagN85Rj1gzH3PrIw/2ag0pn31LAlGTHqnqdXy6bpkglRszOsiTIa/Lwy2qv
Ig0XLSAZXQLF3pn24/rnXVKEtRb9K4Lvw6r1yVRpDRFtc51H3xorUMrNn2oB1m4MD8F14Ih94evR
i57MCNhzD4z3B2MA10VDr3NphkLgg1G7ZkvF+ocwk86FP30ajWDlGFEGSB7s8r0e7ytQHS2jh87L
uAw6RWElv8u6ffXBkInkNuYVCODj+QYKBUzZSRVCZlp4WveY2C0IlvbVFP6fcth3nJwiqg9pBEBQ
xI/U64fHpdzQ9bY1Xv8/bZh7OpFSpxPoDm1oYwLjJ7YxcK89Gip6W54uyxHYNVYNPpch/oIthLuc
myQGBWbPtMkfp/G+VG8bGa+iwJOeieAu5NisV8dhImb6EdG91vpRhYakz1VWx/samOLwgJcenU5A
KMBhOV+zHkCRysKGN+b6PmqdB9UeJFUnoQQbT2tkynE78a1xREvjMAlRUhtar09fDfLHcQQ0QG0B
jJpIUqB4cq7BENdLN/8qn9HnjmxIWLlZeFtinPvyrovOyqkc7g2kzyXaXSckr63Cj/LcjSiAbFHO
NST6iNYLxWOUb5H5BRg4F6wMPV4jtYXccuvc6tU/+aRL7s1fmePz6hmyAkhMAs0AyELoyzlfMUuh
tTqPeM3VV5iJ2n/XI5f6TRB+77ZLULiq+3KtH8jGDDBxurqvBaYdxkPkI1fgIhuCPu33MIjQKQK+
qu3lNRbAHuHTsImMtYxVWLjrtsV8ZLmUeI4NZu1285M6hG4MVCmMsbhtde04nwbj/CbDJkvv1bHb
oXr6NOjEV7UWAMsV3Fcje/wKziJye6CXwVUDmBD+uLdDHnZA2MQT0cqP4Toc20TbksbcLDiWyypr
jRCJAw0tTiUKDLBobgmqCnwBE4Wdtd1af1toCOzQYrWp7lV5Dgr7dNEMgKUNjbkrlQJTq4YxUned
6XSIwC8bOMOa2y6ARqoS7J42A1lOx+45RG74zgRDvelf3jOBN8QVDKp0tGkivc6XFYFdu/ZEmXIv
WXeL8aqmV62sKUooAu7DUgGGgYZJ7ojHo661K8UtP86PKOYt2RXi6ctaiK5fDEr9lsEd78UE0DYw
1RF/tW/rdwO7i25d8x89+T6M93nUuuZQSGSK1SJwvQ5mpghv7E3dD0aFxJRntvso+kxAlE3eL6v1
9R0JowUV6L8iuIs31FS7wKYDpjMMJmWXfXamn5Y3qxPo3V8EsKeiuE1yliiPjQGiHJBSR9puSr6j
yndZHcHZOFOH26RsWKZOUyGjSRY3yV2Dvix24Trakci8pMDdn4niwjGNNm2o1RA1VT805ZB3n/Xs
TdH2jxVCqA9uEBT60LTIPy/CdQxR4YVvWVC6cMNM9ZV1PthJdTUr/c8ykQGeicwcAuH3dQNXDFqh
zn3/QmM6RzbLaigt6Gk71Z/IcAUkCJ+ui982DjL9BbCQpi2mG2Sujf04f/Ewsi4DjCiMUIMTjmH4
ThlWvMNn0Ku1k7pTVGdDVcz0mOZGGcjzmkx4n2OwR38a6+iP58iJiVtVY1+AXl6+Hlcihlgxh43w
MPqYYtvVO1nGSmAzePb+agkAHwl81fni5mM0N2QMUckMAyPeN9pxBuB0+XbZZoR7eCqGe/gCSkNR
FQCAe+pLrQfRM/kAhLiPwokRgcjjsjCBjzpTiYsV5jLWQE0CWSPdtzMwlppbxw4uyxCk2li6gIHw
4cZD+YV9xEng3rVrsrYdmkRKc95kmOp0o8jRPNpry7Z3MhAQgkvOzyuwLc5pP9+g4RzFBG0yD10x
3I/9usi+iC0hZ6m4fYFJgSyfCVJe7ovWdAI7AiiTvAVw0CgNgcZBc8NhPNLG8kK93VGnvqE22S5m
eB3T6D5uJP3MAleHmj/K1Sbgu00MXJyvCUnCycAoAl62+id6GtzCvglV5W5wJnRNzJI7XFB/ww6Y
4GZlOUcdR4STNnZosGP5xloLQcpdgP4FQPFB3FTNtzGx0g1ePLd9tNIbcApep7ZCwQycSQ7or33m
Vh3Q0mCFIhr8E7rFz78iNO14HkOASs+1NfWAqSqI6kVWYTwpDvD/+mxoQSY6Z2V8RDc5DlmSZmiY
0gB0tqc0bZ9mkgEqt1eo8W6PEfFBGbYOCNGL7KA2SxkH2Ypfcrve6p4qJ9H8OqwZWn7ZL0G0WsWz
bvW4hftKe1J7Q/lsyq7ZOqmiv5hh2Ozyfin8NDbWqzgxCnRDhGHsRsDVvxuidpa1TDMbO18NA4eC
eWoNKSGwU5yvhppQdVy0BEdPX30Fb/J5/h6usoFWmRT2HDk5e6FTFmadQ0pCjnH6OICqNZOxfX31
i9AE1w4mlGxkKA1uX+u2qMLVgYzGdMsVIBdIQaIzNka55bIn+XpozgXx8YFT9qFGIWjWMduo/Iia
a4cEa+s2Mqjkr6k0gMEhTUeoriEnxD8KFFAoOyuFy0I5zCxvx8Tv6eNY3eCoZJVPC0kaUhDHgXkK
QDl4gSBnzlMnZzNjLh3L3LN1gEro9K40f/RoK8m0FqRGZDPLRmuEHgGJSMJeIaxblNuzdLSMaaBI
Kw9L4Nj3JPLL4bWkT/H4Pjj3CYpluG+6SPLI/mqN8HewFIpOS+Dl8I+fKdcXE9TViLpi8GBpjOo9
u7VaQ7KcYu3ABY1eIDSkYW7v3OpTdC23E8vRV+GEMZuPbkEz8XF13GhGG1Kg08MIKJtaRvn31Wqg
nkOwk8RBKwc/B2MbPQ2tAkleq39eh8e5PkQpkPbcTHlW250mS+4IagOYusRIJOPO1VkP4bmaQzXU
BQYHkJDvn4FcNhNPzfwwCfrMpekbyb0IUq0bu95ePoeCHMaZXO4cpjogfCcbetpdv03ovJsW2QTd
16MO1ZBUwmKiZ+RLRbXtp17PwcjD0Krqbt9Mu6Up2KhUZa1/YZSnorh4K6siNPrjXe7ZUY8ngLWz
zdxVi3xzedFkGnH+PkoBMdHGEBMChaie7+bszSkqL1x+xqB5uSxL5E/QPo3ChgOHYvDxDau0d+XU
46bFWKzz4KSO65j3bfg4qMijyIrsusgeLHgSB32MIOrjnYnWKGPTEhbgYXSl11ynftRX7FygNPdd
+ALwKMW4HqL3pfIKe0fwTK1vYlqja2Jrj0fV+NkqjVvUj/m6Ky0/KWWAs6KlP/0+zl6tpiOZGSHw
AJdaqrojUK7pPek++kQS4vwq45xf6gRYZxivZOk9uDjO8ZDW7rTYxEq0uKHKZJsv6EhjLEdun903
1uLHGnGzvgzyCp49/14TYN96efPDJIdsfiltcOPMnmrdz5Hk7hRG4aefxpn5oNcELVZYhKY4groC
ix8gl96mPnGe0mJjpf6Y7SrFz6PCL/+ikAMQCohHiziAhfnHWdMgS4zUfe6t4DxEBdUNDW+SNQGJ
3O+pEBannMQ6WVc7JTAkcLto3/reNfstLTYkfprMXRHe6rJuzK9hD/b6RCdmdSfimmYxo2SBOMtM
PdtyDXIzA5jAkT07RdaLBKQKlldEV+iuOpczLApMroK3JdkIUIl9uz7EeLYY2nsuAz8U+A1cl79G
p9DQjyLIuShgn6RFYkBUkj5aSIoVFCDt1W0ENlHiYfj+spcS7NeZNG6/plSPcoXVRMF9vTZgNQXC
VBIDgF93C+M7CKHQXytxjIIA5Ewkt2cpsGZKc4RIvSWB2g/+VF2rMsMQbNiZEM7drFOahi2rXEdT
4Tb5AXEwltUFJeDYSCIdXbhjOE/I+KM2glaL8x0rytTIjYWtYf6YzPsJAKolASCCb0aBUT4lqeHF
48+u/JlYV+G6o6T1J8NyibqxwZmX7Pto04a5rw0Bhsm9OR/AJbtBRJEZbhXfTs6fX4Iog//+XG5p
4B+HUk/w+y36Ax10SmvtljYfk2IH9Odl6xIgryKjfCKLmd/J+WxtjCWvLEoJm4/K9DvlNUH9yOnd
LN6rS9Amm5pcOVqgV3c9oIiX0mv0B8d8y4t4W8uuIJH7PfkaXeUamjs1DydVxdc4WGa0V0XX5uiZ
mep24x4Mem44vQ3tvDXNu7Lwp/kvSrSn/Qd8sR4sa6SbWWgaNnez8wS0QqBqHeZYcgEKz9dJmwOn
pbKGitMlEFN2b0k7+VG9K5tScohFfuM0e8P5jRqN0sBnQfaG2Ptx+ccan3SC0vMBAGSVvUnUrcSQ
mIPlLnXMfOIxiPqgjdCei9xGZ43nSTPxVmpBSxm7efJMqyAPD7OxurPzSpBS6RHiSNT8tSdf5AKo
AmULAI9gyuDcgGmhLG1YWWj9cbuX4b0IyAfx458VutTcZA8I1+hn7Fav/bV9lOHxCfYRU0mYpQEy
B1BP+HaVrO2bELDyv6o+tu0X/Xacg8vLKthFjNsxymUQeDvAdDnXri5oPTcJ+NetJvF6e2Op25i4
KJu5ZuLDF6WyFhzBfX0q8Ffe9cQfWDq4Aus5hNkYqZunNVrd9+twlRJJHly0dieK/XqcnsgZVUBU
GIWD94QSeTZFMml2O9kZkAnhojlaD2ZZwnN7MUYkndAjzusk4zgT3GMAFUFbFGtZgSVwd0tmKWtB
Mtgf6plXXTV4pEmP/ZQEFZvqHlPJugmusjNx3N0AXDBwLaqwuVz/mTXAAtc1N1eCxj7YWEvZrLhM
Gmd+rTmg8aiENN3y2/QdAyeu0e7mzDf1+2z4vGzrgmsamSukPdAkjNcsnkrnxk7N3Gn6Psq8I4ry
23EDptPtcmj3oALfO57ynHjGbXSFkc0b5TuadIJ6m175cDhuF0T+5W/5ajnnn8Its6qGVjlQUPDQ
rsFj49Abo1tWknv+61mDEBTTkRBEYR3oNOf6mmuBStAMfXWUtI3BbxSwK9EHquwvK/PViUAOQe8n
il4oU/PhT7pGlVonkKNpnxlYFcAH3rzqZQomjPuCTl5sSi44wg7WuVM+l8gtH97VqRaGkEhuv4O3
5q0LHtN9sh2Cpx+Ou74lDz+KLki8zgM2Yd2DLDy5qt38UD1GmzUgAVJ7W1mB5es5Pf8kzpRzdaq0
pWCLHQZtuRudQ9d/A3GzlH1dUJo6lQTevvNtRY9OPZXMjFfDIkjyhiEQdvswutZImm4SB7xEddFW
P43Yih5izY631uBkT5f3XIA+d/4VnHGpixZNE9ACwVLY4tUQxJ4T9B+56t4tPvBI/QTH5qjsZNC/
wmU2MNtiAwfX/IIzHrZOSwoV2ee+ue4wqZDr9zb9Npt+00o8odCqTySx03VygxRmqrYly3NnU+07
aFRoLFBpz2hT38XT62jcG72kui88rycSOf9kGyEwOwgkgiynmoJVpyhH3Ib1X1SisHe/qx58u5gx
x+W8sHqESr3E8kytc8cR2KGq2w6fofGgJk+zc4Nxmss2I96738UWznDDSE0jq2T6aYCoA/6kcmc5
QekE6iR5kQnd628F+SK4FrUAiakgSTECM7+e1jttebusjPgYnsjgLn9NUWo6MPK6jqEIVUGBZHa/
dqBzT9DY/zymrrLsRxmqi0AzS4PZo9EeEE9fZq/TmESjnSWI7dMrqt3l5lvx5xEHsocnIjjnmgB3
OJ0W5Kiy8q7X79rxuam8dbnVB4kbF6QszyVxPnNu0ImEEiEeom/Zu+G1oK1wx5fImzbRFblxm8kz
3Pj9gJjntjuQ1P38VL/nkvzHr/5b7i5BshQFQNyTaKznC+MLoNUYUhwCLM0lg2ts7YP63uRu9lJt
82MJYMvD/Dl3G13yshCchjO5nH9pBiQp6Qi5dniXq49p49m2Z8Chp8vuz031TBTnWNC7ZtPawjrb
+WevvFn/xJNX1UDAH6615kVLr6NwkGgn8GVnIjkjyhXDACI9tEM6adLeVnXbOlelrNbDfuXS3nEG
NC5Zty42FHO0n8v4Djb10Hlo4oc82YW6xKcINQI0I+vBYzlU7gGqDlMXg0kedR4kCkZU5ZLOi/Ir
Mkh2S3jCT+QY5/dONo06yXrIidZb3fTD+mmUxSrsJ/hlg8HDg7A8uckHbGVvx5Ueot0+1NHNqX4S
WaZZLADAi8CVRAMU/6wkNrIDdMXYPwgSAyvTH1ezkkCRCEWgE5JVptDYxTdZZbFmTlCaeamfVf1g
YXzt8qkR7TdrtfxXAOff417T57Us0DlY3KsopuvZLc0f4t6/LEa03adiOLNq02bETQU94m6/li+0
cdNQYlEiT3Mqgi3lSSQTR10Uzxk0sasXJfnmVIGtIAG3ZG4uA2kV7oplIj4jjJTO4rSxM2PSOhX1
NTO5Mvra64pGsi0yCZwyGYKVqmJVZfCWE+SBahk9pnBDTlRgfz9ZrbavkcNz0AagxM+J8UQWAKtP
kh0RysC0E5u6RNKPLw1G4Vo22YwSfDXfKopvV1ek+LxsV4LwlUEB/SeCmfeJGnkbdZlRQ0S93PS2
Ozi+gX6u+rpRdkPd+CWVDQCKfDEwxjHeD8JKDCFw64buBrBYEmQd42XTWJ2vV3hyLb5iXcE/N+ho
v6yf0KhPxHH69aCVAwIWxNnt1aTtEvpCib+0u1rWUSneq996cZfnNNqAR1shaJi/W+m2QcutIQn8
hbqgiMVmJ1mlmLvG7MYpMAiDhDypn6b6OYn3RoRWvMc0lURcEkGUi8CbYRqKooHjV5fdWDwhas1r
b0RfliUZsBAu2m+NKPc6jEBE1WtoePOs+FXJKxeD04EjQwoVemgHfd3AiMJkDW9xKrrtU+C+wMSJ
a2Ccr7V9dcAouyRCFHqcEzGcpWl9mmpxBDG6eq8ob43iX7Zk0UuCAWJgixkbBQL786NapVZahqxR
oFmLoFHio51mPkn0nRZPR3W6mcsSvSR62bil00m6vQUlEWQJTPSoA0oexXK+7z8tSULtfoUrutGO
xRYpX19VXBRut2R2wwCdZLNEpIAj81wk8yQnrgmeYgAAIETq23KfPDyV+6hztVfHa/z6E9mDbXyj
3Wvfiaf4reIqPy8vt8hqCMIehgnN/nGr3YMbgKwlDtts31ZZ7prpblLQ87W/LEZ0AtCHweIHZGZt
HgI27keydjZOQKVt9fCfcbldqCz/LGixwkr+FsIjvoLYZgAKEYQM4GesIl+3r0P6zaBbx/Q01HPL
h9TZdrnkcIsOxKlU/nAvBEVbJrUrj0lfufWfDxlCLYqDgLMNiE8+P9Hq41qvNQ5EPyvW4Bk07bYE
0+UNGHYyC2DNg+oUklMoui8JOieBWIomdQxXnxvlTFYNJRLIDHsQrrmYrk5H4IoqDRjtentrTrru
112dXCt9iNzeUmjbvzCY30obnG9GAbnLbKZ0U70XdN/Y34Zhc1mE2NOcyOB2rplGoDqukKFZ+7jT
3Kk10Xxyl/d3K1LEXehXSqDqwWWpokuHEfswjDU8nvi+yjxXbDLkEGoglMpJ0ODQhU7uKvmLXkoC
K+HhZhVCZPiR5VfZqTxxLWpBhtFxBpTM2sRf0zKIlL5xwUCPONGUTfYKj/iJMO5iWKsyD+cG4ytq
fbcYfj89Z7Zkx4Rr5zAOcPQzMtzFc32UKKZ5mU/YsKYEao/iUvsdD2v04GECMzYlMZXwDPyW5nAm
2FhNjx4YKLQkxuP/SPuOZcltYMsvYgRoQLOlKXu9v71htLv0Dobu699hzzypisUpRmtkNq0IZQEE
EonEMbH9ObKPyBkfi5IcSWmjVgBLwFgDGV6eQDi+CZjf4LcBuwYHi/MxVqkmc1QllVcOm9647yg0
jAAoH1uvzVwib5HLpP1lM+ZCEsJX6dqN4uIzTvHBy4XQKSoJuFeexw+VEtQ6+CJDF+vQJT+N5jGO
Vs6cS5DoWYyLnv1g0ZCaDDG4YzxqGpSKpeH15Cdk/24Au9/pSflNRMNnKhVXk+q+ztbUcS7K89kv
mG19yBUIM7fxCyaQpQNoA+d3dSyOpuh9iup8SFY1qqaUedZmQEh1MgXF1C4QHpp8YgqoRuUpNYD/
W4V27EOOUcghotSJpxg+Mo8NUWix0WgtuRtSK4puJtHjnVVXkJSTuUEOqWN3a5fuixMMv2yquNDM
mYCtc+KH2bdVX+lG6dGUbpXR3tTJX1eNUwgYtKFRtIT+bM0iGywc+V43RvtGsz2t5StH1kWym0JA
VsBEt2iqf2dHFpFD44x4gvbqothpTTT5P7BEc504XEnhS5EMiNoC26ROws2zSGaV5hm0VUpA0kCL
7SK/cg60eozWjorFOFBvgnCGrgKNMKXDk/Rt57bBgcXAdynIUSU/SdPseE9AyKXKypAWtySqbVQa
wDdPOIvzWJqi10ZswexqYv10rz0dXRLv1Bz6eNW9Ur2a8ijpoWhfY3Plure0FU8jz+rfttRYErO8
wi3s1mpu1XKvqYpH9TsrflXHlRPxskbEKqHA4ON6oYP8OBeMgZlCVAykqrwaAAKj0p6G9sVpYVsb
VZs6Fa7Qu1tCoHKq2Aeuhp/XD/+lsVIoH2jgdQOb/OcrnHzRREJxDNYklYd347eBxi5sBDdOasMh
hXxgsR5FtGa5tzxiG7tPg/cLmiCz1ar0gw49cYy4z+hLr5GDMqh+r04eN2Z0Y6qdO2TOgdS6R8Nf
hbFqCLOUXUzMNdAaeKa05geKHsaq1QrslorfwE1H8L3dca+BZxIaSbYT2M7WgcG07hep11NwWdY+
+XROzxMvIOATChy3Ym1++2YO1A8lQWLo0r1aSFdQ0FCVrxi5wVR2+bA3wtu+8/7+SzuYbBCQALlG
tXe+nyBkFTVQBqk8EP7Sm0zAbK2nor5Fb+N5lMmdlYbf28wRK33gpZThgDkAXRfgL3HMnIdVdVbm
iSYqSMagCwCnN8sc7pO+c4m6Jrp+UYyhOkBuAq8V12RIpU2FxMlaDmuDEasClbalPx0ut6Av+qLi
riPYHj5iK8XYZbE+hcODFGwOEBTv3efhIIkgZTaxE1D6PPeG4dpa4VUkC1S72Xb8oXWI18pwE6lr
vbWFOT2LPPuUSmWmTacgMg8fujD1RMlQrUcbUERWjrClLIxQOLygGYab8hxepwwjHCAL5Acx6gcj
gflAXd3ESuTrNQuywgAjId5U9tNoxsexM7dQMV6Z58XBTtDuiagx0bXPp7kckwZUGgx2VL4JessV
cJLEE0/XlEIXMiGQ45CvncA4KuTLzuNIuwihIYaRlqo8MLsNkKoBu1N/KqXYKUW/x2Vie31LXkp9
TEsI0EXcaUELJPPOklFbFtTeEDNL9rTaJRROk1uW7wwCFbhdPELZ9p0qN6Wz0WBejmsvjEiodS/X
WlyLY4c3LuhReGS15s0QqTt9rAz4HWnsF9nW0F8semuz0Mvio5PTzfVhL37Rf6PNuyJtD+/HtEH+
L6vWE+S94bHf9+D7rKW8pYQAF2jML66boFTPck8IJl0n5Qh3cSK8Wkm81JFPpVofYz176h32eH1c
i5tlou1q6NdZgFrN4nHSkwQiWhWwgAPkH2q35ptMEteob2HFlNaTkmBYviU2FMSTl+vBFw41XEP/
ja2dL9+s7VTCCg2xywjOcOmNGouV5TrtgNmxhdeDP05mWLGAvJ6HaHldx3ZoVx46BoGdSo+SAVVg
sr8+kktZa+wKisMZQiQwTIAO0HkcKg3aGgI8KA4Z2W0Sge0wGsVkJB45fkv7fAsy2G1qmQgOMBsf
AFWNowGFYURfFRw2+7aCLd71X7WwliYzc/wLWDqy/SwNAU1tFIOFy1KVcWl6uASFN3acjSUkmnPU
9hbTsyNVwrReCTyNdjbreHFAiQbRF2gpzt8EzCQzZYX2gseiQGN3ndn42gjzeF57uf294L5o1z7A
tFauhZx96ATqk13bI6Rl935TvzqMeKQvYNSePYAcAdKDiF1UNr2ba2SbO47XhdoKvOuSJTatgukf
FSpjBqDl56ugGFCkpRKbiekJlHbRDIPOT0N/tbo4GqTwwgwHnvHdSUz0jtjWkAwIkXKXFA/MNncZ
FW6YVG5qJsfQNrexprh9vdrgXdp1dJLTh2K3iRbJbFW0HKJug4NdV7bQRU0PMvtIQxcvXSGPXlOj
3hvJh8oBfTe7Fw1sSYg1uoysUb6XNia240SmRacGEpjnU4UNAIr8iMIn0aHamxhqv2O0KD2ds5Wr
0XIk3DPhl4xr+Z/S/qTEUgGHzeXUMkgNbQe/gB2MdQMzt1YyzdIJYYH6PAHf4SA1zwAwNFRSyora
s2N0BvkuyX4lVbUx1vyBFzM2AERofoJWDkmU2cyVQ0JTARF9r2rCUAvihBQbSphA4aYAI2YP1rsq
VXVXgIl5wy2u3tgmU49GWbdeozrRygmyMG5cdVXwCfCeib+mJHQyvbiLtSwdGfxvkuEjyfEmp7Bb
oZC9zdcIc4vlK0hsOO/R05skPs5jVUoNrFWIhwkOIevkJqx+SeVLEwGEham2RTsTj8PXU+jlwxK2
9GnIafgnw0tSWbVWhpCDp/rsHQ2Rpx9Z4+Ju68ojqKDuwyH+DX0Pz/KLlXSyMLNnoWczO8Q1407a
1l5afjYE6PncZcN9p68p5C0cE2dxpkrrZIhhEZKKS8RRtBwSQoqXOb2n9Hwv8dyuK/HKlC4Vbqcz
OjsqOx28iaTDjObiY2SQh66fu+SJKH4FCcBqjZgGXgN+/uxkQI8ChQbI9CpS8yzfjWkBY1gdpRs6
a5b0Ctb3bMsbPKQFyAzmgQmt0YMI6t+boRDsjdRMe1CoM+gHYRVAe3e12m/MTAcxR6L/Fm2McRge
taEC1FUfdT1/QJJttkBQG9YuCbP+e6b2FTCwQ6QH8Rgh20d2lB15A2lIX2OxAWELs63gPkMVdsgJ
XkiSaXfqpRYqXiGJ+ssRhO803mWDTwpHSXz4ZpSWx/vQvqNKk1JXVe36QY8M8tJoav5BSQGjJkW1
R1weOfx6PCNRQ82F5mW6l0Wn4zo0QNZXtWKG32DLu9YKdermMNf4rrKk9tFMZ896owOajCfALpCw
GoCgmo6UZpDErHxRRLG5oXGjHaKumky76umFueAdjbe8UIp9jfQyuoaaGz5QdGTnNBoAwCKX2gju
eI8HmrQvG2RgMrSHDpK20mui1P5VqSCjDNJyvrKoVveF7iRbNJ/gcJWHsXmANRq0OcTQYt4qTLIb
8XRI/caSEsIIwgw9SYzid1MP8tYcnYp7apaGcpOEEgZ+jKX0q3BC8V1NoIDuZRFnP4GULJ+rpBpD
OBwMti9sxfnKKab3yaqs6I6pPeijEMGtdLeDcIwhxiZoGQitONNwdHbgvrdlqPVeXIt9IWR6GLuu
3KN/qu2J6O3vTV9Dk0Ur46LaMI4VprBeLw+UDnpxW9LKDjSlTSKf5bI86lUb3hKtVthuKFUr8jON
KLeFxNp1h0qrPjQ2hBAag14cMK3D2DR+BxHK6rHu0/hoskE3PLzCNaNb9vBrda224jToszjapHHH
7xQ6QlOV9cnoNg3s41xNrzT1oaZtCUebTpUR3iCZftN3Gg903K1+tHC730JBqYQJNlbGmobe4imG
Xrmj4zKJRTSXFmBMYPUUsJ9JyaTMtI2bW637zJI7HQ9C6U6vvtjoD/qNaa/JQiyFxmUZrUPIQgMa
MT+xqlY4Dc9QAImE3vC2vaPRr0wrXOh3bjWEG7p2U2ndsQG3lwNoIow1Fs1CCoSwDtgGgH5CIWj+
PFUqZCxilMieVFRX87b0RnYGdiXx4mRNB3khu0OWGDKxk8r4pSCVquSUq0JB51K6pnlXF6aX8N0Q
voR64l0/LJeGhZ7ZZMQ4Pc7Om1n10CFtNlHthdxAl7QxqoNKepm7wDrRwkUWkf4YqXBFG6XZdX/f
dDkrRGbHWK4A5KqYKESavtnZDfUVTLAAJTfSH/56nJBeNhx0+EHMhoXQ+YGp94PD7AEKVil8i0Lo
MPmaUj0rfRekVhHY4Lb1/RrJcaFqP4s5q0OsKDXjNkXMXMI8geko2J+vj2qhToZkGSpyXAvwrD5H
jIW1kxh84Hj6odDvKYFWhwZpaK/ooy2skdMo86thGaeyHTtZeqN0cKgqb0nm3CWl6SlWvrEiY9tG
a97CCwMDYRy4RWw24/IBX+gDT8YOy9KAngMnEoVGuM8T9e/LNehJOZCVQicA3LXZqhB4gbDruEa5
poqA0R0Ex1BRvYCsdv07Ld0ywYzDtQlbDIXbPHsMZl/rdZTUXolN9NH0mYUe/DCW1BNwd6ldUKjw
K+I0G0bX7IzQdAcUId/CVraNm0dRdlNGqnWMeevs4siMgzCso2OcdEqgGjABw+3FzEI/E1310Oem
3bgaa0FKuT6MpR7ByXKbN54qUavmmEEtAHA+M3+wwy+t3yc8GPOHuHg229/Xwy0U02frbtZrSkWi
geKFcHF4a/c7AJZH9maskU8Xd+m/e2guL5ZQtLj1aXUzC+20LkWXJ4vXeMhL1yCsM/RWJllMJKDp
V5wU7E6bwKtJstqrTbRX4xFgFAjPjN9ivXTV+FtXeFruF4a6Urgv7aPTsLMFnvGy0FiKsJJ2QV0A
xgwlabkSZGkGYQEJABohEPiaX/FErvOhJbjdtnjYi/T4PovWOEJrIWapVK0YzsoIIYoiw94I40dN
JH/fdEDbEV7E6KniBWuuF8QaAswLB1rdJvVTyZXvUZhvirBeuXwvbaLTMLNVLZOcmcJGmAmxmt9X
okAFcQtVqNwJ9Pa9MLfXd9FCMYFhYUgQSZ0kcmZLoGjw3FJQtPHEEPtVJe7T0QpEbxw0EUI9b9j8
h3CT3jn0RSc4wixcOpqNKVXcTEM8T6ljHtDG9LUaokt6fFuvcY6XjiaAdv6JNlsXTdv3SjogGlPu
x467mvaLZ7eCbmI8aZdraXzp06nw+wabBfpaF4pSRga377gbEc38bViBY2377itPX5wu9Bv5qwe0
/u8nExLtJprh4FSjp3+eNQy9x0NjlDVQh+kDWoXQSciN3pUwVhtia/CkKX9cj7iQMNDew+0MEv9T
pT/7fEXcV05l1Xi0ruCk1pv3UUS3Gu59/2FkuPhMGn0oXaDKfT4yexisBHuthDhJ0I5HHjKojQYx
w7VnDVm2tAFOOtvzIkkP0fodcxSZFvuoCHGr5HUwwRgJd8PaA9dCmofY/2QsoqK7BgX7WaMkITFk
l6uawd0p7yGbjQZ2Nyg3dpL8zuL8FprQIBETUgaw6IhwG+7Y199+v+mheFoxBJN7oe9bDb1W5wI/
QG1A5cUzPWxBh+5HqPA2uB7pcutNkaAyB2guGAvz2yAMdGDNYzTMc4zwvczb1nMavD0JHd7tNMPN
gTUusvZad+/ya56HnV0ZUtifhrqKsA2zXKMNEss3gCSNy9CN1pRHL0+d81izr1kyxmmqYDITbrl5
iQ9a765P4uV2O4twYarDYOKaIo6X2HcmLCK77siylS095cDzZtp5jFkSsYGSHkOBGYvKrwRI+gTN
bmSVe9G0KyfoZX5EpElZA75HuCbPk0elQYFNGhhN1gOAIXsYxMISwXkb9cHjSfZQsNodeLMC/ViL
OjsDiJnENDQ4VkR66HLi1+ZNk2buoEJxsXD1ehOLYnP9sy0uwpOBTv/9pJojcWcRVN3MM1rAwSvV
TVT5nJWNT6gCwa81r47FL3gSbrbmE8laPGAiXE4HVw/3ZvvY8AG9x6frw1qMAyaaNWHfp279+bA6
+Fiow4AXLtOpjnFoebQtAgVwX7NcYwguzuBJqNmQCjNzWtoK5CnulfZ3s8fjSw8fT5Th5pq/4HIs
XMVRKUAyam73JDW7q4sSG4Dq0kZv7rsV54dG0wBCwIZmRr+yqf88T13sOCiu/N+A+gxATS1Fli16
0p6mkj2pjYOZ8COPyL6UHyJu7sHHRdGPZVoQbJN8f/0rLuaUyYzWxvvxBBo6/4pNn1dh3uAr4mLp
p43uhuOPkIYrRf/iWjmJMvuAFTAAUqSIQuIEbZt2T+J0I7PKzVc5vounqjMpyxgAhlsXTSqb1x2L
CsRSRKC1OTqtiZvmvhb5NQMeClL1EUBf1coBtziPlII/gFcIPJTNsr8mzabIuw55ZQg3vQmhLyir
+KYiVhjli/nr3zhznMoQQ3C8UFqGJ38HxIhvvAy6UrqtvU1DyNKxnxCTXxna9HEuFuhJyNmR0NtQ
XlR0hMzxwZzYx3ndFh5vvqVq6RJzJUGvRdPOF+Ro440BexDZsnO18DlSnkznNga1ALyMNUuntcnU
z2N1ZmkaJUEss22CUfHhfybwvEHeSryk9qqfrTJQ1yJORcTJWZDVeMBRUch56pBuBG391ImCDj6J
EXY2DG9f86S/N2X96/ouX6xNTj7htHpPwkKIP2ntCmEnzWmICfqxscYDuVRtRH2ILrSD7hhu94A2
ncfQSjwiW8mA6kS5ids31nwIfgQURtV2Kcic5a4wNuMIGk/6aJPYhYliT4+W3Ou4IUVrnerF7Xjy
Y2bzzJKCt0OOAbfmUwGldDB84Rq30uFanNWTILNZzfUupV2DEWfZQWd90AxrnIPFvGlpEzR2IvPM
Od8WPlUu2hG5DFOoQg7UCF1Sunaz9vK+OF8ngaYfcrJAMkMP6xQy11AoFG7V4mVMf1PNldx1GQSQ
GQJpB2CcJ3O7WSJhuarlljMlEhhl4W1sW0ljU8FQ5G8X+3mYWQZRrCTSMx3f3ta0FphFEgZDItYU
dy8/zXmU2XJXqKWJVmAw9qgBlP3G8sRtwh8dXemnL8cBYwNvzKgS5m4Tdl/TNDdR+xjC3KK5v2OO
hVf7Tmw7U1tz27pMTxgUxNvReCagR88NeTU7G2u4nTJwQ4UbD8869JEtP4ZCJk0D3D2wa93/8LFO
Is4+VhHrZhblBOeZOd5ZgH2IVQDL4rKbHL7/j22bM1vbrdVXFhswKEXPf5RlZ7xnhhVuw8z5a/1g
G0IGBhD0IKIgEVqzYiqvYRKlDgbz0qw6aPGuFfqdwTW3+YSV3/V5u9RSm2LhcdMG5RWshflmkrzS
MrswUTYCuPKxIc+9qz2CsHE0fSeDllr3EXnyB/Ce1+P+4dGeVwPncWcfTMXVzB5MyjzLfbEP+c34
gJb+fbt5VL0cfybdcivxxxYMYdwXPFF77TvfKoHt04AFYpe+AcDsEt/xqhsgDoLuXV8567TpF1z7
hbOdCUcAJiGZjl94H2/jl/odfjme7TsBfsGxDjoYJo4H2Ew9le4h3upuS1cS0GUJcz5Fs8NnJA2X
sscPgGo9Y++q+QJetVE8DDpOisfr32Oh3D0PNjuEEqJFlTIiGJ4EVONWp6CvJi6xNy3bhPUzAx2/
XklJl1ek85CzDYXn87RMEiy9yc9Vl3DPtiDYU7ltuLPWTsCluQTznkDSHPsXEivnB1NE7LCtFAtb
qnJ7RYdqb+gObeONUetLdizeV6Zz+v/NF89pvNnyLhPLqFML8crsVcAgm9wV9Tfc/jynulUGaOtN
8tt8jdKwlHfRC7TxhA97MvQfz0fZ170SZzlUKFD9heleSdDgjwI1dtys3mnk1V7zQl/KibAfAVgS
BjUQ151+0Ml57yR8zIYGAUW26dg3q3rrw5V9uMDRBfTh3xjzdlVDtVoTTMHJxdjzWI6+lCDzJN8A
mwbOTX1Qa+NY09wndrdtzAgeUO8W0Vf24gIY5PxXzBZQmicxfgZG2nV4RaE/mrB8LPpqo4ZgJmpv
eDfGVeZGUZItayXsOvMV5YqlzXI6C7MFlVUqLZwSs2C2TtDUaMob76N6Q9MHq1+BLSytotNQs8RX
lW3dWGiOewTdToZXlMjydflL55Bo9jK+s9r/knxOI84yXUX11OIjImbDS9ps+8KLqsKFjy0A4K/c
igKYRjDy953W8086S3k9Q0EyTlF767UyHNdYq7nWJnKW4OxCpZzXCMDLEY+UBneVDsIOZXLT6lWg
6+FbqQDjUtKn69lnKdmdTucsDSg8rGuYOyAN6K1L+2cjE64lLK+Of6fQqv37rsw0j+iRTPYDgBvP
1ssooKgCeCBuhcUXyOxoxkAsxi/U1+ujWs41/4aZLRKtCVvVmnaAGNNdyIdbQxhQjFhzVFgqlE9H
M1sVNBER4TrCEP5UApk3WvqmrD0rNXfXx/P/SCn/Dmi2PPQmHNJIQSQW13BeEAFN3s3R16yt3nkj
3UxXeArDFB8yeu5K7KXzCfom4GhCG+tSn9nuuVqNRsS9Lqfd7yIz+q2Zjem+rC1burII2yelNvj7
2BqN3zJZHQxadwFLC2Vz/acsJjZVg1KNChVnoPzOjxA9N2VisZh7RWv4cfpSZyOo8YFhBNbaY/uf
t4D5qQwszD+xZsdV2NM2yThGbTHpJ92ImAg2pq9NZnrM+Sz0wccwj4Jm20YzP606dgmBlHPf3ZD2
S7GLDZb/Pic/HTX2oJwBoSJlmybhU8OgjM5BH3LWxHzW5me2u5S4zjIbWFRPIb/7ct+xTa0cKzRx
ydpdYC3SbIM5eDlN4wKRbCfyKiso65eKfIBZG1T136N6kDNOvsRsl0VoYBmyxlcv841gzwoAvsYA
oFLtFjTxFPmuJm/X19lihXsacrbdUL0o1mhiu1Frm9K9IgNiwPAcqFL4sshHZ0B/aU3Icbl4ORnn
LBU7TQgauoU51etHSPa6hB5z/p6PasDVaFMy4cqpZfg42C5zDtkaMOIP0OJyxUOuGo/DACDOkREN
pIssLiAXStUbHHheZ0JmNt6N6R22ec2+2RH0l/sntffA4umcg0nerVU3Mm15Zf37K2ZTb2SDrDsN
v8K6vzc/By/eMj/dc9CFXMMTqN7czif7yvtZu7H7hedCssl8ZZMHjj9+Xl8Gi2cjELX/OyGzD6JC
24Uh43AP8k6Zq3Xf0MRIXL0cfEmaPTW438tVtZ7FuySM7P6JOktyANM50DxCVPgwu+Umjt3f3wBn
dMNfMa6RJUY9XSdNF4Y40QZrc/f3bqO455/+glnqS7Qiq/IYvyBjrt5gIQCXU/crx8qlOP55lLmK
T4UGeJpTRCEA+gdyp20T19z/YH7xg7r6r8GLgvo9VFzbT/bloQ2EC9PtT/3pp+olm2oP5y4/89c3
4cr6m/ejJBe63U4/K+pV+MOy2qSbEDKucCJj/avS2uoT9O4A3bHgS3ngMom5C8cm+dtQU8Nws3Bw
fhDDSY8tV51bIgpbuFHpGMPj2Ifis2qz5gaSgyFULi3Kn+CPIzdDnPJ4AxSLA8WSCf2U9ArkEOoa
AkNx3IRRAGPZBgaRVOwKq4UPnNWgK9so6mNPpPmM7gM4fmDnG7swru130CfCQ8aiIXKrLpTgXgC8
yfRuvIOeZr5NlR5yayWvoOKnaG4Hn6WbIuWWj+Yy84eCide8GrpDaDox7FObahLCsstbyJ4495XB
rO8O2q2gEow11PMhsAotPjCazE1IjfKgQ8R1Q0OL+KBVOG6fKLBvq7n+mcC096HC0i58pwd0VlRg
jY6iiF8UWIy6eVzYDyJvB8vVDSa5a46juhO1DYEITQzmT4IJPMZNVMIO2JIE+ttOTXS3ceIechV4
dqZKbnVI0404SMdhb/bYDi/UtpsHu+/jezBYsgOM5dQ9kHRqkHct+UoarX1E94Z8tkJz9m0Z4/8Y
2qzY1IPVDNATV8We4THqEGUGeSRhBythvE7Zry1pxW3cDGbtNw0pf4WjpWzALJGhFwGUsgOorS5w
8ObMOMh0UE1Xi4VTbtDKMkAgCUOg17Uwk72L5yBtcO1UU5+GnkePRqjBiLiq8/COO6b2gIs6zG7M
xi6+WWySJarSqAaNwGKK7WaN5eyIURoPJMzEIS505daBPhyI3sROA2aGw5fJTcOrIDO2xoT+0/G7
cmQ4s5umAVUEPSPYLNpt8oRa8FvqP2SH0P9ZuslWu6/2if/eHa39sIldoIivp+cFHt1Znpp7LRUx
r5x2ypT29odEU20XPwPMPj6WrvY5BnaQPgKba91Y9+EdNA1jd02SYfHOBjkIeGYCAw6BnvNydMix
rY0ow+hFZbhiaG5NY7SDUHbfi9T+mTF5Y5X4aLQa9teHvvCCj6HDbAfdd/DeLoDhSaNbRd0X3MtV
vgl1nnmV7XzP4sbYML3FyWAqKDoVtGVJDnscRUUjqarKlUbDdBZffP6TXzE7qy3BKpvg3cvDm9Rd
qPRbQ9mPxbZJO//6eBeT8kmg2UncAqGn4HGNe7KRaPfKrHXrNLyhRPmUie1Ch3FlbS1WgBTclgmm
BqjtnOSv5JlDeyPlnuiOOk4c8LmY9awiN4sIVxu/7cG8D/5+lJTYtmZOtSeuyOfrCVx/SMwNiEnY
j9LCOU/fTUZdW77TNSTN8vgmhi1oNQBGzy/iEOwjgjPMqEleYHSs90ea3+LU8W2A1Sxjk8AaRVVX
BjhV6vP1Ap2UPzIUQEnMHytaJ4nqVpQcyah0qUyPsUiCGtfz6/O4GAa6itAwIRDNmrPRIzkUTRui
kK7GHcsciAndauLreozpgnMxlJMYswsQ7r7wftMQI7LqZqMyqA80WfT3gmZoL5xEmUZ60jMNh0GX
jYoobcfcGhzhDjasneazdcvXSzGmKRSaMngyx9PfHPCamGWdKgpCQf4uGKFu2OEMsZvRa3i1p40w
YfxUuDHEiw1QRVa229IXg7yvgwbH9Jb152pyMk7cjiNQEwSHQslbmbAggbMbHERWuihL+fp0iLN0
NapOBhIqLpKZAvLl4OtDBo6r/poq+Tc1xCbPIb4i1l7olrcayE+Thvr0djYrpymkT5raxLau2S6E
o6+6bZ2NoXmj5plj7zaqaxVrjP6lCQX4woGE4yS9++eWdTKhBoxgSw33CM/RnyjWSzG4pr5yCC3G
AGDNBOcQf88VieAQCV5sjXHlZnRstK3W1ru6/n19ny2edPQkymyjpcJmuegQJYEgpDrAxLDKnpqw
v+eG7akha8G+Zr7Rdj5UYl8cVq5hppfOntMfME3DyVSG4BSpVYEqQ2TDB3hSXj8mP6HKtyMSAGLo
Cl8f8NKZehputkhpobaQv8V4y3gr2rekfxfJW7vm3rEAncF2N6duHno1ELudLcqwiAu1kqhdRpn9
Gon9q9CGgFqZq/PopjV+wqTbTSTASFJPDgaYrHaRJW7Z8A6mxXEKU/Jfta3eJgkk28RaXbF08T75
cfYMn1hapkiiEFPegVucHEd7C9qlQzmIvakPoPz1GV9ex3Dws6CxAVrIrIzTHMHDaJqKEtJ3dQlJ
BqXaG2W5AkVZzD7wnfvfMLOF3BtqR20DYdL2XdT3ckz9wdhAS9Ibql06omvMg/+/gc1W7iDUsIlb
RCTF6Ak7yl0boONK9Gs0kLUZnK1ZUPhrQ+XTDFqvGb3row7l2ZqM/uL8AVw5wfmB/Z3TJAwrqxOV
o9gMAXvh2XuX3kVg7PPw+5hscUC5HFex6xO4uBeh72mD3DKpHs0KsryW0oT3DHIP3diNDTU7SAjc
DnLNH2hx/oCGBZUakFycwecpJkPhN1YZ4lCgpkdjH6PnJ5UsuD6axUR2EmX2lQobN/d0xAQ2tL4p
+ZBvIqF8WgL0dE2TjxXowCsRFySsDHJ6rs9C9sLJOrNqcUNTfgqIJcPgFI9ndthAVQLPTbqLmtpk
PkkDLf4WNb1LK2sF3Ln0DU9/wuzq0OtxnqcxfoLVFD6JoWNpPA1G/8Dkysvk5XUUpQvQ2yhWJigT
ZHTOvyIr7cbIR4hgj/ck9qKnCdEJxvOdE4x3iZfsoxdnC4wEDiof/Ni7ar/WvJoyyFlNOvsB2vkP
yKNG0SIVP6AoJwHT2m3XrPEWbIbPxzjLlZZCCqVPIb3db9QNfY5f4thvfeMAqZJjk7pj7FkHL/qE
Zqrr+Gzzlwv4z/hApMQ+ARxkzjYrCiQVMNah0J5+6aPijp0LtRGnfKVr9ejFVplFms0kvGX7mE+S
6ZIckHJc0/H05LFtYT78+V/GBDrbJNZpg7h3/s1ETCNdmD20rmHvbYk71nit/ULYrgXj7HqoiyyD
QeGpF8WgDuEaAD/OQ5noPCV6Ma1P2gYZXugaCbso7e16lMunylmY2Z5PYgBHNYYwyi68rb5Dp7J/
MiCSedP5FI04F2qy1yNe7PA/AU0kGjhsQZRntsMrqFXiQj3AzMn6nupfPRTzmvCer6HEl9YE7uUO
lGqhLYIz4Xz6JJddxGJ8qUi5kdGeaHd5d9SqR2muYJ0uS95pQCeRZquPFLSSsZjWhFpvR+YcUwEn
er3UobFXS19tARKqmq0G6Z2e8181/fgPE4oREgtVPRQOZhMqmT2OwpkmlKHaUww/agIBMf/o63qc
xQV5Emf20mErSg57bYIZtY8pPRrpRlnTHv9DJpnnRBDa/xnLbH8V6gDaLWi+Hnk0H9V93AKyyH/D
7kvszGdh+cprGLmjB4qIv2Zfd1Gw/PmM/4Ses2yy3qyhS4Vp7Nt3qHu4Tb9Lewhi6l8DrHC14Y7o
KxfcxZ0ATiV0N9EYBqz/fIla9qB1aogJLWCrizdSU/2KBz/S1qDui1sBvp62BR3G6aHqPE4xJFJL
IUDpZWiwpN/r5EXpAl7f07XCaHFAk0vXJDYzNXvPA+Uy4ihLNOyEXNmb7Mt22p9ODtlQtkbSW4s0
23P/Q9p37UqOK0F+kQBZSnqVKV/Hu+4X4bQ58t7r6zfY2L1dxSJE9Ozgzn0Z4ESlSCaTaSKaLIjn
oAHSqD7aFij23rXWdItQFIRxb1D9wiTmBoUUGPihAwUm1dZ5GUpHQ1fjUCSvYNZ8atL+FMt4YkYv
aoVMSPSAtmlHihd/tL7p4A2aQTe8kBjBDNo7h2i/fiBFH4F5ovQZZuH1Gr9Nqb3W9iv9LEd4DT2t
o9y87ui5QH8l8qroO0Tj8vWihrU9qspgQBJt+p71XxjMRTOJXB/myh1/rUPd1rQZLGZZoxz3IMSV
oAHkFx/QcbqPhg2iUS/sPIRjCDxd8EaXP3rBlcSLxHTKIw9WY8hKsJwd+pwoo5XSAzLdl8p924lG
X7grdQHArFSqSdWcYpLOrUnmJdoJYyBZrW0GUS8s10Vf4DAxg6mWQ0564Bjx9zhfHEN5VETzv1xv
coFBbb1IsEi6BE40ijH3uZOkH1MVuil6ZpL+yRKpZXO/G7qY9D8MzxhuuMYawwFCVDOwMOkbAQoa
HxgKEqkfc3f4BQpzsUVNO2IkBZ4/wpElid+BC7X0exmMNBvdelnf49xr5gKMueFQYRw1pQdYLJ8D
yzdbvxk3tvISocu02dXxt3U4wRdkpwELPAFUY/4THHz05XaCDJr2EsreOgr/3kZYDHEETBzcvvar
WVsijd7b+dHcDB+yHzpygtKnMz8UTvtgbMlz732ibio4utwd/xeYJZNSqjLtixLArWRtFyX1atKd
g84UuFquh7iAYZygEUN6NkgAEyGLGEcoWb4LvuBNQp+6vgsExvXVmoZWvR4Ii/qlg327bnaj/abr
T2r9Hqm4VZSDJRpJFS0b6/imaJCJngLUqHCbQQoQ0biXxpGDx4+nmb96ZFKi4qkneIHY36Y4ov1b
pVy8DOhiqdFwn+jj6/qH4G7Yi+/AuEoJnQIGhH0yF1Rn0KV6rqpNkz01IkYw3oKiVEM0GR3uGJti
jmFedflQQrvI7VQvnpGVXhbBzuS+rC4gbo6eEYdWCaUtN7xL/QkFEifYxK/Ltt+kv1DpBunK+pcT
AjKblJQhSD8LACan/qvYB4cBOigOKNyWL9nBfJGov5O3VJcGMlvWDlPS5LGFbzi8T7I3mY+K+WH8
M6kfDsYlinZ9BwQJtoNWw6o5+z1hKCdMnW763tlf61+P50jQF0AZ3A0LY6rMhiBj2SaQjqfDry6m
Kh0Ds6j/nhSltvwFYb2VpVZyBOZVxAEglszDZ7v2bAy7Nk6bHNsy8SokvtbN4t1tl4jMnsDsjz1m
KhBJvdEx76XijKvOXJzGXyCYEIAJvqHJbAjL7gdoFwBMKl/S3puGV01wnd0OtdEviCYONDzakKD5
05V5EX10naQ3cw/OWaNpX0xSt7tpVjdmvXzYpZI66YhRkaltZi8OB/VgkexjLGsoPCa+HdPJ95OR
jxttWjoB9R8vKiIgY8NQJDo90Hl9vUtttdcjdFUhSh4kyNnFaOkIoG7ymRCnEzUe8D7zJRbzmZuw
lCVML4Pvqx7RRobSZPNTHwX1D97hvgRhjh1CotCae4AUKOKNoeKV2XCXS6mz/Cdd9z9VTzyF0UDH
kmki7LOiNpxw9SmeMaUg3/lcPwTcxaFl1f8LQG292DRyAgkGMwdAqJTOqGouHUkLhrdS95VCVMvl
3SwYxTUxq4WmCZC8XoP1lj7L8aRTFe7v1fizHjfrxvBW//LvM8bUUa+bYaDhRYr0bai1XmS+dJir
WUfhfbJLFPrfLz5Zgen9IE+oFcl+MLaB7OvKAOkGvHCf15G49lDaJyqPimkTxvFmY15aVombGIIY
6F7YaBAfUk2B3+Auyl+QP0X/S3OMYFBbGSBBjeF4cwsiVcEH450X08BNpWIrQ/aYMaNoZBBiJ7im
tHq3oJBfgIf5KVEFi8+3438ot6VWAxUDFXao4SZXvqZARKR2WwOCgwVvtA1eOsxU3lCL9r0B/zID
gUC7tdD3yC2QHtJX21T2rGBfNe84oWm3Bf2oM+K84pW5vh/4H/J/P4Aw1WR0tSQNuFtoOjVyG8sJ
yGvZfkwiuRD+tvsLwzjsUI6VUmlhp6JAFQR3Q/Zsi0IX7iHCbAX0y8BVDiWx60MUzFqrDgkSNIX6
ZjTPRryXi33Z+okod8m75UEC+j8g1ieo5RwmEdJhyCKq43kcX2dpp3cfTb7TRWK4tx3vdIdcgDGu
QS/tvrFrgKFEuGzMZ9uJnTlxwIH3cHLe3xfX8U++T5ydsO+Iu/svkJmH+lgmRTabQE7AI79AXKuK
Bde4KoJgjnGSj+BbmQCh3fe51z5JrnQnufU2PJt+7dX7yvWdyQ+fR6941U+hJ3rPcp9kF1+X3f6F
BcKqRcKesb4rz+Fd+aZ4YFpInn9L39sH5fHQe9BiOYtKv4INxMo5luoE4mcLqGoeoVoPUeCT1Z/q
DmR43zPysH7CeWCWCtUuyHZBwYPtRFpCW8966oyntNzEqur2prHvl2aHFnxMxE9O11SC1leuW7M0
2tIlEwVsrEw4o3VBHAcZQtMydgNNRneeo0Ghp5PuA8yGWE4c/Eas7CT1XaqezNTrhKppvAf+5S+g
O+/iCpKsBs3PA35BWN6pE1jQIZC7qbJzFJ4b7K/kKcCDd/1D3/ay4aiCzVunBTCVcoxeYxp21HVx
b+NREyDNpKPS/BBXD1JzjAgaM0gOMYWUTqYIYOmfZas44HLE7YEGOpDEMh4is6wiLwhgbYgg/8LY
X4tSij0e+wkKEUWb1JgIWLJtbVYT+mgSDQ8SdcQj1Vpk/DLoog/9mApONs/f02IgtLDQMwTS/+tP
0Sdo2WjUEApMzVOrvWeNhjX/524wfO9LECYyV4tl7vIgyl0dfBbRgVj3CJcgbrv+fXk+6hKFWdVs
XsxBkmEK3hmOWYMIPtitI/Du4EsEZq8GspLLhQIEI30cc2QNgYFOkEjUoMC7IEEHBdpPlR5Mlsc8
teSyrjB56kph85aY9kOjSHcamY4W6bet2gnM4u4BzKLC6yB+vRFoqpF2LexFQmwjl07RfdTWV4U2
iPVvx12dvyBsqDmhhKiPdgAH3vZuo0OFRRRq3nYD0m0GJWMVVPYo+rKPzTIcg7AIYEcERqHcyb+k
+/g4HatNccTjJj6Z/oirYvHJXXQw9uvmccvdoK+Dcgbm59Brz9yQChIlVt1ib5SRO9gOLqhTeq7H
53SfeskWPQrreNwt8vfcsok6I9V0JeziHOkfNJOGP3sJ0kv2r6J6qEXVBu72+AvFJuwUfbbGOIZl
U5h5cbKc4iny1GkUtDhxN8jfTc/e8GkeJ8YSwKLB6LeTMj0uuP7WPxrXEihkQSmdqlOw1D9ECYwh
zAHRVj81cDOlkT+G39YxeA1UoDaH/ABq12CeYscDcpI1oGmvcxcj7Rv7pLvhIfzd7KL38LH6gcSj
9gSZYvWXiqIdavaggC726fv6b+DYefUTaKRxcaf2pA2NWqpyTPTPgQ4id1l+AJlBAhLfAgK+/joa
L8FqKej6RE8j2sPRN3YNJ2tZoGFqHu4dojwYy3NN4xSgeas30aDjVkuK4Q8q9v2gNd0m6WTBUeDE
TVfwzO0iD2qSkrTBquobCaWpCckm6CPVribfy5LgvuTFDldozC3TtnmZpjHQNO2pQ7phgaRFC8XI
6K3XcLEjAXcKuv9wtV2BMhePMWNEq1PxhaPqvkJf6iJ8XvKeL1cQdE9d7JlQs8pcymCXJD0Gxqa1
fC0KPV0+G8FHSmW4JKf5pYEMIYmgrPcOtRJ3mH1kdVwzc4z4OGK0Mfw21y/WIJof4X9zYoDOD5zp
6KFgAictTvM6nvDb+uotT7/a4dNYNmNlbfPmRV88bD7PKidPsK05p8iCah8qIbS4brGDcVpsYH7Y
wkefD/Jv/VuNWddd7Rlu+mK4/RHzl/4oO0JbOY4dz3jMO0D6GjEqm/WLEqkrJBVnd9rMvvoZfFf9
5aftQCsr/F3ckU1+b2Nn75NH0fXJNZeOioHWCMl+9vaUZz2oFdIiEpycRHsjEGXtBGkarm142ig2
VAoReDNnJ5NkbYLSHE6qqm3N6SdU9WbM6kzFdkq266vHCdWo9vH/oJgTU0fI7pMSUJHiZZIn9zu7
2M6mwCDOnXWFwhyaaqqpYhZQrHQ7qfetJdIk5S7KhRnUzItTiVHmUq1iACQYswlf42ETiThCeJEL
NDNpAYb2/Rosh1YUgWoqHjKQ0MWyP8zw1oqfpz8gdBMrJxCzlOkGou8OmgEEjpt3rq+QmXsKtIKg
m9OAHNWPPcriaG1OfiA5uKBOUXkNinSi9BYXEuoc6B9F1w6Sq4wrwTB8kGkDCiXI0mTtSxmelV5C
4g6Drz0m4HtHAimHLnAlnFWkkiD/A2XtxAzznFYALZaHkjzIyheZfq7vd84leAXBhJ9NEC5aPQEi
tFx5Rkc6WAhCSHGCZmMd6JbaApSqF8awxbp26IxRkYGkVeOL0deHJJidBDM2bTXjQ2pep3012QdR
nvGaqMkpnyJfsdB3YzlymjiWEe3jgUBRsvFC8qoGspurP2MVMgOJDErB4mEajfsEVHzrv5vjEK5+
NhukxEMEcir87AH5DLXcjMqbjX7Jwl+H4a6DCv5sEO9B4JnNbYZ6FGAUtEXaniz6W2zb+XcMBZLG
yXUtwjPEgGfvCtKU+BgRmBnW0W/9EaZ96ZwAxrmp4i6zC8aszosujNGxlT2X8rHIBNbdbmT8fZMO
49EpR5h57Y7yoYqbIMHfb1GohaAdRpnSjS1/rFvB6S4EDJpdkSlBnQ5Y1zC04cMojTSDcu4T5HvH
dCNr2yn0SBg6bXBvLF49OKZ96tz6xcDMuuuqjlFtFpFr5JlLoOGIsAPs5DfN0l1UKcmswty6/F2m
5NTN0nbuVVGn9O21CC1w/APVPIz7GmyWscsKpc66Gkm42TFe5O3gyW/5ITiZZ7BTgsjsnP8q3PyY
HUyBX/ozQ3ydkQIy6KVlKLxCuojtkV5kuZcqGQ54JASEbRKe118K2g2PkNYc6NR9h17+DgwymFvU
2sdyygq8WXKl0TwljssHiKoixg6zNgbTg90ST4N2uD+2zYAOedLnhQPl3BBCkXUavQRm376MS4m1
0+TU2qlBIrqP6ca4sQe93haMIgjbGO9e93lG9KRBpV0PkZupzN7P7ExxTcmynFrNT3OTIUTPkmCH
OEvUznhLJIHADXI7eAuhFHU7BqEEGfrMGxz+ZK9+Dz41pzpJyFHbrr4PvPJjQIp6N0Kk0Dnk9/od
1JEF4citj7vC/3P5XUQLkjJB3N0Gfpl9heQYxNsheDdyQWjFPRV/rfwTT1ygGGk1JMYAFKt9SqGb
22QQtn1ddwG8IwENPHTYYpQaDHvMQvYt5ggrbaBDQNWD2hvnyNa2JFhwRZeOJYkI/Xh+E+5MtiCE
DF0Vtn0CIrRSqPQwCeNPrt2oYDn5XDeIi4B8M6IsTBoj/L12aXlQqiBDpSEAGGag5ePVjYAvgPvJ
LhCYUHGu0WFSpUCYyschOC7js5wc7RSix9rzui23dxw6v206dYtsF9SUGffcByCUStUR23y5wziA
XIOvxy9Gx7DcSNhpTt8E7JG+AGMJlmpENk1Bx8Ga2svV8zhv89q3Ul8Jd0TfTJpXtvd5DOXKnQWB
3HVDVYGl7DBcIOWgndABXt+1j/LkSK+2O/vj9ld2NrwzZKciz9y+Kzsn3EO3AgMtUEN3CtdyRx8s
A6Kfwzt4l59Cvd5DkARExxf97nJ9alDRtHehSMSF50AvIZgXWhXZQaDQ6b8+8/ppr6LlcfHGDpXF
jWS5bblb/8Cc+hPdSnScGHUvHA4mKpuKNNULdJG6YbVpuwd5+VCTndXezxjB635bYB7Uv1fSiM4s
cMPIn63xz0lHHHok2A0THe54EDDHMgB9btJrsDe3MVuJ0v6gCrwl7+CjOx8NwCrGpjFnwizaUlWp
SmiLrNY6Sn6WY12wSzn5NxiBryijjEcHEpjz2NSSXAcpBmbAdxGQYz4/KfZOSs9h55fECymrORhS
avxPUD7kHY8LYPZspuYQdsMAYAyr2dJW0X4k3Z0yv7bVQfn3Hv4rI9mjmMxwRRU1sgrLTTt/Vot6
kCCKs74hRRaxR6wuMjLTYa5IA1nVcp8VR7xEAvJD7nZodBag8Q705fdjTluPtr02lalN6L0yv7fd
IRm/rRvEuxVsEGigtGtCKJJ9EVSV0TR11+OyDsBrSpr4dzyokjOWy+xHU7iAW6tV3XVM3kekaToU
WCnPPkvBCKYvLbZpI16ePnedm1tg8nyFfNdsQ9r+ZR2L8wkViIXruqWgxRA0ENfHS+8HpZQIsDob
iV9VJy9VR5ZNBkEVwTHjuEYqLIz6Hx52VOT6GimUAzx8LbiquIgdZY7vwvIBw0x3klIdKu0OlGsb
kLyJ6jy39lGVN4gwwDSaW2dQl8omqSyhZpyUrYeprt7cVmrtr3/EW5pYWreC8Ds6zfAYRRbo2jbM
xoTgXIOTQuZ89vUz6jt7zSuO8ybzLG/BqFHkTa5TFu5YesXW+zy4li9wxZxX3/WPoJ70Iq6MTexV
nc6bzFsklzGa/cM+Bl57jvfl3j4jfv+V/j6pTnpfedbT+gegf/o6yLiGpqtwAa0sVtSkDW34h27w
hESXNgpuOs5T6xqCCc+0urHAugjrEKGBnEr//j3ZkG8/jYN1v+wwm/3YneLv+WP50t0tP0gM8mxX
8QNBFHrrDa5/BP3vF3aaSxjBOvwI5NLr5CGRN4q2y/NTiUal9S/KudmvoaiTuICCNEmB1lNAQdPx
Ww1xu8mpfuSvp+FN+rJ2+lOX+qaggYa7ihg5Ro8psss3/EtpMRWzNVPnraAg09ug//65bhUn+QWr
LiDYVYxjuZAWQJQQjbjHzEu+7TzJMe9fEtP5KTvRF3l5bxzJdhsfFHIe5MwsFMI28Q9y1x8TSfCV
bx988AwInnQ8HkBDyYZPkNkyQWOlocFNOajjodD92foqwcn4z2ZD4Q65Cfw/erjBen69mEYGKahY
trF5k7jc2D1IrYrBbhbHLAwSeqYdWedYzqM7sL72pdeUeX03jln2HC8g3slyNS+3AZoYEqeue91X
SZA9q5JVn9RkwjCxCplTRPMGxvPacWwDJymRAPRJHM8q0oyx8YyHdQL5o1Yl+6RtweojZYpUeOtm
3np4quOHnkQLQRSxWC8YzKA+axpYqaWG7M9jEbh620r7saOAdYd6jDrqW2Pux20z1KIet1tXD3gk
LzDojQYGlc3D5+Y4xmmFOjt6v+pNZ6bhhzVD5KsImmKzbikXil5jSFIi8mbJgiY7UZIC1Ndu1g+z
YypFvI8qAkZm8H4L9g4PCitHu9VBJWezF3RSaVI5ZigrRXPVHkuLVI8q6LB+WJUWi9h4OUVMtEuj
c47O++OyZvNZU9z1Y1vVuKbc4gUsr7vJMxSvz9CK2UJw/tT5wSY9hVsqqpP5cETvxVZU1eAYfPUb
GMenpH03hiN+w5CcDOMtMr+leBv/8/pdYTDncU7lsC8tYCzFfdDfN9EmiZ/XIW6d6dWnZOf+m2lp
O2kBhL7MG0XJdnPUCs4bDwLhFBTa8C/egfRLXlwR5qgXNYqOBUTazE1MzIexSAVW/MncXN/siGcu
MBiHPXRI+HUSMGo/i/zkIX+1TvJehUbMwd5GjgJZEdHiiMxiLtk2NiM8OAGZLeCPQaJ8+PeE8bVR
zBYLka0uJYrQnMznyFUbkIobT7pHnHwzeq03uNa9eShcWaA8zOmwugZm9h2YiWN7isBdZj1mD4NH
23G/GUf1IXatvelngLfflLfhHLiGYK9Qk27WESSYBNOguIHYNwUxBrRs1kAmJbjaipfkowTNmzF5
ZHHk6cf63udcBGjPRMKfdpIh8GY2JtyLnfVNh94c5X4eBii0hx6YmieCVv/tHJAtZNfWEXlOA5/W
MnQV3Fagtrk+Cn0SlXZVYvyxQOgnT4c8+exFM2+3wQIQLjDovr04bo3WSKgAAAMSLPHX0L7LoZdE
ogN328+LRAQefRbIedBSfJNKNToLOpdQGA5e5UP1TOi2UDe15SCuF/TicJbpCooxKBrVYGokkCXn
xlEiiZNHoOEC177tKOTYGG69/PPwFy0EIXlrQFjylk43MwabtAOq8VV1X2ujk+qJM8xbvZIE24Gz
VDJUeFEOMsGbqrLDP6FKarNIIRarB9DyjhXHRm0rMkFPotdP6zuP460uodiaQVDppbx0gJoJZiDb
4h4069/WITibGzuCjpmhzASiRsZr1HqOmK4CxDiEXh5oDymGfqN03q7D8Hw9hgwxLKXRDDusut7g
fWxLY5jNubuMm355irOjlLyF6t5Ae1CcIII7LiDfT+6q7KHOXtbBObUfjLJoWCtQzxoagvFrcNKB
djIK9NxVH0ewVDvTydr76TbdttCDdOaN/SjhHYvWrd55lbaBYMPwVhENeLKJEw6ZUHa6TpYkE0Iv
Ru4qeejmPY5E/B9CRhAsG5TRiVg3uhpGb5QBwdPCjas3aE8v6qMwVOS8GfEN0cOLbARKkjfN6Ho8
zCRXCN6mxjEdPRvCEYMzPcbn5bHLnFrafKq7eidYON5ZQ60OzVYWGq9AKna9cEtllJ1Rw7DcaZ3+
8NH6XeKAnBFTPL2TO/eDp27tu2qn3QW7Bh1v+9xN0eHoUOEK0Y/hXbAYiPr7Y9TrH5MueVNlLX6M
0TuK7SSDAyJ+D6PdD8kGz0n5w3zCDC0eSLF790vwIejfZq7YK2z2DrKKWEkLYA8f6dd88JTQrx39
of/20/q1bKcduGN344mYTvJobksoNbgipkoO0Q2dB/trPt3mF1dUX+tJ1dC1KH37WfsYHLS6nY0t
Np07+dL5UX2sBFWzP/6NsRpUhzbe0djaGooRDCQuezCiUVbebouqw+y3Z+S97tvWTx8mARjHEdJX
OrjRLToMzU7bzGFaNkuDDpAx3YGC0FmWXYyZqvV15LgCqiqFeTA6cq2zF7BllHUMUltsIdCk9qmP
wocAgbdMmOBFnyAOKug+2WJmgObetihN9PHdtdvoHYLjwUntHfn5If2I/DDZISHROutm8Y7GFSg9
xxd7Q5WivLBygI5uuw13imMh/t2136p386zu1HsDMieb6JwfFdosIQCnu4DZJRhhRVMK5oYIJLuY
XWLay1QFuYXeHS/Y1udkbx1C3Zl+qA8ICx+Lt9gz9vG39D1+TrYickWOg0IuHV2oJkpkgKYR14Xh
eY12iyiIEBsW5yC6i+uzaX+NqsAPcrYNLUyDsg+dE+i6YdyglcZFlxYpns71m6J/kOzf9z7yDBod
MoPew03KoWj7bkatr3ArUMWMqacW91oviM84q4T3gYadj+ZZqJ4yq6RmgU7GgT72lK2Sv4zWtjTf
dbKXjafAyNDeIiKj5HkPdJrAf2BUB3JufxLrF2sT58OM6sNcuB1kpUHuI33ag1c4CYrAohcQ79Rd
YTEHQFrSBJIqwEL9Ib/Lz9avaEO8fqNu1HsXpeiz/EMWvTQ5u+IKkwmplLKmZHzALP0InUklrsjI
S+GOtXN01zkHS1TvEFrJvG0lWZmGpMdchIkL+Kf8loZogZr3s9NCiDh4hljyod+LGqGoGczxvjKT
2Thjq5Z6OVMz7edFOurgcCOu1uVOMYvarHlR6iUWm1gp88Eg3QQsPMNaH72aKDy7+nNxhOqM+dg+
h9667+JcOmhGxPQ9dLUJ3i3swdaHAl5NhrPsQcuM6ybRX+pJtG43KLQxEJkWjHIixoevunZSshzI
Cx4pqI51KapjXqUUjhlv/9EUBoTZG3Wl2F0wAcQI0LCLMUWt2LYiR3Wz5WnvIaWowDMcra4sXbas
jBOZJjQfJio2u+aNEHlaN+PGof9BAAba7miPE7MiHXSsUIRF191U215Re5b9pGS2K/9Yh+EsCSIA
9DQZqmJCnJ7+9wvfFJRNhXdkhWZN0IpnoKUe5/fwn58F6DjTMU6FvgP4P5n9WlJbRkZjov5aRNqj
1g+eUShbNRT4IZ4plyhMWDxn0P9KAoqipXsiy1sl7u81s/33/YXrA98LNRUdaXjGDQwTkvIESsbu
kBmnbtLOpgmm1bz/DzAG8reqreKTIfd5vTDzIqlQxKF0jpi2RUBDZ1WlVHDs6Vm4cmlYGDS54xbE
VCeatJjbQi3rAhl9gqFOw9iMduyj4r8dQ+K1WfI0SWDvhhzX+oajv3sNkvEBiVXV5tSZqPvHUOqS
/bj6DIPOSydk7LKN3mwxJrSOSP8igwjfhpebjb5ZzMswW9xcSlIZHSqqlgWZhRRPk7Hy0aC4JYv1
NAS5IEa6HZVAlhoPFOicg84EZUDm5EYBWFh6Sj49BvW2z/yKHHJ7W4J8E5IB6ZuiPEbRhx0KKuM8
KxU8TkEdi8QnhDqu9wuiqjHOGyRbteYQRiDQgUpAfGwnTJkOggwvxzWhuoc4W6Vtz3gUXUOpRZot
dQkoBMH7XAtOfZZiJqL+6u3ucX3teFAqAkIZ7Za4MthsjV6U7WgM2C0GGWSnVar+bEVzd6raWnK6
cP4Pngp9ZjaKe+j4oqWva9NG1WqVgHLENCrx0UoFvhuUI0WJGN5aoZEUUS6SMaADZB7Rtp3O2D2o
IYJ2y/RSMzSdJSseYwWqPGVRbuai+Fj/jnxEjdpGb3e2llebzZA1lKENgo+/s3naqnrtLGEDQUcr
3bRENJIkwqP358W10k5tV5oR8Ko8/pKjDlrf02HCYHcr1Y+kEcVLHNePzty/5jFHfMY7s4aMGcwr
wAshvShQsixFI6xcELx+bMNW6ROLWbWinG0MEMKGKVX3tfbYDYZPFJEEMHfHX6AwXy7M+yZNaC/P
FKkbuQk++q4+a8vPMG4EnRA8e1BshVPE/YKmZmava8ucJEsywxMPT9log+xdciKR8+XcMMhOo88C
/6Bizl79eqLPTYD+fgyBKF4kv8vxe4AqaxG0j3X8mZsCf8GFgx6ZpYERAVOZjE3zFMmyXtFbc6kO
ZnrKtF/NWPvkdzWG+0HU48yJAk10zCEIQGCDr8j4XNBW9XI7IOJIbfunlGEatogFL2LedkB4Bmk3
C2EaZl2uDxIOkayrLXwt0jh7uS+8fpy/o6bhQERMcE/y9gPiJxOlJVryZwtasVLjDWeibSUxdzY6
GzN516qZ4Pq/Td/idrxEYS4Posd5YVPi7S7T81/SYpBDMGnNA2ZJ5ldFWkxIfJJqi66VDMl5sz0m
FWrlTtEk9r1qj8MzyX11FI388VYSn9hG7gbDvDb7RO+zaimySEeCzw4eNPC8TPXrugfmLqSGCWE4
ELyxDMZ7qKFR2HNDEeI6jQ+DnCvJdtKUOnKSygg+u2gQZUp5kJRoAjEP0nzYQtd7J+jAQ9cacMJx
ln+M8vuSao8V6ukuyiybdetucxzMsjIHz45nA4qw2DwSGv2zcUt6nyxuaEQghfbKWnP1aNuK7lHe
aUdXE65qzCXpKjtkooD5xFwwGwq5uW4fQ/VtiftTkE27Ga4saPpDqjfeuqEiSOabDiWZgyIEJDpm
nU4nzmT97AIvgx4iui6L+D/4M7wvqVggbatSmVfAMM+DHkrwZ10Rb3tT/ijk6lBWqMma6rmbMZuY
ixgyebsGs3sanXHBxC/r1KJ6mYzERshlogCnLzKGMIsjiMucwjIEqThuqIzzRv0nAPHv9Q5VzSSF
AAh2aIDSjZaOjo7r1Qw3SfpzMh1Ju6uDZ1Pd6KbAC3FdHXYM9oyObiO2VS1Cu+yS6rQlrjUd0Fg+
NF26CUBsub5ZeFEQsuv/D+YPC8hlFGTNIcaSACM3oR92bxKKFnW5ieYFekUC781bNpAfYL1QVkf7
MbNTQkNSoB5BY8opGDAAaf2y69F0pW6K0FOdbtct4573S9/CXH2hPVho2MJqkV67i5un0jJLJy3H
bWaEG3XJvk2LAQq9+4REghuRt3bogEBFAoEzkmTMnjHroQjCBHsmrY3UqQz9y+7yAyrLIkZe3p2A
njS4ahNdYgo7Jxh3GsjRJzAFoa/xWwntbUcTcgNwVw0aiHhE4crFB70+AEk/5SNaj+jE1+yAbBis
7wmuehWDkYL3IXfF8NZHigduhI6aXENZpQR9mAXtfKTrLOXQ2VqYnRFsQu4e00s2obyereWQUU3v
9M6IntRI7Y9W30SCPM2tzXjOwbPgl1BJXjakMbTRGCtEAS4qGf5IwDxTQqTCcAqR8u/t8QOQheqT
jo5102CBtGE0es1Gpj9oTwX5PuWhkxU7PFXRUSY46beb8hqK2nxx0jFSUWmTDihlBiG17dslwihR
CCECYe7YwTDaGjqHqFwFftj+sKXBSf+Z/YgK6iCWxX2KPQm/fG1IbA2NDFFDUKxXjUeyYZeb2UaT
REkSjilovcaNZiGLAIkKxlvNCsKFSkG+uWjNT/TTbM0A/iOsQoFXFOCwPASahEzRqKFQQCALG1XS
ppUmPzAUgTvkwlCxZ1wmuDZZNSLJRoWnrQm+2hwMrmyVFqRDy8Lp+uDfjzFmWBCoIm+HTM+NBFhY
NzjDmV24Mamc3PItE2z4Z6uMPav5TqpoYym1C8W4dX9/G/bQch9eckjiYvTDYrYeidsoCWKgWln2
UjXNm1rhlpbRoyIXrWNIqZuHtr+OyfET0HVCaAcrCbKQzB4ZtDDJ+iUu3cCUN4P2I5vH7YJYawb3
4zoS/UvXGUJsxL9I7C4J4jJspwlInfUK7nRcob4UGP4yfTdUhCZ+LSofKDeuyUKWGK9hkAYheEUS
9vqYlYsip7aEDkF52z7RSdDhqBzJvnD0XXAa3N6TPflo7tWndUNv9ukfWNoPhwIo8r7MrT2GwZCP
mt64cW29x0h9KiVBQk1YhaRe4uqDMjjqtXmKgb7jJgNOlMevbf0KHs09mTOvVWdXm9+nRdqqQ//c
xiiHji2UqNEbOmev68berCrzIxhXppu5EoOPpkGPAwhpg8iNddAHZ/pJIuEBL0HfGHWvBPw6rOgb
07Di4ioYUtXATQDYFIn7tsN8v2L6Odmvo4iMo7/iAkWLyy4cbKA0SHrBjOlVizea9jEHn1l6DMAz
vY53cxiZj8lsWLkkaR2ZFE/3o8AjkVvY7/Is2J9cFAR32Jp4r+IRcm0VnuByPndTgxLOSZ62RuiN
/VlTPtZtuS0fU2MuYJglmhfLVHIKo5+XD5SQMZIqO9JdfOjeyb57rJ5I6Ci/Rerat68dCot+GCSz
TRV5BsaJxqHZUh+L01e+NYjx4kPzZRLPVO+hjWZm0Hz4hD7yuq1cR3OBSR37xT4Ju1Yz5wqYyrRJ
k68JLWOo8NnJXRd1gi1yc0fAPCgIgyUWZQgEeIx5ZdSZedPi0BvWuSnOfXRu9PuuetOWR3CvrZvF
2yiXWIxZvSotc18CSwezZUT8KvB0qMBKo+CYiWyix/Di88WKHpckoo4MhZwSEip1+Ssm6iYpOocU
Gl4/IjpygWUskeYyhn3dhPQrVvdl+NscXuMlcWyR6hRvX+DKQ1iMYjweOcxiNUUmj5IJ6hgqhG5l
d2Q8QCvVCbqjWm3X14rnEC+hmLWCnMNU9gRQabIPyk/Z3Bvh7/8/CGaZirLSa9DJNe6oYL43fpCq
n+LuBe7K/P1k/4e069qVG1e2XyRAVNarQrc67Jz3i+C97VGgsqj49XfJOPe4m63bhOfCGAxgA10i
WawqVliLjxLsVqN5SBadSzCelspF45FWJ4BCtow75A1l9/qiVnUPkQ8iLvAAX8TIBqssVKFAmaiN
yuucppE7G6PXDNNBzgpnAhAzIjWBzNU1IpENnGc0SV8ECLaGqchmCBvQajYeXRwJc6fYy0TEFety
0Out4gmoXBTRo5I0S4NWAzDMYZdRN/0NDhC5lajfe81PwpoD5gpNjmg+4PxkMmgYBZyxiXX/o60O
ePA4KqjcqN83nlr4RARVvnqvTuQtCz8xGHlVRIMyQp4yByVImxU8bT9MclNUglf05ST0Ym6hGwCM
ACgFKJXPJTVKMsCyYwuHG/sWDzbyRoMqSG6affZCUGcD3Eh0H/rhL7sL6JcIRWjVmZ2K52612sat
bC/i+015i+E5YEEXX2im3yZeG8TlX+vl0rCOWjoSGCpKptwxKjlQ/VmStqiYbltANIOnbvYmRWDt
L7USUpD4RBoN22ryz7hco7oyzRlo49Ng1I/AUmxGT7Jfr9/ryylvRDfo68FjEVUqdARy1moayDzm
vdoCM1RyEh8QFU67JQf1VtnbG4D/lttWdeRNWjvx3twlnta6h8SrBU/jS03FVyBfiOFOdDSDyfBc
f0Drluakw29njRfPnkScvNrE5X3VCDR1+aHzx8C5IO5KDFYUAyQOyx3V70hy8t4z2y/BlopkcJcB
zQEWkygWI2NEHiAmO2ujbpEG3YLGPOg20TZ2KwxaFA5iBC/19Z28tQBhIHpfrUSWqO/gYb5gs2Jj
+RhIm+ZwkEf0mUSvzbfhE7Qn3hlbtHz+Mv0iSN/0G7KfRFn0JSrmN/hUKHcVE90eE2URyr4ntNuj
mSBojmin2bUb6bO5nYLrm72216fiOPUlFpVjqYe4dDq2QKnsvzHnfl2EaB/5KKirMN3czpDxWu2s
G9PJHySHAEj3+Gbvkyd2Q24EhRbBoniKg9HuKFMWgcq0S/WdKm8lUWR36YrOdENXzi/clJdmCBoN
dHI+qW8IH73KSZ6LrSlQh0ts8aXG+EcH+UrjiEmttJuW89kBQZIce+qSDVqrnnEX/HI3bbrgxfIL
J9pmDti5RRPql3hYnHzudRUZUai1izoOfujGR+0WeN4fuY/X1WF87AOGOwjM7628S3a3/4z3yp3i
zX7yFUJRReTEwr1Yjv3EHYNuM1VDhm+JXjtf9eJjukFjdLGxfXpMv9r36lXaprdP8c3gplvR22sl
y3N+Epzls/VJ1+lyEtPe8MOtlTn2YfIJxhIWjBLrm35ID1ZgCy7Psr+8OUDFYvEuSLDr/DOzkupJ
ZsRqFqjebcbyA0ip/rYGgyM+FcFZnEhN5XGeIGKQ+qCqoiDBbam7QpDsXHNRcE4ygHtMtCfymmyq
gJYsGaLRctB/UIDPOG1ujjfoJn0cBmZtCl0ROJK1O4pWyIWA7vcQB2fbtCm0lDpc3ntgtsqi2xl1
kb7343m3dEIyILRSgeFZizlOJPKd3mGty6AKXF5H5WtU1v5YJ5+ocB1no48FQdRyKheKgTYVzOyD
pfPCOSkd5jfC5UEBeNEDjdijkdMEfXvG8ziEj53ce6huvwgs+eoZngjlVKUFy0GTy4gTzWi+76vB
M3Lr20pn1zY/JxPJa3QbT6D1dMpJejDK9hZ1sq1svshZ6Nlavy90c1PR6PH6Z6181dKMjGgScybo
YuTihVKPGmtOE3DNSQ9JfwOyUmJWnoEHvSVqG1uJlNG/CP48pHwwDgWc7nMb1JSIwcoKsStS6EBD
/LYrySN95VTJtEnwsDdVwF7Jw4S00PxY6Kl/fanLz187dU6l6yJpwzDHARA2o8bd3I5DBf4RUXFq
VbmwEiTq0U6M4uz5KjUr6TprhEnIx0+DaY42RS445w35fsZUoCkqSKwc4AL9i3eq/pvSlMtkM7mZ
QU2JVWX5Bwq1S9XjIZ//KXr1UAFi8voWrq7tRBjnuWvbiFB2hrCwzX2roAFtd7LtGvGhZTtixQID
vnpiJ+KWeO/EaTVRkwCQDVs5h6Ez9IOf6mBuT0QsFaJVcX66kwxZ6kOYg5HZ6LX4AZw8Sf5B0rfe
OpjSz+tbuGrmTtbEXYIeoLN20mILSxS5Ea56NfsZjcUOYNTO/08S53RbqWgSeXnxG8U/JfU7CWhg
7XNhiXBk1k9Jw5ow9IdyKXdKaCYDWQqxkVlQNQdwB7dszJy4pcH15ax6c9jq/xXDnVKN26abFXxg
xcAiGZYJCaYhUv3rUtZ14Y8U7niKRJNbq8NijPYIzO2Nar73w65iWwMEftbHdWHrurCgI2D8AJEE
d3f1sZjtEJxuKLeBIhDjIKbROmptgrxWEQQqq+v6TVkCqPPlUX9+lWpjJGpoYPcUzPY3xqNav5kj
ZmrLR1oQF8Au11e2ZpWQlgaxFKDFFoCBc3GFOmMqPoapLxrdoc1t04F3qXqY+vdG+9smfGwcqE4W
gN2lHsujPxQaQnxQOiIjEhE96JsIcbSSJtui0u+zKGXP11e2poYW+D5AbwrwApMfL+iLstRyBh4O
tUn9XIlup2jcXBeBxB+2h3NV6D7AhBg6XVWMvnCKkZZWPumUtq6F5NZeT9P4w4wmwPiyQZ6dTKH0
GdRdgy+rUbmTEjX/ZsCKcns1LJ/6ygJ6OMDXH6KpwFx2IbGNlSY6EjmWdBzUpr/tGBkKB8VJbFOl
0vp7tPL2nWaj6uoYLXhfRntjdyRA6gjR6f0FwAT9sa0t87bJ7NDN6xwERX00/ko6I1dvx1CLd5G5
xGnZLBuga2CAX1SzWNlV6BsCa9Sc7WY5NnOP2VQPDxqNgfZUoZ7g5GOuyw7wapTJm8bJMD1Z0oAA
RY3SBpIAemcqJ5xzDWhEpFIxAyibLZ4RQzz4mWz0Pl6S/T99N9qYPjPTOHHttLNVNxzmYjcRdTyk
RMqPbZYPzxadq1e03b9gzuIeovpgLAsTTWHyPPcOM+3SzWMlz5wmVNRN0g/ZZ2cyC4TSVfbYoT4a
RK1NEndS+hi8vKgYu+g2aCpfM+jQu1MuG1tQzqq+kcrpjmSF4mcEOTpDHc09NEnyi75pdxLA0PZ6
31u7CRiWPWoOoHxgvdSxbxp2JNprGaAV8dWVtW+YkZR+rTWmuh/iUXFzNHYaDkK2EPaikGs3z9C4
5DB1qp60JkkRvFJ4L3SgvuZVM4Ga0rY3Yx+CobE2jc6xtFb+HKcUtb4uA0Ovp4GotHVJGqYbDPil
lVtXffTUzS2znrJsxBAkSCaUt2JgeVBpY0VcY87pZiBk+imbEfUwalNVPji9+5fJxpl5pADyxXau
NchUGh0D7xKtrb0W1fYzIu88mFjXom87r0P1ZsaAgu1YANu0goJ07DgqlVnsW5QXNG/C3/tFLcel
U9pWqGOAkU09BkNsc3a6pEKGRx3KftMVBcgj8oiGbpsVxV7KZTmoQtoEY01012rmCjYvqzQ8m6hi
Fg6Q6571XiVeP8rsplPZuIlhyfZtXKBpV2I2iFxA4gLZEU09U2ZRwLIhfWyscN6hawsly3lMiF+G
LNlq4xw5TYXOFyfS9SHyqszsd31DpQKxyki8elbJP2rSRyD96BOEF70yho4RjeFRlaTsSTbL4Zc9
d4k/2TN9mIaSBYAUIb9iaawGZ0yt+UCLNPTySFcf6pZIbpIjD+6oWPNGr3sqOzM6gD+j3AbzjJlX
0YeSojHwtgK0wXAfFkW+b8IMtOsWmEgetKG1n8CPFd3najF9DFOLbj6ZqvZ2Rj99Ecym1B5jkplw
gHoS+TmjxkNfZXLnDRaQBI9MzqpHHcxLBwVAQkBQRPDkDDN4Ol1NawffiorOdgxq9cMTGwo0gKU1
2xuzOYHpOU99Ch6LSeC3yYovXUYr8GRdurVkvl9rADe7brU5bAPuhSfNpTuOgOkxbQ8dhz683ote
/9KypgCWDn3uHLr/miLAs5Y3uhAR6xJjGgWj04/hYpVWlqs2ootPytA63D/nRY5G5c8RAOxzF/1T
1t91pB/jEOEYYw56igRx+upT6/QDOP8LuMfMKsYlgT+k+7TovK4uvALYxU2uOVJIAjCk+UYWeznK
uZg3e7vuwf4P+Uu2Al2/Sxfuuf+XpDoFoxUcmNF80Vjz4jbeqEX72WVvpQwonKYvfWaUkZdVsWNX
o8BJryoDKgomQkK8i/iUPsYO1DEzFxxvVt/pYfeFq7Lvi32BirVgpRcIXstRn4haPuXkjVJK3Wyy
rmldqaq9xPbltPaR33Qa2Z36VyPZjvG+E8FPrERzBJSdeF2iI0xD0H0uFMDeWohyHsIr+EF9Hl4B
7hjMs4xuu8LEEAB9lKYf1xe6EtFhzBHkEsBKwctW40KSGENRc9ZBZAL6kgFDc5ESg/1uh85nJqIj
W4mx0EIIWNoFRhVDG1yw2gMwRavUCYkC9ZuBwM8UwaOv6cepgGV/Tw4NZlCpSwsCMFMGhCBJy2+L
IXzPUjrhtZTV3vW9W24bH84BCwq9ish7oGbHHZemp3Dh+ozj6p+a4TVO3yJRV/Pqlv0RwfOBxpM0
AfkfIkYVKH9j67XN9v+1CD7wLcJZGwwFErrmy+qDznz5FzVqzD6gAoZJb1hyNFqeH4s6S/pEKUFs
ncQ5aDDh6+vWkQh5L5Tq2MfsYY5jp6oHER7D2n3CSBLqnWjIXmhpzwVTNZvkSlZat2+JE+Zfcu4j
ZpPi2W+z51EWFBxX3QP8lKb9TrxhZOdcnJSPk6QwFOmMz8JjipPdNW/kFlHUrvwJ9IFJIG9N20GM
jAFHcxlS5mcBi67uWnVxjZQ816WfzV+SeRhFlnBNCsCoMJ5swz5cTCh3MR58sgr9SIu7tnEnECPW
KkKIv2/Aw6DmiRzu7uqVzYD8K2M1YJmXSzNo5+xYIlDNChGgy9qlAkAuMHgAzniJkDNKzaCnMdQC
4cYxs+bjREWWfM00YEATVmF5LuNBea4KU48pzTaCKkidGTm9UZhePSahWygovV+/wL9fjbwZQicM
7hV60jCrye0cnhs1Bm9A3VH64zsePhggPLBt7WvuDNrnxDWewo3pmy+ovztT6TT7QpCEWF3syQdw
ej/YDc0yc/mArHWScV8Uv6iIJWKt1rR0Zv9nleAQOd9Re6jVkc4QIgUI+2v/JvfZF4jqt9nG2JXf
4XN7P7w1n6LJ60ukGgQCQOGD+cJ7HXV87iQxudY1hYQaV9s4n3Ng5k7yGRM32j3VsqMEOXWFrSfL
T14e6B+R3IGq0TwPNMRSZbffkSDqPOO+Z47tE1f6MALtMd0rt9K9HIgquKvRNsBR8WfBIgYEwvkm
K3o1xSoLW1fbjkflBSmk1Eu2YYC+gq3ioGEjeWq2w+H1ugav3scTqcu/n7jtiWRdbacSjna8pzLo
WxQBRcuigJcb+mdZXNg8Wz3exhEENEcwMveH9B+AlW1ssBX9vL6SVRdwuoGLNT1ZSlEYLU00bGDe
OPSWvRfHxJfQWLnRt/aebf+a4/q3cv5ZGKecURwlPZsgLkKzHvgqHa0enGx4FqxKdECcQuJ9XJmk
hxjm5be6IwNH+r3PHXkXPsmbH22QvAkErkXfp9vIWRTNGJO+NyFQ/UZDb34zy64yON17+xyB6Vi0
vDVpy1A0SoZoN0OH1PmhaXpJUrOGeqCDn723W+UD7Sw31p2+10X6seZNTYCXwGsjwMcj5lxUm7a1
PecRc5FZe1Sfeg+djuyYvlu7+FHTfMyjbdiPdGsLfMTqxT6Vy+llUhgqjVASdck39ePXwgPsPJIK
4yP6s3VXudU+U8mRtwtyoOAo13QHOHQYHUL+DeO2nIqCvqCOQRuJ+DIFR1pbUCSrdTZNngSW511c
Dlj+XKMQBBbcHHbV0tKnuZbbl3IwiRfmZAxKDDjdVE0ll/71jxN9G6fXbLaaApPJsAtF7yrRuCsl
0ejN5VgiriiSvcCswctu6Wg8P/FaThN1sEzENbOGHKD6ROqPQYkDmvduVaC7IP9VVfJDr8df/2Zx
/xXMIyZC3a02mbDxYUo2gxlvCpJtr4tYV6s/i+P5qGIDmb8JIAbusK+O5GeL9AvcpPxixU706yjd
zD+yf2RHFRVH1+z5yZ7aS579xMqyuYxJZegtkP/lV1YpQRS229lED5ypRQ4FJatVG/dtpX1cX+9a
oHMqlzMUmdqg80fGluYSwJO/amlvVi/XRawaCBBfINABmRPwG8+XVtTTaGFWcHEgron8pX5noJ9c
RC67qvgnUjjF7xJJo+W0nFvy06p2naglfjVqQlFPxuNkQQHiZ9uKtB7kJELUpN5hES5o481b+R7c
W9/1xt51wSiqTK2uCE9MxPXLzNnvzNWJSsxGgTC8hMfolVdpOFJ5c/1cVo8ec8yYlQY3CQgsz8+l
wSyBOQI9Cc/kEs3HozPVD/0sC+pr61JMwGsB3x8j3ZyxGIYYlnDAKqb2sRz8erpvqMAgr4pAkwbe
JchcXCDIRMRiPRvg7Orp91v8NsRsUDq0/0aPT8RwGmbNOX538eB1Cuhx6uRhoBmvci54eqxelxMx
3IbZmYzU/OJPpynIqyM1d53kUdEjYPlYPn5cGlv+s2ca9/YAcFwxZxGkKKY7p0e5+cxMzyY7a/SJ
iGHtEkBmcRh4Ni5TsPCbPJybBIB9bagBKdX9sDq/7v1xbxWOus32GIH1e5CH9x74C1SBbVu/sidy
uRCBAIGGGM0idz9szTvpEe+5m7Jz2Q3zmcs+uuD6jVo9ugVvHNNURMbwwvmN0uTOGNU2Aa0mOSaz
7uop3aXNTypVgkryalC+4OP9RxJ/fDrKOxb8MI5vcrtqYxkHvXoj01tc7GgBDvJyx9KHvHLaSNTp
su4gT0Rz6VW1IYMpd1ik/T2hi+ItfiKP+Q2NnCIACn/vUskFZO2h9GQRBMiqzp5I5nxkj9pExArK
XAqwvOExZ0e1ex272zw9jrVo2mqtn5mYQDxFfGcBSJUHw5bTuB2aGutsTZDVyfsQRbL97E/3YOoL
UHK8UTHMfac8Xleh1XqECYh81HrQCQrwt3MdUsuipvoMnWVe/wbb74RP0e4jvrGD+V4ganU//4ji
lSgdLDsKZ6ywegf0z7a+1b/or/JmuhsbEBtoG/0eBO2f0QcIxAWuZ/1mnojmlWga1LJbVgmyGcd2
8m12MG+L4OMldMuDUHHWdfZEHKc5pJ9ZhiF8bOoGJCLBPXjPb8A076qPGfD+zWN2k3+JGpmXsObC
wp7I5NxrtpA6FJiwxNTtXSMdqHzfDICqRj+Qf/0cV93fkslchv1RwFr+/SROwPs4zTHpz9zExri2
RpzB/urj3XUhq8HIiRDOlFKjYZ2dwuBIegjenEdUKa8LWNuupesHCJwg+dD4pD3Ix/PcinC5Z1Rr
GBD7Z2CdlCMw7qp2W5iNoE95zVSfiuM0ImIqRvVAq403XOhkWrTpmhup2oBj9/qyVpN8p4I4NVCa
MY0SMKOB+FLdpaVTB7ozeuNhIE5zQHOd/tkdpABoaQ+j6H6LtnQ50xPFqEY7Q0YdosFt940egdKZ
PerbvnbXVK79oG2ybbSb/dAvRK8ZkWROJWWrYWqXY3dt60ce7zPzecrQ/BB0qcCQrOn+6e5yaml3
AKZhDIJ0tCfWhVPGW2UQcl6uSbEB0oT/0N9xOQXe5p3Flhi2LvxIAlF9doiyt0bbZaHTpQc5fpRA
GlABreCYKs/A2g9jQbpvbUNPv2Ax5SdHKYcDWIKWLCbL77LpCR0EDnpZUHR17FQEgbW6WgWtXoAU
RBs/nzE1ZZrP1ojQMJnuFOlnnW9UUdlUJILTTKlpQVa8iJhK8lCAf1k1wg3rRYDcq84UrUn/Xcry
HSfbRvsir7oCcpi9tbMfneQ3ih+V/6j6DTqQvXgCP/jd2AvCwBW/CjUBrYQCuoXFl59LncchQ9wN
qQSAc4R89V3r5LmjkacxRMt4J7gDK6bsTBxnyvoyyTL0juFhGjX3dVF4Gks3PYZl8bhzr1uzFS9w
JoozZjNei9ZgLC+tPvcBwLaPWsO/LkK0Gk41ml4y1Qn82W6f383kbSJP1vxU/IsnIxYCtgpg1GCi
mQfpqwcNYD9LQDAOT2jC0ZNdwQTHspYmO5XBj4kQiYUFq+CXJyvzbCny7Ch3MFv6wYCbpES1z5LZ
m5MxqJPp4fomrr24zmRzKjgpymjrA2TL2nta+QPdZ1VQJq9z7bfxS6QHTH2a6t1QeZr8oBrOdfEr
1upMOqeRVI01rR6xuznYjmP5ZwMgNhpHTljKr2XVCzRGJI1XSjuLM7q8ujr7nqi/tD4FpnDvyPkB
HZ3XF7b27kLOE6GbhiF/7QJsWk0rpbdCrEyfEC7X0hHkuM7Aovs6jVHmDT/KAg2njDyi2nVnaYlj
0ffrn7CYLC6sPPsCzhOUuSXZhGK16YjOJMsaCBrcGuKapBZhAq1u7MliuacICMnyTi6w2C7RD7EU
bSpN36s2IMwADhznP//NwtB8Ag+rYvyYO0Y5muOsIFiYXu+00ZtLNC1ur4tYX9AfEZxtyZK+DiWQ
yboEfaFAq6zojHzrkfbblL5eF7V+A0GN97/LWc7xxPUQBTSGI0HwNe1ROAtvyKYFswsqMfdF5uh7
LcgeRF5VWTXPSy+2YaCBAvQA5zJtMlLSJ5DJnjsfGK4OC9AGK0VO4qLM66vb3Bv9fFM58d64xT8c
obsH9b4VNamsAB3A+518CGcAagq1HDJ8iH6Xua/0AMSX3HAV5llHDFG5U/CDelXtSM/Fi7qLBaH9
qvs9Ec4rEjp+k0bHKU9Z0AyurB4YCJ8VPykeK6MWmLq1NMHZUjmdKseG2kO57Pmm8gBwsH1vR7cP
Ug/kH4/Mjx1zErICrisXsLkxCwfUZ2Qpzg8au1sPipzBfRmG02LcCHwJ6IeenXTqbzId8G6YylOM
CFTbkZsRYFQq1Ov0b0zWCd6Fq1fq5Eu4k45jMrZzv7yjMEM23GgL3pyGSenGG2KRQ13szYXpO5HF
HWxiVbQiE1at7YvjTds4/X16zwLjGQ8pENE7qptsup+S95Bidvf6dRYtkztlWRlsZsQQLZnoWjAw
h8Ko1zQdmPx+xYMImnI9dDhZKWc8qrRILL2CuEl6G2Pd6epdYwZ5CIwr7dk27gGr4SS1YI2rkReg
EIkFtjDrAndFmhWjKxsIDTvqTEjXL5zeQJcgQEW8vpvL518e5B9Jy5ec2EZdr4E5pUFShMJTAgiL
HpVaU2AG1oUAaQXkjxYmUzjvlVgtA917ztyBIRS2qg2gUjexLCK7vhCzVGdg5kHFY6IYynfI6UnV
WTY47IAdx15ANYAhECX1ChVjs9c37VIpIAkZewwYKAsjKA+okuokzqwaKM8IZ/eqlaIsiCAybOPP
sB9+zrbyinFrVymLe4Km1+vCL64eFngKt8gZnIyVYRQ2gFuMW9S9BsA736bDxlDeEtPyW+ndNNzr
Ai+UcRGoAG0Ir16wk/Lb2qFHSR9bWrrEAMtq/DBi6kYOnV4EvXDhLM7kgGLoXBWbspKrEKMrSNmr
YLR50+wZ1WVkud5z+83CW//6si48NCBt8eKw0Yi9YNzyHtqc4yGOGoCo1sZBmSpHjUS+91IfkURb
ah6ouSxUlIslO7lbY52BgKADrmmFXAYmhgZMMbDcxlBNVfh/vxg0VGGCGIlHjLQtn3IiCtcukzJM
qbhZVDm6fi+EWr7EgsB22SC7gurBMIFa6VxC18iUNiF8yqi3aNgK9QMyH2wjTeldLEt3eYuANFSG
I5GkvWU1O0kpX+p6vqmUKPKkAhikbXwPbikNGNf9vlQYZmYwEhPJai9yToujO7Npy6day0gHOhYB
D82Zm6Hp0ZtJgaLUSMamInkgx2DGNmSv6m03GVEwxii5PH5Hs+6lJHLt/q+5xhcKIRVAjKiAgkiD
z6C2VYii1IRZnpLso950ouYR7X/b62e+ol4QYhNUJtD8YvL3Ms8wUldhHMWNYYTCVt4aCuZGiuC6
lN9vY243jYV2EY3OwJK9APJuM21OFRvXEm1mG+n2a/TyH63TeJaLNuvt9N28PfaudVccjvSucbLX
J+k53lefJuKv61+yYnWxq2jyASL8ghHGw313aV0QNBqVQJilftG9mFMzo81/DOa6WSIAbwqbR1I1
lqO3IpO/utlAo1+ko9Wbn03FSGGtJjpka6n9YxoR7lUEsbSI/nzFKGGJf8Tw7rhobNvoIAYIpU6b
GQCaTD6ub+OK/1hIyzSkWjCaAYST84tsITaluYTzNJpHLbzti3cV5Mfjo9W+a1rQhYKOgMvEH+7C
qTzulcwmZoVTkpbuXHtlc0snJwE9D/GGea9JnzZwQYYX4KBcX+RlWL5IXYgRMBa2IORxq6R9ZddV
k5WuHUhsaz3IfukqH8BJx/Sil+/6Lf3+eV3kmoacSuTWqQJrGUN0cJNVLt9NarkfI/0ukd7/XgoA
MZDJBAc6yDs472/UNijYs7x09WxC2m/a1U2L6clEAIN0mV3B/gFaENcevYRAkeHMPbMHOlpjiVO7
i4/jpt+hxcwln+VR+04d+a9r6Jw0Tu1lIodgz4E0tmGeFBjbBIhuzWG+zRwA7Hd/7/kxa4A6sgxf
CUBZbg+H1Ipri9S4ZBNaH9pfwLS/fkiXL9FlPScSFg914o5Ns9I7OYcElTjZjr0r7uzIoFxzDOLR
Y7+f3R/glRE1kqxpoAaPgyw7xg/Q3nUuVUkJepGNFjZKfiZIDyn+kIn0YtFi3hsgm6EQeQG6R+h7
LiPUGyVsxqF0i116Z908Gz+VnX077+Un6rkWGGSRxXGlRBBwr64MJmvp8Fz6PLmVhXSKSxADwmbl
jVc0hhMhUSqMcS5r0zg2QHv/V8xinU+ObSoiM26qHkbjrpyc3kNEWLoWBpAdujVvymPzagT1wd7N
AtPx+wF0uat/BHO3TccUVlHlWJ+y/RwheL4rjgOs1kZ9Ai/Ir+oIMEOvj5BEUu4wnvAm7f2uc7Mf
GH939F0tMp5rLuJ0H7jraEipEcl4gbqs9fXAfEIF4ADANV95qkqv3Yy+7WlBfUzu6JtLRUDIq8LR
BAfCM2gZnjrnhxAZVmmDCgW30zh02TZvM48MDzT2ivBXM3h5KXicrmg0htQxq4Pnh4qeKG7vs75p
NJuyCvNjMhiRR0cZHlh5n1iJk6GgV4uAY1Z02dQsBdSP6F/U0YZ1vj5p6vUaLBGlS4t+dpj13UcI
VVVlEBihRVk5nVoGhJCXWp4FoOk5l1OopArjRF5g+Rtpjylt1AB6fRQ8Di/zi3CwgODHCBc2EBE3
dzXT2IyMfJhwNV+sT/PIAKCIpuB7O3HAnD0Ci3/eK8SRbqxNJMpdrJnZM9ncfa3TZqq7GrIVt/0n
f22O2b16yGvHgpLalTu7au1UL/Lbdeu+trGnK+YUxqI1FCaD1BZljf61FKEIr1wAIISAoYLA2AGJ
kDs4pTNpCZrO0pUav5JBHEVBM/lMMF5PfSXaTq3oCFcXdCKQ81YVpTarqkXgwdiyIzmah/lg+9Kv
1pu8hDjyoRVYmNUlwlGBMRth2gV5IriG0SsgQzfNctx39rgFK5hj2P+o5hfemU5ITICYieZ0VpeJ
kUYT4EIy3mTcuQ19UQ8Uz1KE8Cwwo+E2l0TA6qsaiWUBvQYEx3ircGendWpc6vjjom3UkbTXLNkl
8g1DFqNzm/5FmRxrvlfwIEx+ZN22R3AlinzXVnn6BdxhUn3sx7rQcCfCWdqrZqfcabX+ff0KXNpM
JNrReQ2YW7whYD7PbUuOziMggLSV29EnuQBJ3Z6NB6bdSfJe035dl7VEFOd27FwWd2ygMpRK9K+g
VNH9MLVtETrpeCTJjZ161wUtP3QuCJ2xJ2fHWbJGpQTagbNLqexL+H/bs52ZiPzb4jx5MQtHpI4Z
UcAq8dmJyZanZLQXu4xXJFDKwS1APZLc1WW5+fsFnUj6/Z4+CWf0Zk4wEk1KN1PnINfCDbVTfx6M
x+ti1haEzg7wTmCaBURc3L5llNRATA2h82AsM+3oa2ySGxmpF2SDRY/JFVlg8sTAJKAADQOwAueK
Z1gkz9QIspS0OnRddD9PxtZscgfpiw2lLJDVe4IKRFajHWe8VcgTEBuPUatjrPiroVSw9LXH7en3
8FvMarDftB2+Z9bDt7InvtaQvV4V+5TG9y0IhjIyeSbSFZj0jJ2x+Ot7iCgCJQK84hVE5Txg8tAr
E0XJuwIRFDo3yW7ESCXiQiXBDAke9R/XD3rlgmDYAiltEJ5jEJiPKGYjaqYc8DBuMY8O07dT9mPu
Bd1VIhmc+dIBOgS0qLhym6Rw5nBbTJFXT6I2slU1OlkJp7JRXY0yabESjW4t9iElt3HmxSLsSJEU
zkrGld0xrcNajMktIrDp7pB/VKznf3MqeKNj5m8hIuauhEVmjBeGWEsG0FWiBXaWgLJwc13I+lL+
K4RHlI7HDhhizXL00k2h3eVmkE7u2AnmLS7dCtQZCWx0ndoY6eND/7oww3Q0sWFSqyJiZbtKrY+d
VmVOnylgpwjRUSiqOqwp3FIBwCQRwmT0/JxblCw1aWPnReVaVgoCMhttJMXWZuTl+gYuZ81ZffDW
ADoWJh+CeHC2mtYpmaoaumAoN9Nsbsvw67qESz+5pLkQUdnI2gCOgnuZx0PbKY2Kd4VpJbk39DEg
q+Ih90lbfA5T2sEuRrnA/l0e2LlvXtTmxMMsZGqdVsI3s8jLrds0fAHSGzCvygKYXIJ32kr6F1y1
v7G54WOARrB8zIkwWw61nNY4qTixdmX8Jqu6m+bAXjFjTylgjsZvOcqeQlsU1V3uLPoHF1wZgCmD
CZhHiZoR7jBbQ3zMEq+3PzTVDzHFon12Is6SVUFIsyPjBnzoi8JFEhK1a0tEqFX3PhofYbOLutdG
2c+F4DpfaiNW9EcQ77bakpp6NiAyIM27SeGYREQelwE+iIwMUKkiwYYKNl+ParV+LhmwmtAadZjZ
vVFspfitiYJ6OFTKIWoFCcS1jTsVx+lhGRVp13QQl1WTO8m7eWq2YfIpjQFLRRzcq7IAiIJ5EDCK
gxjzXA37GTV72BO4fEyHWmmg6fNDqTa+hBYE0FgKIp5L87S072FiDwgpaMfnbzUA09KoXPzhMOSO
aW4G6yWs/OuW49K4/w9p37Vjt64t+0UClMOrwkw9Oye7XwR321bOkfr6W/Q9163J5hWxfIC1sR8M
dM1BDQ6SI1RRDB0HO+p6us4yDVXpaJNqynCbr34Z5KFJzzEB85ggdcjzORPNeri5oTYHVqPLdVOU
pig1i6Io92aYIO1/v20GNxjh6MDL7k/8ox9uFR8GuanLugEbYVX6Zv2shh+Rfqulx4JkrnBoj+cF
2KN/wZhghNxuPAw5DkR70d0kOxrWvWGAml8+gu1q2y6eC0DxDI8TDRdfmR3b7Cd7Ko0YC9dAJSZv
92BIc0GT6v4DCm32w8kLEReWRiluKwNV2hzTCNI9AXmF6jxIlmgCledpuKj8BWFWzW4mCZEWIAs2
Z3Xsko9FOcmKiO2H+3FQ0setGLlcUANcekJZ152VJYCxM+OqABHpAVmFztWj+c0azGs1CgvBFuIi
guAVmqxoXNDYWmxsxKUhhzibwuInvUh0ltdIRwlNvX213/5Q3DX8C4X2k0vjRr3su7Sq4A7k0GXH
Zqpdx8DlVQDD9boVDLNdzdBohmECTJgH5vh9iB/q5GXbEu6ioU5ioaBF2ciZm6uTQhouyYvaU9X7
Md31xkl2Qmg4e6ZICJ5rDIIP2JIwooI2pMs1i/WwnrQCxkxdsquJ5qV58W3WiWCncj/NCob++yoC
gS/WNlMKkw0Fksdg8gyIYrp99Q+hFG+wv+bQhV3hJKaVq0oGHDClHrXBfimX6F8+/wqC2alIHkcl
Ci61N0YPRnKbOLfLLLjQ8T//pxXM5+90Z2gM6sgdeoDj6GrI9k1UeLFeueCh33Y1zkMdN9VPe9gH
TOvkUwd2WZw+ZZy5xtQhp7rsJePNHGwf0ovBuOh+Yw6pl1bjAVRQ/7v1ZG8NppWGYxMBH+F1UJ9G
fR92ooy/wMtZiRw1H5PMroGRt45vxbcymOktUUOkwMfZkaTGrCZFVgGiYIqiD0Z7Z6gnS5S64voG
iArQY4dcj80yj2syoe2sQJnqj7B0GxKM+X0eYkA0E93nODlbuMYKi3H1WJmS2RqBpe6V3XBKbqqb
6hlVrgMIgzFLhsvD3XCw/vOrnYKC5hSLhQOKPaJi3erwyKkRXuUnrQny4pcliuD0d18+OS8h6IVs
FSXSKO81O4RdZvlil++z8iNzvNF+tCfVhWb4v2ywlUFMiMUgRq7kDQyqoZqUuOr38qp1rWuqaOfs
tZ/baHz3+Fw9JtBao5RXoBNFAJSgSJgMfjzPHu7fk/FeGS/bWF8Z8Ci3zsoy+mNW65j1c2d0McBk
sEAEspe86F4UWDfjqT1kR+dZAnfaGPQnaa/t24fEB4Hc9i8QfUjGQbsoGuWmwtLGrXFAU8E4vxpQ
81a072p9PaqCUMmNIitzmbCM9r8MCqpAU0v9PbdI4qL5CSIzynHbKn5I/gRih7IsLarRUIh17aOg
Bbd2CWbuzF0gHjhASgcjUjhD40MoHEGnBmzsC7bxc1HQxo3pA2y9NnsZnfTozE+g+wXm4EpOin7y
1Gvaf3mcrIxVL52oCpcujjKADlO7K9R78JFi4HGvdt+nonKL6WN7cQUfkW0FkZesyWQaXkpoKBCr
8Nq+fsglS2CVaCmZEKNKvbGMBWDk6sNIIbJxsoYQ2cdDPHnEAe++YCeIzGKCTATiZ2nWgBeSa6u/
qaontXncXjn6k7e8gwktY5PXjUMhlulxJu8aEdx6uGmsVTj50hVsh5GZjgCw5/5lIdKD4qRQOY/v
I3R0EdO4SsrbOo/8VKh6LoRmAklrq5QwDNCmXr1oxXBO8+jKssgp16Gm7cjeUmNuWzEDY5YF5wM/
huGWjyE26Hb+CQarIFqGQwHKfBxGqaR7ufwBTo99XCw7ZQFFfZteL5UpyAlxfQUXCMyK49GssWV0
bcn0OU/pjjOmwGymoFR0d8pE7fjco2gFw2xsfbBbJyVY0z4Zd4Vte+2U3I6Q6Cm0X7HTCZaR06KE
w2hVeWWfZXj5JZASwQ54k2KQhRb35rG5bg/R6KpHnECndHaV7+lRVLHnfr8VLmMmOCe0UY6Bi4lK
twcvqTPs+8pv5cVVq9dsFGx0/qp+FpiZFzzIr5dOlVBgDqsXCf289mtX+UuH8XcBEO86SzPy0EyB
TrSj0h+y8kvD7IxhQfOVlyTycZacK2z++7Q1r8c4FrkKL1qusZjtp0hlCUlF7IFZzfZx5E/V/bAc
kNUJHOgNx7hrdrbAPN46riHpT1qZpxdR3eQJzOvy34V9JQ2/5/45i6EsKWn+duDkeQh9XENVDJ2p
qBBeQrXDCAmngQbObAcq+zh5U+1zSKqdqvp2JBqI5cayNRzjkJAD1eqhA1yDG5EF/odYdSX7HjIS
7uKc7SoA9eFgmgIjue6yMpL1S8ydWbVGPyE6mub9CLmSDA0r5n9meMadc20dc7BqlZVmPfJYIFd6
y2RPju8yEcE376Cj+XkVfErgMGeZwFAkGiKzQXys7OpmrMMH3BeO2y4hgmDO0rKSarvqwXCCwZ4z
KjtB04keirwoj+kdaHfgpYhpHsbBkVRqktJGoNCMzFXi7508u6nhbdvB3bh/Qb5MJiERhhG2GcHP
IuRt6Z8SJz4mSPjO7530mCbKvQ2ikW1I7tKhIRRFXQtTpey4TYmWCjvs8HUy8tY6d3rtb/99riOv
/j7zaWa5JKB3gIMlpnmwneQ2ztAxEFVSEJJ/yX3YKOeiRwG9iBrLo2XGYzIlCmxB5RckT5YEluuh
PzWxqH7Gd4a/QCyL1mDNULkyACTXeFLUr04FGRlRFOev3CcIE+dk3JusBC9ddOBDIjt3bUi3D89J
LHiGcRorEQIMJMuhsEnJLhkcVLxVe0Q7skfujdgN7/35ozqZqRvuimP5Gu3BhL4nfnYEZ9JJ1AHM
jeUrbCa4llLXE1uDjYRO00R5DI6BBINlM6bXnRnD+vlhwmtp2yU5Z5UCrjXM1oBgE0MwTGzNId4Z
Y74NHdd5kIy+Pt6j97CtxBLyvJcnOth1LK+JCa0vLb8ZAZN2YTroBDSGQCfFXsoh7gnePDCTHXr9
F5oCbgwk0FJinlND1OXAsxPtUug1NtHejP+/PCjNRZ7KKUXPkA6NBSieqWWgTJnjDlnVe9hEpS/H
jUhvkRNPMJCG6QB0IGAakW1+VMuhJKGC4lgeDhBSXt4nAiaQ7Q/IGbpRMXVAk+yQmQUnIvM8Gxej
M4sBlSqT6HfFiLYsoPVXGHOGvhYheF7P0h3yUtaVgvuHpy7pj1TN0cBljpmbREbhppHgucVbbEwM
aDrke3S0mjI/qSaqXMzgCoEi2YfRPIKm2s/qCKtO3NB0BEGbE39g/ycYE1QHlIHl2gTYDJ2ufQlh
Ek81oWUoxeR9e6k5JxKQKJEnlG5QsWX2StkgWeF0uNe1BALleYzrf54kUMYl0rEhibGD5p7idnP3
q5+rp21snpWYMNUwP4aOI2zWS/8t49Du0bKOAGjFxzIaziGkouJBNJ8rgmFikKmUZKksmIhu3VYF
Z9MQuZNoUJMTzC/WkW6b1f24L8lQzT0qhdJiepgFtlS/7rVAFxED8t3w83sxbkhSJCq7GqWuiECj
mQrrlXutbj3JLrxJpJzOcw5ISVBxULxrII5zaVTcL62azzAKyksjBFbVxEVb9PxSlZh/k/XyZ5Jn
ZF+1Y/ost0MheHfzlhTdjDbG7zBU7bCz8f2cJeUwS2gHXerWTZe2vzP6DjJXRglK7QUkodvuyFta
jDxDIhrbAK84JpwufThGegZrmwIzO8OL052G8KBE16Ad2UbivTkwgfoXymJKr0tV6EaiI77pM6Ve
NKDfWMXfjN70MjV8zYb2iLbXD1KrRyKLHqpf2QuhELLedsyWXzJniSL69DBui5v8ltJnJsFduZt7
F1qC6HnN7rr38Ro8Z4YmCOyc68AFNLNLytFszIQWzwxyp6ieOt733YOanQskxJVge5FFWIzz5mOj
LHMHrGieziXVrUwhGDJ24CaO79LR2YP2SfBdeZDrz8oGtM5Agh25RXSTpXejUkGSUbmVKojKj5g/
XCzLHQ1JwAjJ2yXYIRilN0DvYbOvZTtt7Hqi7RYD/jNlTwqflSTzSSQ4KLi2rXCYKIoqfjemGnDs
cPKvS78qMe/e3EnZzlb/4cvhdk+7wEG6jEb6y7BjSUM2aAYCdlXnXpQU+8hym97vW+Vg6Fe2aBSR
axm9F2MNcRKyreChURfGnxLhIEfJoVnABAMBwdwlRUVunMJR/DwJr+t8+u+0DpiCx9CDCtYtAwU8
GpBWZ4bWYAIyIbgc18UtQqCr5Ae52f/3XbDGoMavMNKs1EJ5AsacWu/9mF2FSeLhRfiIC/QRQ4pQ
PbD8/w5pOWCiUFCOBJcRE1/GYmrshXYrT8qTJHlO9N1ajt30VKBcKEwW8Y6oNRgTUapBDaG8i/Yp
C51Z8fhTT1P0r0OaS/uRI68ZTleJ8Z87y1XaLI8LE/4P345xzzpORjmlkJKy7GalPy09OIomc7e9
jJzJaeCodLAPWi8q2McvP92CgbSuoZdAdRpcU3uMEhRddzFYnA1fjT5Q4kJmSrKhaiqaxeMtqo1v
h8ZRbAfog10iQ0AYQyc19rqMaqhkJ0GRPMvWy2CeIuuh1BK01jxtG8uLYlSok1JtIE/B9p6DqSBK
OwlrqsTq4wCyi6FQgxhDhhC1EpxB3MN3hcV2cNhzjNanDOuqZz9jUnpFCBpwNOg9t1ECQrHqqPZz
48q1cwvCz5dtO3l3DAia0hZJhbI7M3sDRbSxg0gyujdycF2EDw6uVGiWc0El6ZW1oLtHBMbsDehK
G3OqAGzUPpxor/a5n6evTRPMGGfctov+KabYhfD5aRdz2LZLB1IX2pM5Ki9q/gMcRv/w91GmRycw
BsUwG3TpkRFEkO3awd/vnOJRicd3tZD8f4GAuBLyJDL0HxmIWm41p0LRzpsyPzdLOIBIF5dDfYMd
rf+F+PPvq2Bc1nIh5xku79ZtlXj1eT5me3LXfNN35qPp/qh/KyBuroIusPfS5GrHbQPpN/jyjdBS
jLw6yIRw/7xcwyXsxylFLtizZJD4lS7pHB/KPtsgvMOU9i3/PxDmmtCOuWa3tAyiOc+NdSxyX11s
DCVrXjHfFh/bYFyvW4Exu6kC9W5jlABTZ8lVkKPTRZdI7ppZ4MRRTXA8fZl9RqElsdQW2U0Sof8O
dD/Qa82flbQT+DcfB4QLCApQb2G/TTGBcM+gXXK2HU97GS+cIMPgha8onSg7xv1CDpIqCLS4NLLP
HElOIQ1tIPw5chv05ilNfKP/ZdSZK5dPWvjw3z8RpfvCuAMaPr5wCzmQTNVKiIJ7NXntkeSUREkw
3sp9AmAM8tKrSbPYRW4DwJx+WDCisU6x6MgQYTA7J0aVuytTYBBz56T3mnGDi/b2OvEOwLUZzL6p
5UFGFQoQ03iOU0/vjvXg650gTIsMYTaMUeKxPWhAabVuVzTZjqCzr+jbYNsY3sGzemGyL3dLUqGS
SoOA2ux6242d5wzNxZn5UTq/t5G4Bn2mkCy6rKuImjoDwdUaSHUITpQm9Apzn3eCCx83Hbm2h7kP
NRiOJPWEZRuT5d6wJXdqcGzHim/q2fOo9H7sgJJwBA94AlagpR/dskp2YPC+aZtZ9GNEi8vc6HM5
70qdPt+Hk3TrPJJ7KreR6a5iuc4eWocH4pdB+my/iojCuRen9TIwJyTRjU4lKRZ7tp2XCTO6yVLt
8gbJrio+zbruInjtwQ/hx8U/tCBeJA6YXR7jjTvotFk0Sq7n+b0BYeIUgICNgOJEedz2qf+PnTby
XipehAhal07VNn1FGtrviAmu8JgTrdghZ/jNKqJj2sy4rOWD4WVG+lg5zkluSL3b/gGcCI3HE15P
OKNlqk52iU/JqLUKfVZeVIFjt/+YKhve5RnTXh9PEEDcRuOZCzjwC1sGLYCy9dscWiOOmSJ9YMfS
ja7gXmz0yHklXi9h8g80lCQ2AyJ3rgzy3W1szva9gGa2b663fQd20torlGtQmufNSxkKIDjbBRDo
jtVohhlDSZeLWZp1mMy0ASRt7tPBl/QgdXbheNVrggIB1xZVgbibgWylzXbKjSRTjMTCMo7mQSWn
uHpJRQqnXFtWEMyFPpfMKAsTQJRJkA7XDShBpTlY5oMzCu6KdOGZuyIG+z6NYVZtaSdnzmp8mD7b
FcmJ1G9zhNGK9+3PTx35CwpGrOgAtWko7Es6L6SxU7MFh17uKqPreOUPLRjOqhsKTlfeWxocZHi1
65aK4Vx2QiRDcTqnaoyefk1O0QO5SUA4KB2jYwG0QVRx5dxL12hfGlIrp5ZjSUaN7Bzv03N9jnfJ
tX2Wd9F+2Rv7di8aqOcCYmzfgYShju4jJmJYWdnGiwXzHCN1R9Qf+0mwjXjejQ/0PwhfOhcyNXFm
ZQCCLN2N89nujkXob3sD/yOtMJhrli0t1hSOwCD3IN2+geas+bMNyC58jd+k3T+891Tw3oFACcGP
Mg5dBgaw/anjQkvTUSHPaJJ0cg/X8EIQXXkbaYXCZvqtetDkesIDYtC/9bpXqFdl+tov++2l450Y
axRm5fSwGKQ4gS2p4+al7lbzVZ7upPTV0W7K5X4bjOcKlKUDmW7M5X4hYbYH0GSAughd5KRVkXMz
O3da6jiwMNAqWD0elA13psz3eLGy9DC1piyKZiMMVdkB5V2Svg2izmPeB4KMJabGME2vYeD20g3q
eRr1roRMTRL/bDXfLndJhxljEVkLr1UAdEF/cVhHiDA/rE5oawNXYKDsoqBLXSTV7owwyAPpXIva
frgrt4JjPKLOksJoQV7pyR1a4WuQrtI2ccGOFYGol2vn9M6oJi09j6bHZjrk3UMaHf+7s62XjXmx
SFUe2Qm6nD3FgAHVjkBJzLQEbsYLn7jqofULDo2+YmaxJAhqhbj10XL75HdLf0VkUesSb4eiyI70
laXDn9kEp2HHY6GCSdyLGw2PldmrSLVXkblNK6h2xe+2VghWjndZAGU0nXsCGwWI2S8/To+H3hTR
lEIzQ7x7bFxVejDyyDWI5CaGgHBDBMZ4QqOhtS1X6IuvDCowCpL51C3pjijBYO22PYJuSPbSsLaL
8QjaCmhndEJ2nG9k0G13auWGaVAUfhdCsLy9k/Dk3Ibk+vlqKan/rF6Z7ZSNZOzx/kPf7SkrnW89
uDc0PRb1vfCcBD6CIpSBOjp6mC5xxgVP8UjCYTGjN1rNXhrrxUGruXVUkoNQfoy/jn/B2GRk1Rek
slSA1VF8mPISs/rDwenDY6KXrmQtv1RzHlxbkkXThdyI+2kly2ASy+lkpnSCpTJsqCA8z5HqLsl1
CSWE7c+mCNZTZbxyCBF0R2ripNY/YkWH5ndn4CwhZ6uGaIqs+akc3872d9kM/cp+xpVtn3aq25vT
rVo/RbOOkmriysP4L4GTsu+DVRh5uC9NmZqUa7WFvTmb0aHrcC9I+t/N0gquBdxdiTqDDe1FKHWz
lDRKh0Z7TcJJbcpPXfjYa7dtuV9+RuR1e6G5+wNa4GiFo1qVbPZycppRahbEzyzVPYL0h2Nhcl3U
qsS1ZnUZYAJak3dF3OhAkc3sHr/Fy/L0IQTnWZFXp14R3T34J/YKj/GepVoWhDKcbkjiqG4r/1zi
t2ouPHnQd6h6Xi8KeQrlZ6trPTNvBC8W7iZZgTNRLpulMc8inHuQhLmyjcdCDh+zeNlZWNn//vEc
Ga0DlFAI8jNM0ImKbAi1CkhVcy6soG3OsRVsQ3BTDCjtwRMp5TQIjS8DW1Kj7GHNMk4/+2MgT1Fs
uTPGvGL9ZoDDzKmrpo82+Da3YXnH+hqVOtQqbOOBSxwrBiraCKpe9kxMR2wjcL4SDEKKCO3hMir5
dGOsEBq0L+AjYYPps/qcaXh8JVr0PswG2pV6UR8bx//RcKlDfRA7jfIyX4JNxFzMvoP/S8pP8CD4
JsmOUkl8G9pAWvqxbRlnS1+AMc5vzRFVuwJYkZ8GaAdPljtNgvokd/VWBjE+ntfLoikjUjMLmrwW
9VnNHzLMssfSz21bOCfdhS3M8T11ktzV+M9L1PkZVAE7q0e/kdP4re1ck0F7jqYyMIX93aIlZJzD
XFRnnOiElYQir4mGkqICnftx2zaOj1/Yxuws2x4ipW5hGzRMj4XdQLhO1BcnsoPZRgMatuY8gh3p
rF1hNgfTRQ4MyQVxiHNYX1hC/321l+LSwX2EzkaA08zsz3a/m1uV7ifX6AuvEvgEf91Ajwt6aNyP
2WdfXyiF4XQI7qCr9bXuqklEOac/tXzmogqD/kKwL768lrpylgBh7LQDxlgD3Zvd8kp6vpFvp+/R
GX3LT+i/ua73YZC1bvZe/M5EP4J3iF38CCZoGF1r0xEQZIZid5hcRznPhgfOKQvSK2AkGBQPpVlT
BMsPVZ+mM9EjdkapVyqg5o3hdtp9UXyv5/MYz240C4KI4ENaTBDR5iTrGpp2Nc3ancjelkRPd374
+DSG/oKVY1YSKB06hyLgpWFP7hwFU7ovMrT31ZB92U8ipRTR6jGBI0EZc14KAELoAlOty3KXTBkE
G/1Je9uOHvyt/WkaEz2m0inaQgYSRF/IgKye4paKKBtKazNb+4CJH41edv2Q4IIhE3RH+2by2pZv
PWZoR/mtTH2iuqOINU7kFEwswZgmJhh02KUpL0P4JkxVitaNuTMpzQhdoxl/v3fiHxKZDuB6fO1r
Y7f9eXj3pvXutZmyV2/W8bhQ564jHUOJO7DEdRD/00DmHV+bpV+qJ0NE6cerdl6AMiEjac25GEwE
Yji6fUwCuXaVQ3mVHBE/dNVrbqUnxJCy97eN5d4GQFUO9nwDzd5fc9i4+YQqYO0p8pNCPmpIVFjS
h4WhoW0krnf8RfqSy26VBCKoA5BIi4nLtnLr7l/21QqBWcLKsoZBpmdZC851a/wwol0kYnPjnpcr
DDbG2k2Xthp8w8i/m87jEt2gNWHOwZuvoYNcsGTckEQFiyxMOUATiwlJijRZDUbfsYfVe01Btcb2
5+48JLe1tN/+ONyttUJiQpLspMOQ6TRadA+y4Rty4NSiiMR3gE9rmIikRWpSLROsmSRcmMZA0vqg
VAOl7t1G8ap2cgsMq2lot3zJiu/V6E0ifW/RL2ACFAhccbfuYWVX/TS1D8y9bK8i98xarSIToJbc
WcJiphaWL9H04CgQ9LsLB2xcv+igHleLRhoEDuIwkcpYylAvYxgUgcjSkr1w8aYIvImxN4pKUSIo
ZnOZU6sug0J9EYkjiX6vbwn5NmYnQ1RWEyExW0zDHN1kdRRpktAofZVIsad0rjl/zKLmCm70A90/
+qXBIIwE4OUlo1kIKMBpeUC2X6Uecnbme2/cdaJ2cO7uWsGwu0tN8i6imZrF+oGptXE6m6GgQYXr
2isIZnP19qgMFn05TvZj3P8m+nHbtUUmMFvHSBsTxO1YKbWEgFQW+fKw18Lf/zsQZv8QvbGnka6T
OpoQ/ixAyrHXom//KxD2dC/aNu2RJ8C7FOdQqgaLZLhWIuKwFKwXmzZoRy3VO5rGUqznWH9Lon0u
IuD7k0j9csX7/OY2s1GgWdnkGbXEUlznAIJZ4/ZNvYOu051y0/jpK8hM/bx3db87P0e9WzZucyXt
tleTu1lXv4F5CDQ2OpBteucD+YZnjC8QBvfa6pwlZwWTxttY3PC6wqJ7YPUkkBI1zqwGWFH9I4SK
6dLkL3Kq+cMkB73j+E1T7Ayz+L6NKlxmJkjEYVUqOB5x7dwpZwWDxu6ygzbX78JLJ988LvvqHF61
Qfki7+6j9+70so3PvXGsrGaCR98rZr7QN3M0ven1swQxiLE1d7mioMBk2m6ZZYlgoemf3HIsJphU
8RhONr3k9DUElGLXCQNwE7qSaHJLtEmYoGKZZQvRa+Co5GhDmHJ6FUq6iCCYkNK3iy7jzId/Ojtr
fijzd+Fowx+SmY3lYk9hAiLAyllgRnruvGqvPCQu2uTucAltFz+6Nval4tWv6i58SF/NV9mdDurN
4Dn+M5WRL0RZAIHFbPmhKW2JDNGfj/eUD3dO96AngsOGD4GJEVrmxNuB8Y8+16ZGpjuCLIMbp4cs
fMaE77bb8wPLJwbjG4OphrNiAyPJyXNS9G4y67tsDt26rr6XuqgvhbvL0JACOkfQ/CM/dRlbmhbK
eIWGS4eFMSawZLrOsBvbxG/qU5weZVENn58hQuFbR3s2hr7YMaPCLLtiLggyvQ/dCzq04SLJGYN9
hlvc6TedqCjH3dErOOaoaEPMnxIL5iXyd52c7OYYV14hkrDn0VtBR+zTKuY0AB9GaU8VrJIO9j0J
5OvkpFV+/lq/ta5yTPfpKbszvDDYdhWuO65QmXPByHJ0mZRA7bUz+hnl+TWWjtsQ3KMHE30KCgAg
j2dfYlObq2YRoaiRYzxZPihZ0IEjWJ39Ltrr1uwu2es2INemFSAT9dtBlTJNgk25TdSziSsxxOQN
NOPIRETWJYJidvNi11k6L+gHHJzsfiljL4msq3wWzHlzPXBlELOfVWzdLhqAYuZ7W4P+wl0h3xii
QRgeGywaeD8/FBvvTSjQzA5tblwiHxPrudy6ZnzT1MFcvUAa0k6uMFaXhFdj90BS0A7tnH96S1t0
BhOcZJQb+zKUTDqIsSeTFsBQmdLms0HeTFF05PrjCoNZTQ2tCrqBGgR9r8eaXxTvVv+jXwIl/Nno
QSOiJOB+vBUcs6qdFPVyG8IkXf9mkA9FfTKdK2HijfuGgSIg2Md0lNxY1mCb5EZV0m/Xkdkbm/c4
FPgg19NXAMyqTXqsJ7UFgLbfZ8UJFH9CUUPeOYL0EDiP6dGFyvzlxwf7gBTbEQKtRqryoY77k2Og
H2cZUuPUY4zuJpIhWqTqXXHYDhi8TwT6Fhs9guD2gIT6JbA6l7PhlDMChvlgWffoQpzVq0yUQeGt
oAZtEA10LOjnZXtloEIp1U2s0e2l+iE49yJjgTy8tt82huMJ6HPEcDYKOUh7seWFDsoAUmIbuSdj
+h30aaHsgtfzH4RhLlCYc2N0GmseTKCA6eWursFd3uQ7yO88dijVmKjVbBvFWTv0g2igg6KsbZCD
uPxCYFjOdXu2cs8a4qBquw+tnz1TkgWlGS6MhkS7RtldvqgwWRA5AGeOnXtjWn8rR4zNKO2dI+S3
4n0iKD9iqBHOBp9j/M1KzMLQYyn3Qrs0ArvJ0gfZjL8tWZQGiTaci7C+yVLztUKzrzsu5nUYFZor
90vjzmHjHLPOEPG80cDK3MPpcK+G32QZJmaHLxe4MGolWZq4wORt7E6Q2MiWG6P3lOxUOE/b35Kz
28CVgAYEypQoQ/TiEqrEIHrcZWnhYUIGQxRDFHphiTNaIVmIk7qTelE9jLfe6Mb9v7IYkIpjQrAS
FlKrKV3hDeM8unJqdvu+rjrBOAWPpsQ0MCiNrQcmAXzYS8PkpQvbiqD0W8d7VT6NbRA716XkFc0+
yn0kHPatfDLr1u30j9AOYv173B7D4S4RcQXzCNQufgmzxFkaJVE6D4WXvXT0IdW+N34DUdhfwz5D
BvIYn427OLCD4WDeiMgVeZ6kon2L9nBCKI/lZxpHFbwb1JNoZ//kVItb9qbiWnivetA+jV26/Nse
xYWkXI5g/cHO/fNgWCU34tmKmlIpCm+ed85wglI3/vdGDNWrRWNdvAKX+Yc38n+wmNeAnphjaurA
IqDkL+JDOaZul3jyctMvvqbdEzActVKwbaDK2zNrVCb+mWGUVt2cgzGpyCj33myl16pSdW9haJNr
u0+0WyU0jV/hNNv1LuqHrnRzUw6PkayM9xPJSxRlVQVa2tIsHx1lbEevazt0X9TaoJReLjnKR9xF
ZjAlEY6oHhNWs5urWn0IsyR6jkud5H4j9ZgLCUdDUHziWQePoQzJloH5MeYBaTToqjFsuKuU0rbp
A6S2k+jFWQQw1OvZGAftafDIGWCKAD/T5f50prwhCrjVIaWu7NtZ2dldHJBQE3wsrotAuAqTcGhh
pA/iS5zIMMduanEmTgSkCUExxcZvaWyHzCWhmoY7JxnCAAyX/UOOEGh5Y4k5FjfKilhUofzTzsWa
rMk4NdFPDeIPtmlkIeloaAOkRbQdyKfDo+KDe8+dgw/Fj9DUP9xHgXayiCvlrmq76Sk9QmM9KA7g
VDvOVyQo94M7BI/quXksvX+Y68bs+N8fx7abaEo1SRLVPVkMiI1rj4NzxI+M9f1kXZejoN+b9/HX
YIyPTREClkRXAgQiqupOUiv/UsD78jBISf59e7t+OW/Ql4hLOGIgJKswKMY4mgLBgqSIKjiArL1a
pLvvcHP57xCqoaANUgbtEBIhlz4mz9MwOxnBvaseTA/EPL0nRaLha15h/eILMcGuLhbLLOgXMu/b
OFCu1MD2R/R1uBhr2JU3YSD7v7ftEn0mJtCRRMqqJqMOGz30+rFW9mEmWDoeqcWFVcw5rRuVWXcT
MKzHb0mwHEc/e8NY0O1Z8e6Ww13oFrGrn5OdFkS7beuEC8qEBmNx2q5RAT38tp6Wb+PtOzjL92D5
Pt0V+9nL6n+4N+OgopK1IMSz2JNRrTWMRw84jHPj91zeqcOVUNSZ+8WQNpAxfAxeI5YTanCqNJla
XGZlg+yzSXbRLYFyrai9mDdrB+YixwGnCp2OtRnPUPMhU4c/npFULiH6e1R+FEN+VjuEKJL/bBXL
U/TUM4rssEA3NcqSO8HXoxBfounqksx8vSyXe6XVqHNCmS6Aeuqr7EjTznAw69zkqbQPDf1Rbu3c
leXkajYS6buV5g+FMpgB6CklgSPzjk1QbmJJcKqZeBkxMcAup0yjF+lU+9UrwYTGw2Y5mKJOChEM
EwTCIW0mpQZMVt2EqV+H10OKLyAiqeJ/YCiDoxHJxDWOPZ6HKc+SrskKL8qsdDdCTCd10nNKyJMz
vMZlft3mg9fIyetgSrsyX46G+k3wgTkZCFNb/QT676uLpKKkcVTo+AlW5MdPdu2msZv/JkET3KqS
+zr50aNC3O7oHMfJTQUnFO8WS0VDKYmcZWO07xJ8jLpi1A3cLHsdQnovcDZ3rvZt8rMQtTFzzVwh
MQFQU6EFV9M7bNsbvpN9i+PBzWbZjZH8SobpWIeToOrx5UQELT6efJBDhXIbBtYY26SIjK1G76/I
jMxukc3Ebwf9H8o3SK0g1qFfH8ywXzYESfRelkusIEq42fOM2oC8+AIf4TQHQilUpiP6NtgO2EkY
TI1YeiPhdidH4C89zeRlsHftcrZBvw4BP8XyLRElDW8s6AKTbtGVX0ZJCIlKB5gqFGurzFcQauof
o3ajhbtG9RfzNm48gkgkfWtULwf7WiX7/f8h7cuaJMWVZn8RZqwSehUkuVRl7eu8YF29sIsdAb/+
Om3XTmeSWGLdn83bmTkVKREKhSI83LM9yfcsX6vFLN6foOKZ+HfxjgdH+/mvYaKeqrdTfpvfBIxb
5k+/f4T0k+JzqT8TH6ScGw1CpNW9ldygh+GDUKU8tO2mkJ9ptMnjlVt1KUCZGAYhDPKG7IJ7mfU5
6igpng+W+nOsPwpCQd5tg1ppdepy0RJme02MQxrkgv+XMj8IKwJL9SZ18525RfrggW3xtgMkdGd5
H5JrHr2POLtTeL1tQavCc+cz3IBMyrF5f6Ntkr24s6F/wXfNx4Ako3sbtz5/LFz/GG7ervvq0tVs
wVNNZqIrd5Ektkld95Ypkb7hzQfPGaMHe40GaNkGOM40A+9ivHjOnaGO7LzFHHfmiMHaUas80lzb
KVq9EhwXivYEMWQqrKCGimBybkYmaR6kDLUVWQsW8VFq6n0HLvFDpZaZa1SN+ti1envIhkYlzpCF
4v36Xi6/6ijFGjF0BCebXf64aJUKZTI8UncQoGl5/9UT16o8zPkLbqykGku7CsFgCAaBzRgaFbM7
V4ublvpJh6eR9Jjxn8i4qqxN5yzdAqc2ZluaAEVdhuN0bAJ3pDzRd3oKGvLcAz8OWZv6WEKCoDXx
Z0WzOweNYxHGAVYUVXhhwlzJQS77+ZFvMx6ANiHfUgjHpg4qyrejc7B+DLs12bWlS4iCthRUkKBY
QpXz3IdaEM+jRoifUI04DK0e87iNV9xk8cOd2JgiyGmkzpQelzhs+DaGI6FEru31OvyiWb1W9Lqw
ZE+0IHBIFV0fnLvZhoaqYpIu6oQz+nQbaYGj08xN6tG77vcXZnDqwBADhwfIz8A/5wuCcHU0khYH
Tyn3Qfep+ttsLawuOeKpiVnWVRbGgCI5TJR4eCn+7Ug2EcAfnYr5HRsyCJt/WNFJmXYWsYwyMWq7
msx1umNm7Bj21maIxqfrZhZXdWJmdoTbEvDjpsTxAtU/FJxoVXGhvJP6hSn7YnVecfpr86fJae15
dpj1INJHU8IaKg1N+jEGlIfZK3LnsHhv7E2eq9z+qZZ76Dvw6+ucHGBu+fRUzRwEPWOqBAKXTPpS
53ekue/HoxrfR8/XzSxt56mZmZNktiwxEocF+slzUJs8zZ3adKFvPZpbZM0ri1q6bkB+YEw8PxbI
XWfH2Ox6oQcdRmerjwyN75Drn/HBfxoC/g8ADJCDqih+6sgrwF97fr4qqyGQD4Ul1bqx422qP5J/
YPo/NfH7ZjuJSfpgVKUspy8k30f5Q69drXKytdHtxej6ZyEXpYZIT4xWYiGNmjt6W3MwnV13gaVQ
hDkY8N+QSbzkQrAsKdBbsDSkGsatBYqIDKM5a93TpQ//u3mqohiNmunsHLEegbYGXgV9dDQQtiMo
FDK8jvQi4H2xbUTixnIlHi1mFqc2Z5GciEQjKBojxAaQ3RW3TVCB/uJGzTw5OHVwB+kHAPyv7+XC
qZ3uD8wAGyp02+cld6UJ4goDjHhRYESsm/h8s5/xADBO9WWsEZr97ujNQgSM4U2PK8QCodnMx6G5
ELRR5aNn4phO9yxNnmV8wCDDW3TT7A0vO4yOeGIpB1Vd+cD2bNsKzlzC441ZO2vv7KUi3OnPITPk
P8l9sE8pWLu4tbfEES/BJjn6O64cwxvjED2rT9f3etXg7MYJJCjT8xjrjwjHfBK33eCx2VGY6t98
J90X2x8rFic3vbLjRD+PKqPMfKNLYFECB84Vnjj9IfYeRlT7BcSek5WTufQkPNvS2bEJWykxDQ97
IL2/NW7HzmE84TkX96ajfsvvAv5OKvcOnxiD9DXC6UqWsrrFszMkwiondf77B9THWvfgY8T7Hhze
0dbwKXrnHBI8K1M5C34NdjbUqsDEzxCS5k8CK0hbQTvwgrQW0IFg5CB2x4dk01HiNdYPG8zu0voo
UDJiQYj3qIeCPU/YLyMejxmqmG29M/tbRp8bdU/sp6AVG6VKXQqm07XZq8vzPv1UZqMWTJH8zmOn
GrGhGDP81LTeRPJJyz5RvuhUvNL7n9d9b9rpM9eDMA+BehsybBUMjfMiTM2gJ1OHJHXaPMdbYjQb
nqRjsRI0L+6CyQqzpuYRbs6L+AWOr4KICEgNUHuNhzqvX3umQ9VekNe/Xw7ViQ6ZPQNgmnnZuTMa
H/IjaBqqYfAtQ0V31APnuomL1AZrmRiU0bgGYEebQ4JFoxgp6n5oTRWfg/HcjJDCQlsgCLiI3izy
DzuHoj/KJRgk1+mcWNAQxZCMVoXOUVS9WVpwa4fVGwv+msp9eiTjSKD+AOW7i85DFYEsBjxPmaOl
SD3liyEaJ7CeFNNwRmMFmzZlYzOXA9AJ/P/axJaIPsd5tIv8rGNDaiLa2Sg//VI0Nxsf2v7t+mda
skJAcAqePaSEcL5zK4MlUTbNranw1z/GxhdIBo6FsN2SjCuXs3YRvrF5UOxCJXNybeBWzk2VZkAy
QWEK3SK3bw+dgTb8juU7xbzRLKcfNwRltlh+xvQG8O6/XycKOcBuWOgZgxf03DhrIexQdJmAKFTu
hHRL7T2qMhyduRVDC5HChq4u6lKY+wP/zOxatI0oLdgAQ4DCO0Pc3vWB+Xh9Lcsm8OAHEEWHLMRs
LXquVqEJwnWnHII9mn6gO+mK79dtLPnFNAMH6AKqNWCwO9+vIIREpumDD2+0vmwUQulnVWLO6691
zeET+CQqPA+eDqzEzEwbJ5KRCrtl3uQlO2YmdcGXtPJNFuLqmZXZMwudLGloEaxUBYiXogoigOaP
TGQr9a3FPUMlZtLLQxV9PjrdRFbM8g5mAvIRia8+9XlZu6sETL8fHfPIgNT6/9tBED/ftII0uRVL
2ElF7Srlduz/M/LDGOo8JAm32F2OV3nppGtstAshHWf3j92Za+slS4POn+yazQYED47oGI9Te9P1
JjeNJxWwsL/2QqiuaBZgkuABRZX0fKWi96OmbyDGitgFAamcR43kvvHmr9FXLHy6M0OzTItgpFQz
BhiqjTR7ppGh74E+yW+GqvgvgT7PyroWdpIBJQg0pkXB+TSHk7UK2J40A0GiLpI3UFe7TdC2HOwF
PFbF0UAxyseI/9/vJZSOUSHEnWxf4JESqkFCJm6FY/QEPNYd70KXCcgmliuQwYXThgj/Wyxnulbm
Ve2ok1VpU4QOdHcOdiZCTjR0kQy6xtO39NFOi4Uz72CDWnQywYoGVD4j/aVjjwakRitjZeeWbq6z
quTskuz9EL3qDIb8UbhJMoL13KvphgxOQQ5agkd06JSKW4OLpB1vIuNvAbzToxZcEPh0yAytOdJT
QA9lYmgSDsN0qqYkG30wN5qeP113kIts+tzMfA7WN1stVVKYCULk9f5/0iifTTV3G13b5cWalyxa
m27ICRqHvvD8+dyXvSLtEYvC91KL/EY1v6LoZ9DVboh0/vrSFm5M6NWgsYeGI97qvz/wSbFIU2oV
+E0szYjEg5IZt7T8dt3CotOfWJgFkFIdqiBjsEDjzhFBx0eteYKMoXfdzOJCLAu8Y5CbBRprtmtN
JIasg96sU9vBo0r7ZyNaef8tOzuDHjLBk4pB8Ow85uYR/ucst+Dsvf/kT0jX/IWiKmUW3H4WYgO1
QGoe6U8V0mIia7bXF7h0piE5C4WSKffQ52NwwqxL3xogBxXb9zGKhkJ+j9qNr44rZ3opAhuTTjqW
aUMOaHakKyuTmh4BJBob9IiJJ7fPCfeHhDOWbjtb41G2dsdcDsPhgEGvF9SM2FgKXd3znU1HKYQ0
TQFmf+PdDPo9gWb7fzQ1borGOoq2Js5ohi+kok+R7CW3klDbV6ZUD35W7i2zMryiKdFZ0ozX67s+
WZ5lFHikAe4Eflo0AedDKlVhaTIaUGiopMaN2gGXdFB60DXzAWIc2Esbrvjx0meGxo5Bp4gGuZ15
3gfphohUgXBQkeZ++0WpJ4rRidZgcYsLO7Ezy/zskoaKnSsosHevTf/Qib1qYa4YaFx21AqvkP9w
94G8GNTC0+lBR+78E0dwXsWXIVJzG+oxqE4rUJCqK23Fe5eizamZaXtP4pnZNHGt2dg+wh4kzXmD
2TabvVx3iqUjAoQdPtPkr/q8SWZHdZaxNhKO1t/54TGroCxCd0z1GrEJh3/ZuBNjsw8VqlVeZ2mM
qGOqvCxv9Ghbg6b5+oouhxmmE0ixqAlQD9TOLINFvx0dF2haOmVZcys0uCQoqXXoYsk+3uu571nS
rLhSttyKE0cDGM8SxwSj4h0mL7tS8tL6ZZVrdCBLXop0EmULC3eTPi+5Icz7Mg7xoBMNdTHEgRP+
Kynqba69itFR8mORudd3YsmBqIXRIySfzMS5P3eggioNMD8pvm2ZxbtSTU0nMcL+mBsp+RdT2Hdk
7wwU//Mry4Qf+YJhcXk1HtkAOE2vvhAqn6+v6LJYChsUVjCMBoA6Et3zJQFgQTJ1ehWNwtrSJHzt
muhYdz8H/4ch5d4Om5BbreoAO/KsRf3GgqCYq+gqxGBbbeXBuZTcnB6dWaRP6qDGxA+OzgAoBW0d
AWqGML9tole9+5dI+ufgmLPHYAc6A5kGMBVon4W965PHSn8pi/313V2M1ydWZgeHMJn0tQUrzN6z
4n0o7jFH1smVy3/pHEws8wg4eByht3L+Cc0g7eIowyssMAKXtT9VPUL58J3W4AZTIk8zVMce1hLR
paMw0dMySGzivTI/ClGc61lFEXmQxW9YWvK4AuHamr7Bb86H+RV7ambK7E5CdqOB/lFhMKOg/vva
JlaHKZQ6auJNZ9Hh2QS5ge9BGEhYHA2nNnMLjXXfEKukOzAtAA+B3aWKg5RAy59sXWne+laLJnxa
zSiGWCq42hACvMaqnH5lw8ieOlKlBSoBmv0c+zF77AlIJrvMrz9L/BUARQBM+khLu982YR4kXqCY
XYOuIGjZeNigMflYSVS6XBzaGgz5cQkBJN1QE0+GvSE2Ukqz9midEghPjIZbV7R4KPxyzHgUp1XK
26KhDu2twisBTMiCBswhtZkLtMTCtmBolsnyjlWNNnJCevFDaWn0MagJmjsRBSaWg24Pr6reROdF
1GXQOmZc6OSQdNRwdRqoz7Ls+vjYmgN50MKM9RtweclgQ3s9vYdWSusCKx4QHpqYMTdTgMnAXqL6
b2HBenoMM4BLQNli0Hutyqp9GFTU6+MO2cFgFrG6NQWDFDgbYvoq4xKEOW3bpVutanIvM+1CeDFr
arSFI1PeAOjaf/PVMG4d2SsFRFP1Il2JpEuH8NSFZhGuGuUIjXccjwztzdq/a/0niqKPnbxcP+yX
vVuEUnRVJmERvN8h13Puq3WsmqE2FRiH/l7kOxBRx6o3lK9g/OdFfOPTvaHsrttcPIUnJmcZTW93
NRUKKiIVcP2FXoYoTxSPQTF+XrezuIdoEAObAPwgzvz50lhdjp1IYafpq53EWE5exq+xQZ6KVq58
ruVt/GNrDlHoByEjbSoFj2Sn2V/q8NiYkTPY38xiM46bOnmMq7Xxo4VHxjR+ikYIAE7IJOY8UwDA
BRUQ5yjSsWNQPuTyWPXfg/DbkDux5Q04sNELzjkHY4VeNDzX3Sj5aNKv69t8GcnPf4V+vs2YMLb9
JsSv6BLMpvrP1ZC4Qu0dP3Rl8R5GTlSvvFsvHQgWDQtwE7zwUX6f3VDCAmdFFDYCinCWU5SKZ0b2
XvprZhaKr7CDTA3tUYI23bzT5MuOFOmY4yaU5Nlk3WPUhdWuCdmBGOh+ZnoindDAI6+Jqn2UQ+YX
gif2imtd5hdgFECiA5AcpKkvGp+jnbAimiqxUV0fkcuGWz+zW7cZwLrLxgHVWCvU/z4qTCsnkyQG
Mmf8gPNv6muAumsJjGblW8R+JuHAjQpfUvlUsm/dcAdakmFc69ssftYTo+a5UTXz06Ay4Ui9Ne5i
jXw0YevllbmSeSycVSxuakGgIYEZ9nnVQ8WwmZ9DgQjSTWAIz+4q9pIh28ju7doxq01WHzN/DXN+
GYsmm2gjTluKu3fmshD+bFlbwWXr7GdVJ9CgufP9AYC6n9cP4+IentiZHUafsXxIKdZW1Yc8/Wqy
jSYfr5uYPsN5dnO+lJlvVFAABYYJS2mqx1HNeQ9FmOsW1jZr5gi2XlMrFFhEAlA+bop9EtmPFKIM
mJ9aMbUYvE72a9rPk1QtK+wYLRYsRtj3Cv2h1ISPPXhwfe5rt1Lzed3oKyaXVocTNQ15QPoR8nHn
JplRtr20UWHWGxO6nfdDdCc6DOutUQQuucKJnfl0qgxrY1BD2Ak1cUM0sWlI6o5p4F7/WGtm5p7d
p53ZqjDTgiKOYawszCq3yFbJCSbPnbsdIhHF1AKUlJE+nG8b8H9FpNqouhaRHNFEkb7p6WC5Hnif
NEZ2xHAdamZ2qdxFatRtjGoQ/9ky6270GhBgLiuAw/5+5cCiaPiSiMu4i85/UdGxgkUqcJwBAe6r
ytLaCUrpb9pC+/n3lk7XPu3NiZdSozLxTMDabb97zn3tR01Nl+Yrz+qls3BqZXawNVGPxeDjS1L5
zhpQUOcgPCgfgXYI1RGp5wfa9v+wLhsFJ1RCpuRpZjEooqQIdZS4o8j2vbhUrUMO2Bd6m+matsxS
1MKQ4QSBwUWKZPd8CyGE3QT5ZKptjdvKzx8iQZzrq1m8WNANw1MK6bSOycZzG6GfxM2oos9RQsYp
qEADtNPVXdN5IDvW2INOQt60K4NpS9EE2wd4O8pdSAFnNhWFQZGrR3Hb6gNOtcZJx2GfmeaGiGbl
a10WCcGQhzL9hLiEtTkEiyasrMZIF+goZnxU3LELuEY+K/0o5EFUr9d3c3FhJ9ZmVUKayWbMMlgL
UTa2xdZQG9RVap6vERpezm1CqhY3MjJphiwPY/Tnn00ZK+g7T+saLBXSLo1nsMyNAABuasWJqebK
4R3cC85Q9kc/pZ4fDyues7RW/ACUkYGimrzn/BdkWV4EPQaDwB1Qe372vbVDNwPYXWXRyjdcOuMT
3gwsRAyV6znpsSKg+cgUQMJZbHQf6jDKivtSo5Aark37W06G+t6KAolpfLQn8RxEjvgPP8FGX9pE
6AS4au6xmMawBXBoE6TlvrOlN2F3mwfLvjXivewjTmm1EqiXHBftH1ATmrgQ0ZU5316bBL1WpxEU
Ge1vI7gWlYcMAPwaZI+0d4N6jex+IWPHt8S7ZPIptO9mX1Mv8wJTXOUEIrfLm3IwbUhIVyFkLMw4
2hiogmybxq79lVUuPlcoODJUFexzGG+c3ZBW1GGhCUX1VfjcMCSGap5LxnvxnzXcR8l9Yd4Tsh3L
xrt+Uqftm9/MmJecdhbx52KgVLNpawaSICFUvikm5FZRHRHByptvoearTXNrqFFYYNbD+OL5RySA
X+sWQKcO1UNeDds8f+jjR5KhprYNyU6tb3XdGyPTkciltM9MXclzLs8oXmET9Qo6doAezhWGk7pX
xoRmjdOnXqy4wn9IaleylWWuWZl9Q9vqzbBPJ6hhsrOGXw17iIUbsDWA3pqZWUJhF1QMmpY2TqF3
zV6to+9KJ8p3kcQ/NRBorZz4NWuzT5eljc2A5W4w+vKLDBsWvZD6kK5xU1ze8PhAmN9AIoF+D4bk
zh3EorXNwiHGDRiExsYsSOCaQ7SGPl1cy4mV6d+fpGJRz0C5nyYNRGVtN2vtLe6NzFcm1gbv+rG6
jFrTejByQFDhQX1nlrHkaRYBCQJLGFXG2LmjtI6ffWvgGuwe0sMr7r1mbXbdjmYbIu2GR/RVc2P4
Xc3LokZZttMaD7RVAycSuowZ3pcrYWt5Q/8scxYtoTxBDRZgmdXwXGRoxreMixFzRGvQnsurD/ha
xEaMAhro2s5hjibt2kZEOFrC9jlpKGbK0PDWlU0CfDu4z9zMZo400t3ff0YwKYGRz/yNkp45fxmZ
QYKac4Mq5B3QxGH1HGj7IPsKi4FXMV3JJBZy0GmVf8xNp+TEP3PR6J3awRxk+DaJdUdB2Z+rO994
sORrFHkZOlRr0xNLvnNqc3byugJsBmkKm0GD8GzuBRoCvXVHgo1KH+21Oa2Fe25aIoj+JggDQUQ+
X2LfQ93etvLGYdGrpYLLZFsr+0QEPDZuNR0odBBE2S4F/Pz6l7xkpZsQ2ieG52dflj5RChjufHGr
Vv/FSJiK11KpHSUdwY+H82Eo+6GByBcptsC6urnVbrvM2NYhSKXBKu0XsasKwyPgibr+46ZFn1/C
579tFi2asg6EocC7R4xa6f6TIB9xv2LjMrGBDW264tG1wwtgZqOqKuLjWY3cMGwqYEXApl6HEuhC
kraboRV3GEdbo/q4pI6YNv3E6CwwdRkd1T6AespA89e4l1satm4hJI+i3ENV3OlAwxGXnwUYa2Lr
l5GMR1N7TVXIh9DOFdbgmsaIF5/YXt/wZTc8+WGzwKWSoO0xgNIAZAlGROVdb3ddt02H7yaANEJu
guJIs0PX7q/bXfzQ4IA0wSPAEFRmH0HEZR/G0M1Bw0bsLNrsdBuCtqJYW97UTL5wKPAUoUCKLjvY
u89PGTjtM9Ch4FB31QBITQp0eLdpMONuNYxrpv5ihrnb0eRxGMMV20s3uXZiehbDTAl2XTbFsJZ0
h6gs94a1dhks7+Kf1c1iiJB60hYJPh5reqgemggh6HeZa+CA5ZBxspRZyEBWrOrxgKWUGIl0kx04
NX5FO1Bq3lY7sRO286A/25xJjnGj3fD0L67yZ5EzVykEqmQpqEmBtQJZOYs3Kak3cshWctbFi/Vk
jbMTSv26pfV0sdrR3ho9O39iuHqS27h1K3XXJo//t1XNz13DDLCUYktTza3lkZBb0v+4bmLFAecD
lnHsS1ZM6bGSv/TG/WoSufj3J8gYZovUacbo/GwZtYlkFdLjQPXfNxUeaf+Sc5hgocI4NqRy56kO
ybqcpjViRKMmtzIh3NDiZ6t4IWaxq0h60/X11/Udm1zpIlqcWJz5QJkRtWRoMjpkAGmPMygPpbKz
8h9+s+Jsiwf3xNDs60umBglEBiA7b9+3kBY3W4hDrPEGLq4GmD7DVlHuumDySuSoxKZRIgBJXG9Z
2u/VIc15qKJiUjqo8a18r6UcGIRwEw0ayDAumvBmm/t+nlXTona1+W5rLmFe8/czHbhJIQiN1BeY
W5Stz71OwXRpYBNsXYBGQIXpihgImI7UjhbsMH/Kldz7B6f4Y3CujRI2OWgkJQyW+dbW76pq0+Q/
VftFI/v/m6HZqzlQ7DLoy2llUJcjjTtA2zX50jWHjSvl1t/NwbmjYw4cbERoyKKYPNvEjA5BMIQN
Uj7AvBzQIR+I03tk4NEu4h1P9tZRenfx4fPBd5nTfjzXN62b3ljb0hMcW+5gHn/lSFxS0yBFOvlN
c1xYAShcZZC6dsb7D2UTHIxdc5M/pu8Qur0Z7+L3aD9uHhOVWw/lTeCCAwJiktc/wEJ1Bj9hot3G
bB3D+2r2BRJMWxlAkNbOgHmCg7Ht3an7zzun2YCK+8Hg+jZcYVS6nNmeln1iUz/35yH1oYVkw+ZX
MDpQ2X1XH4YH9aN0P9HCcAdH45UbHswb7PrOWvG4BezFufFZeiSZETMmOiz4MPFo5Rt/cJKt4khP
PlhbPGNv0zuoh67t8+ReF+53suZZahTgeesXCcyCN8QtNxbPDwmA7E79/bZ8Me9trrjkSF3V1bfl
SpD6Tf99zfbs1mqA4VIHA/sNrmZv5G/0vve+nghvPeJqB/VBvWeOsTXdgSfvz62HDD1eW/50jVz7
CbN0qhNNJYmPn6AfDQ0u1myeRt57ivP76Akv+yi29GBsViV7Fvd9GvNElROk7/NsGJxIQx102HfK
oZ8L+jTwL/Huw/Ag/ulFTnETo5nP49LJPB+UFysvz6V8wTixPv/qdQq5AsCmHF8H3qPb6Gz4Bwso
juM8YR4D4wozdy6UNII799BMSWMH7KNOvMpwsLSFgDzjwY7tg8LHzH00kco4UmGihh6QW+4QpJsv
eM7Nd/FW8J/BPngZeLhvnfTNXtvApQv21PbMb8xaM0bNh22WdNBScwLhhigdALC/EgeXFwkPsdXf
o8ezfZzw5Uk5wpDR8vE747Vj3WffAvBXWI8ptyoncjon/0SBRPJhuxqVlrIj0AL+z/zMUWQZRRnp
pz0euPW9/0iOMfTOIR8HZBa3neSbgYdGdv9jZdVLb0WMd2DFJpoAkEU4j8Rx08V+KTFMwrQ3mqJV
/JPQ2y55SfS32HLD5NCZKxu9eOedmpwlnBjblCH0QWqninjy2O1A0H8PdeabYp/spMWJwbU7K8EF
hIlpsJTEG6i9hK/gcri+9IXvbeFtjOlp1GjxVJ7de35VZ2FfgmSnJ685umoZuixb1BRtUC61JRBF
K/YWPjAq25O+DGbCMZ47s6frgy2IVlYOWAO7bc9AeGf6cYeHULrGSrkQdDAxNcnJoNBmWfOZkDQq
os5U68pB696zi+Eb4Ocr2dTiak5MzD6iiDqk2hZMaHXJmxywDnnfDdvrn2jh7GN+ZuIhQHY9sQKc
Oycp29iIChgZDZRCg2TTYjmJl/mf1+0slV5hCIUxijeDdjHaEWiZUSttUzlSO/RIDxmArSaEUnmg
QOJtb6fHIny+bnPpG9mAEpkGgOIA0c/WFhhxESddW2FGMPOEX+xTWnnXTSzVubCsPzb08/0brZCI
NIGNpADrFsShjQodxoI3hlc17jjwYHTDxguDvx4TMtCxxSwSxqc1PFhmobRgooiYDe4oYwBW7mfU
P+ftr+trW3QNE6gJfDMLndOZCbXPBzF0XeU0xUvJIGFgQPs8xg37dt3Okp8DofE/O7OwHIoI9CgN
7OQFZm/uzPYOQI3rJhZQDNgucB2iLA6Gbww4nH8mhUZp76uT92X54xj7k/BF/laNRgtaWTPYDcE4
Qr+lELe5Fu4rZnwyyGq4Ygyyp+s/5TfwaZal4acAYgCMARCP823VTGH4WtJXTpf2QcoxtFC/yTwM
HmjaF98HU/Q6sPgFzTgjVuJ2tbDvwiSEDECrJCXmkWOxwx/PtyKhE6MW8pLb3q4l5RUjAZgBxvEh
YFALiJSi30Z5U94WYdC8WkQlFU9lARJ3NbCiB9Gb1o8ACNr3ZtDR5+wHCjir1AoXYmDtY+QnGhy4
4r3ex07Y6PF93k4lK78YbK6XQOXlyZD/kqGCR5Nt6+omQGP6QRMlXs6l1uoHvW3tNQXW35Szs/0D
UQZAbmAENimGSM8/pVSacbAx5OEIojh2/oot3uR95o1s3NWYVzUGaOjF0Vdg/VLL5hkigTzU43dc
GBh3BEMVWChF9V8C3IxZS4iRaOimdX89qA7mfbTTdJSHJ0b5mbulIJRSSwvfWG+iG0yH8DzvDz19
v+5KC9frmZXpAJ90s6LRFq2lwgqrC3kHCbcq5KEN/kuukmjcq6JOnhKVbQOKgdailw/XzS+e22mG
FzUTFawls/gAYuI8AOYQty2qjKkGPlRF3PpB8A/XID41cPzg3IADzdInILcyUsRj5YQtvS/UDlNA
KQbYzFXdroU8jf2m/6EAI9MLWp6x1GRHsynesYFsWJuiOzUQSCuBBOy5CpA0jgDJOXqqSU7sGgPg
rQheru/pQsydgEfTjYI7C0wf55+07Ia4hCgv4hTypa79VUFvyLQ2/Zqe+Jqd2bVV5SIrDFoht9BT
j5HyVrX8NzCYHCQb/x7xY2AxuPNB8gE51zkZYej3RRpPblrlKBcaz3EBdXEMksrXPhi8v9+/U1uz
dZl+iLfoAFtg3GDV1gqboxrcpnRN9XRp/zT0l5DQo1wIvp7z7xR3iPBjAF+JQh16rjpSZ0uptV+M
tCDiJpZ4vb6uhVSGaXijqYijCNRz0SHRJ9EIXn0c9Qy89IZ8yuRaoWzhOJ+ZmJZ8Ek26xizZwBBX
JcBZsaF5TAMdS1f/Q2jE8CumU5C1QN5itnNBZGv5MB1ns/qqMBLU+8/xGs5/gboBf/jEyMwNsiC0
avBdVk5Jf/ddVFCTJB9C3Wvaq5FuLbsHdsORzV3LtiDsvf6tFsowMI43j4oBTh1s8ucbOUL6T4AT
Dyk1qTk1dxLSdDK4S1AMDd26WyN/WboFQGcDeCRqB7gRZ/dh1kG3a6gmly/k3o/Nrdb3/wFTcZMH
3e1EsqCO5t4y5Nv1VS55JOCJJiQZwAKIcHm+ysIPlITUWGXcQ29Pz++gvPH3kX8CP//PxCwxxAxs
ZpDJVSw1euzU7CkOJ8LLNc2HJcfH14IA6TSBYs2RgahdJSNtBWJhxdwxh4R9Me5ZNrjXN4wu+QVe
QMgGprmsCwB0SVGR1c28ctpQK3OeMnwwXkE0z1WzpLK8LrSIZ3dl/wxx7+6uSNPETfXSx3+k4Edy
IPebgVM1rHUe901JOUb3cle1KmXAtGCcPFhKahwVFEA36agXWzCiBQX3VbW/9Ts6HkyQlL73ox5D
SYb55Xvjs2xjhxhX4aApjm5lXY2PzJTFSx2z8dAB6+Z2TTHa4AAhIC3Kxwb/V6MoYsgDEyOzeIDi
xnfDAhvWJtdzENgJjblBH/oPttRL3JU6lV5q9gBgF2a3NcqexVwHPzdaKuFD1RmRp2qlv1eEv09y
Rd9TxdpoxWiABIMO3igLBpgaG+7BszSCCFoxby0MC1U8TNs82xgiUR+NnoDJLutNYzeM9fg2VETL
uKRx8WCM6I/ztA8bnw+xSDe2FXYvfdpr27bMkk8liDRnaCMCzJHiA/h0/YsvvXmBp0JSgUAH6Yr5
A1RnSi1SiofhhEi9jfyyuGtl1exBc2i+Adrmx7wSbe8WSm/fQdI9FryPh27lGC3dVcC8og6D1ELH
0+D8pEJQGFxaCn5FE6s8HzrQcTwb9maoV/LBKRGbJ+andmYRARtoDH2G6ouNuXE6ejlLIEvolvK5
6+yVrV1b0yw0CKAMuyZB/qJmEW8hZggOnjTblGtTjot2NLAbEzy2ABybxfI2YI2h11iT0YRuLtzK
OhamjVGC3XVXWYqmp54y+0YpemqFtPCNkH/dAqb8lIh2pdKzdE9M/NqoKBmYKJnjvCWecfX/Y++7
lis3tmR/5YTeqwdAwd4YzQPM9oaebL4gSDa7gCp4D3z9TVAaaW9wDzGtebkTcSNOKI7Ebi6UW1XL
ZKaKDCw6/GRnqCECi756xAvZgkTpawpab5+b60yfK99e2hYj0Qg4BdDvrUxbciyrJQ0dpzCRd6Ax
SAmzFaQbebRCae4fbItTW5OUWVzzLjYaTGNmgLmkrqN4QXTprory4gbUtfSfnKyT1/pkx7M470vg
CXFBWf6rjujXZmj9KovItNvUuPl6i1zein+HBpMt30M9LYfw5Pi0FW7M7EIXXqbc+Wid/9rQZ+Jj
cxTJwnMToR3gR9Od0qNvqtc7oByMWx21O/mNHH2EIQ47BOgJbV1I4rjhUlqbyOL3tvrElsPGfJPe
ggdzEc7cmhdS2ePHjPxUcGDgaJnMcRUaTB8CtBVKS22RLv3lGoI3yGcv5EPulNxmnuqWO/oOFx7Z
yZIv9Xt9hoD28wPh/BMmM98Nfl+EGlp4ar6xFE/R17Ntm58XFybA+qnglTRGFZMgF4gLOZfScZTZ
j7r4aQGXHg63evPz66X9fBbPzUzOh0AbQCDlMBOh+NK8SngwpvsUml098ENfm7pAMTTaAoplzNJA
XGSc1ZN4QgyiGwIftlgH4YP6x6Dq20p5qZjm6Ch+y3rrINhPgb9/r/TQNfpmb2mlOxTqnnATTumq
Y/+A0OH8o8Z1OPkotYx9v0FayDGp4UFByQMjltWv+9Cl+tOQr0zpQOu7r2di3B7n9yJsIv2Fst5I
LTw9TlJh9SkukcqJTelaxPrtvErH56fluYnJsGggSNfnaJFREuoVHDn2pSRckrF1TzZBMsetcPFA
nIxoslvL2gKDSQlzNJTstskcEBXag5rPbKGLu/XEzGS3tnomd7WPidOFvGLlIuWSO1LfELyY5tp/
Lg4JJKTwMngifSL7Y20T8CbDxhiLLVqu22B27WZ1XD6nmNAYPDYxUWj6QORiMnE6er+rLsaICvln
AKKYKLKpCs1lcOEgNYIsq24ryurXtx/4kXEEAYQcay/nW94YOj03NSxWhkJcVdBD1BYzDvKS9zo1
oZybIDnYBPIQwyJoaiDBEVWChKGvLrv/eiiXNsSpncldEOYCs5rBTmII2yyPSekNUAoJUq+aC+Ln
TE18fq6ksihVmBIKquGmnRUK+qecotpF4dvXo7rQOoJdcbJCE09ZJELvYwnYFbKqe7sCkc0eMYJn
Ocox23ZO7EaokMvesNyYx+Dmnjv3zNXcrz/ikgc5/YaJB4mLuq2latyZkCmIwWk0pIsWYBNN3hIG
IZ4fX5u7dNxOzU0OAtiKwj41YQ4MI3dEASc+ByNMnkHb8GtDF7cmmsFR/UMY9gnZLLdgjCV1XTlq
vhjoLlP3JnsZ5nbLxdk7sTLxVJYVRrFSN+gljpet2awI0ezQ33Zl7GXmFasXXw/qQuM0dsyJvUnO
J8nzDNkEjCrtbfOnwez4iboIhR8hlYRuhow55KF3pZVyyBfVwt+z268/4OLyofiNXgoKtOH0Smuo
Rrqgx3gJR1cfA/eJ6uhzsdelexOO+C8jky3Jej0gH5Pqp6ErKY9hPXfBXCgLYh5HmIwKLQtFntbi
BhEVQ+djHhNyzNOrhH0v2NLo3kL1R9Ecdb7Rsz0jSyHd/YP5O7E7Dv3kGeIrMjTqxhNfgq9ShmKK
ZuBFNFdq/BzxnY9u4ldI0cTN4MNKnhzU9F3td0od27pqsyyxRRl5qf789bgunraTcU2WrAM7MgrT
474oNxb/HjZ7Vn7X5u7qC1bG2tpIijA2ZU3bzRopkwYAuXCjAVrIDbqI2tQW5rGRw/XX4/nIq0/e
bmemJgvFRKS0RoJQqJNt61YGm/Eq3EOIZK9egSszXjOn31rf5ZlMygV3gg5a8OYbo+ypNAWBZ2iU
oKwFWLPK9qbf2cBKIWC3VTlFItmr01/uJRgbdv82NxlkRdvIaMHOALzrLiY3Ml/J5GZmIueGNNmL
nZ61Zi7BRqHdtGjQLNy42deR24BczQ89uflZqYvC3ErmddFsteSqDI8lc2s4tmBmdi+FlBjvR/0Y
9KdIx56fPsgqaGRoAarMXHagxxorm76ozk24a3bVKripFzGx/ZXYJQfd3gT35Vyn5oXHxdkHTI5J
4pMs0gQ+oPMXfrfIAjewvjfWIQvmEI+zY51ctAXYA6NQgykQSeZ8JSFna6s/gsW72L3xBX9MZTdc
s6vWTnbACtxly5e5dMLcYCd3o2mmnZFbWHlQObaqq6IzoYi9kD1T/vD1JpuzNLkVIyPtq0THWNUe
IMRtHm366Kbsb/1w7uIYT8TULZzsoCkEBszRVOUFLBXKrlCfKzHzoL7QVvRB4AbFQBPldWRhzrdo
qWaKr46AYxAPav7RKiGetsjpYki2fedicBSSU4M6ywNz4ZgqyFajdR9NUzrwHed2A9C1ZlGnjsgv
6hbwb13nSHzJgWpTWi9CihxswMzSV3G2Zc2eBNscyQNtq9MDtLD09jpMQlvpUaNkS+G7PG28obRb
aSuGRQuZzAGRD7V7dc1Nf1uD4ys0O68BUqWCZEbZPYDr0KuqF6VeRrHuGHFvZwLaE0ejkhZd4FgI
mBjEauY84IWdg1r7SFaEeh2oOyaBBRIyaUoGDe8AeEBw06TWXggHQK1cK9yvN+mlGT41NXG2aauC
blgZTYW7UHfBr0FbdGES12Suns149ovGkHUdu43GfqOJp2NDixQohbEIAiVdPCwkotuV/ETaXVof
eDZHdnHhZh4N/WVv4tjqsodqlwx7gjxIRu5S5Y6V+mKovX8wiSd2Jl5NNn2alfo4Ls234zJemMpb
qi0pwJYZBI3MIZoJIy5MJPKrQFWj2o/zMc1CEiUwfXSX1agRehLL1uHw3Fd7kuTHUPbmhO4vzCIF
FTxYvAAZQSF5shuhDZUPFrNqR9F8aJ3f9/6AzMCiTWZ2x7j6Ey92ZmeyFTOZglFHGlmZrWMn9pF8
F8719l1wlGcmJhuQDtQKaY55q3zVAf7Z0dWZJ9rFQdCR9QSZU5AHTraCMlCdJQEmSw3qxyoZ3CYL
bhI+82a4OI4TK+P+OHmwN7JJ9FCCFQH/RqsYDV2rr7f03DgmHp+TAAjBARby+D3LPbDTuTLSpP8j
I1OaFlVLKcMBqUEiKexKW7emCs870+ExM1fTqieUIhtDTTESqdaOQaO4YAJyvx7HpeQyEEZ/rTpV
ztdjxBFU0IeBsFgy7EN9p/UCLVOJXfXUzcJkF1coBgQtgnEJmgCGl4MDrAsAimkSW2ulpd/eVmKu
TjAu0afzdPJRk3ObNDypLILZjet7M73N+wNj26gEJfIeJLNNff31JFx0EyfmxnU42ZPcl5qEK+Oe
DNtlE1o2CR8jZemLmSrX3HpOznDdWGaZWeMZFvyqLvJtnNx9PZI5C5NrI82ZZXYSLLTqE6gIlGoW
aX4h8Xq2XyZeQg+jIREF5irSpDsod3LbHFoTleP+qmuIZwlz0YG0tipvwLYyc+gutAEgqXyyUBPn
EbAB/aytjwMh3cU+mhdwyOsjRAxLfdNx0KqQbULmiDQvbkZkvUYuM3XUajzfHWUBYi+VBI0Tw2P5
iReqkCvNwUJe29GLfiNV71+v4aXdSAGnRhsSxPg+qTSanVpmI/2PU1vNz7gANBy5sFpOXInOTuh4
uqcH7dTWZELbylTiXIQNcI1l7BYAEO2yF2Pv394rN8VbOoMgvYBm1FAz/3toE9ds+mrEZcAxnOZN
OoQPxq049O/gDsu2Ru9Qz9XWD9r1HHPoxV1zYlUbt/TJ8c4MJWLgZQNt6G3qtT/BKqjt1XWADmZQ
j7v/o8XTJs9+U85SKelgC4VOFyQakI5wBL8x59iFL11yp2OauO1A4yCH4rATU2utR+o2aEOn7ecS
RHNmJo64loOCxtVoBjA2s91wZNfmsvYXegzPdoU2OrWT9enN3ujr0QhZoRixLJ74XbKTAbJKn9Rb
rtuzTIwXgpTTbThNW0BjVmrEuEhl8sBeDFt/rtzSJl64BJBYs8l7tlXumsK2rqOHr7fH3HxO/DP8
ZlSEBSxT+taaDwoF/5V0/7WNi1f66d6YuOimFzKRxr2h7ynI0J5lu9qGGy1x6xZDSp+GTXclXC0D
WNqcC7dnHIo2cSi4tXUA1WAbdXHoSslH6Fpntp4BEeV9l9BWYMy8kS5AwqHABow8QDwGOgKn9Lh+
H4dWVsng1M5CxPbHONoIUJBAziEu3ZDf9vk+8Vd1vYQmIskPXCxnpns80uc+dPwAKN1KqoLC9DSi
GbqBWRFUxsBKDD6AJnLjTHN6ycba9qAM4us+0L3B9+I5bWf0x8yYnpyc1GRmiIaB0hH6lhmoScbQ
9FiJdh2KPbGOcbor8qeULgvjwdLsRoHEeepR6V2WX3TEKJotQdzFKoDsZpIH9tiw3Zu5vxoa4RiA
KtGFQp7itHAtEGSXWWNXxXMXSE5VHdmQ2GD5oAowIGzdgE+0QPqi3JUDemnMZ3MgHqlUp+sXsrLi
g5fFay3fpCTx8nadkKXP13oy2FW8HqAt3y+L5laA9pQeNXQ0Mc7cOPnBwi1DU5qOV0WcutZwFfFj
ori6skBvdZatuuTI4zXvF1KF92ryEJuO5K+4sTKthzS7RqOZQ5Nt1F9HaPaUhYtmSSO/NatFLCi6
lneavuHsWk93pLkPjEcLBf9hJ4otFIucXKyN9CYWy6R88ds71E0S69ZoVpB0M/qloMcE50cCM60e
vpUqQD3Hdlg0huKFvq3GT1L5PTVCByURG48ioe8D0wFdVMJvSfpC+9KFPBNa950K5GWZ2aOmpm5K
4lrhm5KCbIR9l/pDzI8kC50ahRSl4avYXGD7gdH93s9Xsb8Yqp9VDm75neQfkcZqyntTvLZg5Qry
XZOPE7LVBi+xOkc0C6Z6pVSuSZ3vKgZAsHKMaGtLqbkE3zK6hRZx6MXWXN3pQnUNNNrospfGPt0R
kH3u2WON+YUW1GMzjiOvjXUBHHvthXa0A+stwFNXdG/cFx522K3E7Dmw+SXzo1q4im5NkNSAP/vc
fB5pwFkpMM93kas4rSOc5FhItm8/3uo75iabNxSOHksvn3noKONvnviEM8uTg6mnvW4UuNQ+2oN8
T9nk9vDIchu0eJJzY3jGPvPKXb8K1oabuXxJOltymTt3E1zwD2efMZn/oClTcDPhMxSndlKY9l19
CWfcLtKn+8TGDecaO2E/WT++9omfn7CogpxM/OSaazJh9pKBelnHQD3/nClemWV2TefGN37/V9M8
uekkEbe5oaF+FdvxQXXoNlgIjDN3m2Xl+dtyBS5L5+uhXShknY9tcsPFAfjSKhNzGj/k4BFIFrlq
Fx7yj+5LtT8AEuG0M7tpbpSTV3NEC6gyj9vYsDZUW/rdYVYr59IterJi1lQAOugzUxcFbHCdvUra
apCSdcZLu2xfUHFyrah7qVrFhgiasH2zcHpAt9qwuRZiLsJUvt48KNqdn1qoZSqZNZbk8Ri8BrgZ
Lexr7oqD774KEL4MN7jVQGuQ2OXCBPC+XVRO6240bt9+vdKfvmOkvQMXL9p8wbauTx8WLQn6SFJ8
PKOgg6WYObjVILxo7JVf5k+DIZDSo7VCB0pDneaWrWiIMl0NWyTeFJvoiZ0Rj87yYowu5+ysTKxM
zqTS0CHqSlgBk4FZ2APeZ3bKl8nKv03X1Emgp4zi1S9joSZWJyc0ydrYYDlvQXF2XfG7TFu0c8qV
46/4amCTA4mMJbR4awyMcElaRyKPHxUCuIsH2HW6N2oe/SRoZ57JY17aHaPkk45VAyJhGugJ4Lrk
ZohalAOXEtTkJOWhLbYKffp6E34OmT8m8G87k0BvUJUmzHpMoIV3nSuDA2rJNsp3YjlsB/Hcm2yr
7cEG5ZSGPWP50x02WobCInotP8gZJkvHjMFqrRDaQ9Eap25tSPZjYUPxYlmuP2gu6jnPOmdwspA1
y+uwqGFQ31e7EJnhpeVo18Zzu+iWwcY8zKYjPuWyJiOcOFaiQU7LCGAw1xadC5iorYDMCS+1BQR0
2Nx8jp//aZ/+PZ8faYqTMLdOorSBFF3rdK58NJfNWwrMeu8pIJCqtsNSP4IHOQqc6gW7qV/N3Vuf
LpGPsSJCQks63Ps05u3lNE2UIW7RWIWW1mbVjlksTZ8b5MVjMfKUqCo6zYFoO3feemUamYVpxWOr
/lkvJUf3yC7fZK/+leEVSIcc4iu2qNp/tHcgPorSxfjUm14atTnUDIT/sOrIb+o1GusXvhu9KneD
ozn5sX6dORzKpcU8sTf+/GQxNaJEVRCkLWji0clSVTb6Tx0IzIISC6wANaK/mZn93H8wLuCJxfH0
nFg0aj/SY4IRms+st3PkqRfJgjQ2H2mxers89q6xJGsOQq6fnWM8Zxuy4zNcaBfvEB2IBgj5Yaan
6ibQfizNlI7OKNqp8k+zfv96Wi8P8sTAxAWgs6yFqCN8edXp6PJO7VzlDpfMG4C7Eqg/Wuh3QSkf
vEa8V5GCDmy/Q5G7DVYs445MNRtYMOiV5UewM6yFCXqetrg1NWBFIfc5F2B8fuaPa3LyuRMH0ghT
5CBexdWjr/Xn9mWwU30R3Garm8wuV+YbuBRal2/opnNk3e2c3r395Q6Y80+Ykh9SonZFpGHG4mGd
S8+kvjahcGo+JtFcHvzi4iPBAm1znGsQ3ZxvQN5oechL+K8Bta5kyA5dJy2/Xv/Ltx3UlAEiHQV3
zckm7xID4enokQfIJct41NeHhbalsd1/r2x2p22q5agPt5hjn7notk7sjmM/OVzcLwQNK9i1QmWt
ZsMOVWqHpb0XBG9fD/HyLP49wtFPn1hqeK8NFYMl03oMwwd1Tnnl0i2DLhegwtE8gEfr5PVslKAo
aaEP5RCmLUskPfwrq7tpkyWI0Q7xXLvHpdGcWpu4QfBJDEEZwVpvPdZskYLt89en69TAZEPoRqh1
8mhAN29V+UfVrL7+/eOmnV7KyPdCLA8N/RT8P+fLISs9pWBTa53GeC01NwXJe7gAmsVizteGPkdY
OKgnlsxJFSLtKC5nAUshlSA+GwTIOAu+j9kP5kMoFzoEeRJVbtJYj22YUAeU3w9SAzSDZkLELyoX
M98zLs105KBoBagWtzVesZOZ7Zma0ybB94ifsg2wcYWmIsge7Q5oUkJCpJJmothLR2zURNBB5GKN
jD3nM62GmJ4AuDuH+bXbG7uMAswve2npfgzs3966/8Pe06s/hlD+x7/j39/SDGUUBhrU83/9j2P2
nvzrKnp5ey//ffyLf/3ByZ9bvqeHl/jzHzr7O/jlfxpHBP9y9i9eUgEpfl2/F/3Ne1lH1cfvx2eO
f/K/+8N/vX/8lrs+e//9t7e0BrkkfhsL0+S3P3+0/vH7b7KOs/dvp7//zx+OA/j9N7D7ff7j7y9l
9ftvmvUN+w4AcTR1WAgwTbiM9v3jJ9gTSVpUwe+/Kfo3yM1gWWRURqDJOYqdlmk9/kjWv30gdqGh
BGIj6M/R3/7zM85W4+/V+VdSx1cpqLjL33/Tzx3UmKIHBQ2gpWgRg3YQ4Nzn+yCsjJDH3NRcmZiU
jdRMVCyAH5eoa3W9fNWEA6nWADo3OdqCOgsN1nUHgGSfpmYCJFZBM5t0NPuZEb8VtkQy/8CVtPFR
b6gN/BN4Kg4BNNmq7CTztTeAI1roirImk1zfMgUiJhGLHGTVlnZLkqZ5ANtyoDlhloJd0yiUBL2V
1gigAPWQdF0BofWUDINW2yY4gZAIByljZzcDg7KGmmaKWMlyoUVbPqSI37uy6L7HsSUXrtIVVLWF
ZeTozsvzQl5oGtEjtOXJab1QUq5ttMDk/jLONRXpyTobhk1BC1lB32WJRgcrG2LVHrQoFItShCG9
s1LRbLtKBIatMsrx/ztuGk7IAO23K5bjzjTLelgNcSqDwtPvc7IxUl8RrmgDeou+7iwF1EEMvi0b
xUwX1AQEgKXVtZE4QwezJxqu0OR1vrSRL0dSzXXVbX0rS1ZNTbQcsl9x3K50vF6veZRarq+R2K2U
wDhIpQQxbD0KdR3PNBQu8IuTXwrTjVG5A12fwGqNZHkaZBTPP0mOMhYHrTVq6IARTSY64ry8NVc8
6KoNKCHMGbd67uU+7IGMBd3maDVFD+QUl9ailSRShhz2unJYgKUv/O6baeXGVVq+yQqfUykZv/9v
Lz7awyGC9hfIvHG2kUM6H1+dlQLXp2q6EdQhXUFYu1HTlqMT3I9mhnZ+1/9pCm4E7LToa/30sihT
q0RgQE2X9Nz0EtKlb2GbDXOUm5/MwP1YuIuBSwBEGxi/8xGFbZXygYWGy4hieiwYcnD+DXPZDWXy
doeuBYjX8eLDrazA3Cc0n2g7tQ2HFm1bvl82lqd3gOK4Mmtpv2loFeb3tRJJ2vdIJTJZJoYS/mTo
Eso8f1St93GDF5ra2ZGqQUlSCkTXHbs2CuTQrlrV/85VFmZosU0FAheuowsZIkBxi7bfVmLJSmgp
ebe4nsd7i1HSrOpu0B9VcLL13lDV2EACThINGQlyNCV41soYXAOVVlOnNdsh/h7Iak6gCw1tZjRt
ig78CraSaAVfUEKj25YS+IiqKUTi8jGhuoSus69eJyRvAiduDZTAbR/J7NiF4AYrtqA7pq3vaKQm
iBzKBg5YgxAUMEWoG8SB1m+ET0DozYRuRKAn0Xq2SOQY5FpyojfxQR7iRHYrHdQbsV2XwkBXMsjk
sBPjWIDQTpIrjgJZmEWJrTdt7+/iBuRqnpYji3bwWykD3Dz2m8Yxk4prr4UA44eXK2WWLwOzLJOt
BL25p1gpCKpnQxrWTx0Q928Dl6JrQADCbrDLXA6rK/QnEf4QWwEvrmmf180dJGYyvjJDkQJyIgCr
scsoiSMUBzKoTeUuRxpMXqil39erasiafAfINRcPLOxVfpMrVQ4cGC2C8DDU6C/aDryr+1cNmhf4
lMrMrWNT637v5rFZBAtYROAquiw0XQjFaa+9iKJ9S1iP2lyT4UVXEF5mP3wWCYC+eMXMeqWR3qLg
u5LRjGubcUHIPakjy7gXOHEphEtrM1qk4WCpnjq2ZNyXQZ2qt80gB91DxEOWeCUzu27ZxlEDmnKT
gP0kyocEpKCNn0f+k9oYVN+Af6ioUFJlcvKMtQhYtAqq1pCBaUAhRXlRWG2Qagm8cJy/MRNwFjzY
WNmicmZaiDJbRhtAOmgoK67R4AIFToAQ2yStYK4I1QYFV+qbuW0V6GFeCYNY0aYArTS0iVqqLzM1
BYg66+oIrNpYXHNZNvXYWkgIcOQVvps7RTIEKKsUQ62sMkuk36GeFSkA7oiW2XUF/mhXalP0JUYl
830vFLWGI9aOag1GW/jVxqzUhnlRpg2Wp0okBMucb/b3Zu+znZSokel1VAsHG2xmleVBI1HW0cuo
FusB/S0QSy660nKJn6hgGCKyErixQjvUHpKehDa6DSDxi/d7D7GyjIIUjap5xxZ4ZTco6CmZtuUV
ZD7BKplbz2FqsGwRFIUB7Kei8GyR56GBbEGcB5VtDLUubdDkTtFMbhBkcyBKnOwV0Vjs2FR1od0F
QaeQVUprBA2ykJJD2QDiBn+UpQK4Ap/dqQ3GC0lggssFQjppDIgruGjjYd+rRRYRtxwsGuOTB0gJ
GfjyyICdOkb1KoyH5NARHg923BWhYq063BvwQOoAifQlqxtdYfkmp6AgimsXKUzI6UVmmJcuMYYs
Vpdhm/jyXKw0udRUNL3heYi7DQR0YEKfSkonic+CsOAA87SJerQ6KXb1GgVzkGuTmUttgg/BNQBb
4DzHTYArFM/bSbyMd9rY/24ErlQ0yYJGQwwkRdu6KgrxD71mhTcZzXz8N4UdfJNIYMi0fKcQQbY+
ea//+VA+exif3+TjhwCDNz7PTUg+AH1/fu9ZuVTSykhCV1F7Q1/BibNXFZ6mA/4VZOo7s/DVOSnh
yV2LgBcXLFhpkcOywAwyFUbmfiKrRFVRV8hbUNQl8FtRlwrv65F9toLnF+I+NOADIoYa1/nImo6G
AQT+ejdtGxV6VYwvGwtSz79sBdQmmDnc5njt0cm7IU/xooCWYe8mQSVdF6WqrFtSGjPpm0kYD3Y2
aGKhQx65KbyCdGpN3ri43aqkEX7rBh2vEZygbOqr0ByhORifM8PKHrqYtMNa0cErDCJPpjxX8ODW
LknzptrlArRpS1DNSqYjV3pvHQKeW83913NxntXAR4IkEpK5qoy61KhROdlLtFTaLgfFvlvnkeFp
Vq6CNiwCEWFq4YYwGWQzCFDiH0Z/KfDeh29FWqY/qy/D7jE8v62K9/dq/5JN/+T/i7H3WPv9r2Pv
Xfj+FlTvSVm9h+dB+Pj3/gjCrW/Q1hxD3rFmCPqIkZfmjyDc+oYNBc48JOyQjAEKF8fnz6BcNb6N
dC+qBMVo0N2D1OavoBw/Qg0HkDZ0JYMGQwMZ1C8E5R/Vn5MwQkL6C1062NKgV/kjxD/LStZSC57d
ItftTIkLt4Y883ao1GMquEAwV9ULpkXQZ9eK2ga7ZefRbjBcmvTClaRavzMErdw8Uev9kJbqUgwN
+HrZK/bYkzmiwKCoqzqxrh0tHUVM4Wd49YhdMwTotBfFo9BbywbXk7IWGRpMTZ71KKgUvPUysMEp
dg7Ct9Jmcfoz0KLMVdOmdLs48iGxXA/3kJlGY7ZQDDQsgKdeRwICPWlmsjDNSD32OaiNzAa9gFwK
rggBc6opAScm5LaxKeXhskqSABSdSbD0c27cqHmtur9+Mu7SGP+bbvaz3NR/7/D8b8pZjbJFX5yb
99eXZJLlGv/GHyeGIu00Emr9cUqo9g2xpQaMMeiLxzQWjsKfp4Sq33CnSGBJRhoTWQcdnv/P1BWl
OCXAIUItCAEl0uHyr5wSPLvO72jg0qCFgKfCmMSkEAecZIuLCi97FgsZMgxhVXi8EexHZNExojJM
sZdIx2wDW/t7DATtkhh9ARfcC/JsmIVuehFn6Y+ahzLSzSClvA+r1n8VI5LSLeAirnzfECitJMQf
0P8YJ89MgE1KiYoO/QWCiJ1FLZEsWIFnG8B6cj3YPRkgC8mLxkzwO7kfQXULaCdXQoPhzyi3tPsk
svgdbxJx5ydN0OAZSIzb1GhVYaeNmu3iuG7vICQeHkhT95XLm5Dt6gKX0yIqIj8An1PtI1nXSaj+
a33xVFHZ90HtXFiJq2s1uMzKwcgcQy/1+7pBQ41bkCTplkNWZ9lWbjrfs9SuB7tMHYGE2dTqTLeL
vhXfESH/AIeO4G7epx7WUCk8BLVQam9iyWToigSGxFFYKz2rQ49eQb1LH2kgHyIt0QKPqAATOMIX
PaSDa8NL8rpiCwUUZy4xq1yx/UgRaKyDhIIM7ue+0QGMlaQNGA+hjUqVOHjWIomhlShqegtPYrmC
gkKZU2h6BmZEIViW8MrFf81fEpWAzJcB06g7gRy1tw03+aEsQdVKJcIJBteXpY0EF2C9aoW8tRv0
suQvjbLVbsIy6Z9N04+tJd6AyBr4wcArcIdCvzOOUhogbah3R15DNc8BuRnoLKk2CNXV1Kh+VH0A
81ylbel3v2stdIuaekqc1IjzVQ12+Dc0FoilNICJdNFbsvgZg7vwRxhEPN8MRRnJwNoR/R3Tlceu
NJA+Rq+0CGGpj9dU6aAhkVl1/Fr0ZUYWusSHzFM7CxnFjDMrXhShGnCX65YIHMZFcR2Wg4wGTj+k
mgvicv9OokP+M6UpOHIRZlbEEZoo71BHi28jKB1ELuEKNJd1muWbYtDMp65vNcQXZS0Vq1/3tf89
R/q/7hUCMDAKVAhQ/muXelcnr/9al9FL8qM8qx789Xf/rAlo30YmH2qNXC1Q9DipCcDRoudHQnVf
kQHSPXmOoEagIEhAxcgAOykYfvH2/dPRjj+ieMdYIJkZdTQ0/Vcc7fiGPnmNjCUCDQEQXvJ42yD1
Mnm+Qlx5sHIN17AhoQuwVoF7T4MnTsVrXAfF0krRBhXlc0AC3C2frBo6Xs7g0gYielqgw38I9Z4H
KExkFQBsQDHZAY02vA8hr6uGh75IYzvR6ZLH0RXTAsMp4zjciiK454lVuyBZGVC14+ofIer/f1f/
hhr/V5t5XUxqWuMf/2P/6vQbct2427FFAO/+0K7446Ggqt8Qz0N4AHUjaeTTPnkoWN/An6jixaiB
RRV/Hdf7f+5fDQ8FC/WvMd/w8dd+Zf9Owi+cAfS8KyaoAkAwjzsZn31a40+QRoL6gKJ4MdR//U1T
KuE24KXsrzqzodazlqaZsVISVkE++mSGLmQRppt4NI0OUjCOSuqHpM3EdD6EoVB9yVPrkLsk4f1d
q0LRrW6kIJmxNR0mmHyRstCRnhofZKj9nNvCm1rWIKfSI00Tt4uypD/CtugWA0oRj3JeZYeA8Tmd
7os20RoCBTmk9CV1MrUaQZ49hTqma6o9tQ3a5e+kCtgjyQQ5iDy70QtTnfEM4+88dUfjOIHFxPMD
hKJIYkxefVpdGVKpWlD4ztjY/lxxehQ90Po26pPRbVyw9PrrVbxkEWUJ8CSMgTwivPOZbXvQwUdB
2rtam4stlXK+1Y1BWUg52OclUs4xGl+wB2LtEUEFST7rU76gjDh0gmUApArKtgHQP2YTBIdCZ+Ea
1fy5Zr0La2iBwxgFHg3VZPBtno+uKK0yDDsFtGoiZ07a9UeZRPswromtJ9qKmr8mX4XUk6WDkt6C
Z/+/7H1Jk506l+1feVFzVYBoBMMHHE42zsbZOG1PiHQHSAhJdEL69W+dW1VfONMOZ/h705revE4S
ENLea68Gxt24yVcYH2IsgGQ74aqepo/zxvOLBFOT45/f2SuU65+LINUQA1Dglnn+mohFyQ68aJ5c
5ZtwbKvZKgdXX5Vl53++zq9PD4N8bHB4cOCKAyh9+fSM0Aae+EDTWjv55ZhOcutvYLtC23olOcsP
mqtuwIxilvtb3oavr41tFbUlClDsnrDfP9UGP29sVHI5mm6CNcTmSLm1enkMuy2omzk0RduP/sKP
eNBv7DOvn+zpqqdmK44RXIzX92q9eEyrWYdBYNXvYyOrOG1SZNhkYevrPz/aXy6EnQwbKAIGYdmM
G331aBeSTqpjCfLhGOz5bdeN76kMzF+5AGBKftovgejDujSNsPpPH+NPDDCGWclAki6oZBa6z4Ln
c1YlbYfG4s9388vLCnEnSOqCbD07eXq8emybSYG0KrSSyZqKbwjKpAfYwMmbIJXr5YhDrORZu7xJ
cz7tTT/vlgygMuo2hPnhWEbPfTqhfrq9DDzVdkZaHHR6R52i3xMHNu9H1HlnM0nOLM8PjQYz+E0x
+y/3iz4f7w8AAeCy0zfy8sIxGjBCxIwxHItaxJHDp2vJYOuos/EEO8eq36rFhcvtnx/z6xMXoB0w
Z4RroKo4aUVeXZaN+WYpdrsKshikHWE655u14KBe7MhdV6T/Kw4ulg+uh3k17N/zAF//69MIckwb
mIZALjYZ0Jzht3TW5OKtVMbXJwJ4ngxwOqYwiBnEhV7f1Rbim86GDB4gMKXae+ZuJziEHAkwjkO3
9/6NE++Xp4jrwaESjSkDnPkPR+nnVUMmsBbgcp1VUZfDi3bKT0gKNO1T0S84Lv52R8HVUBoiZPdU
qAH6fLlU1niHqB3NUTWzQJxPC9y4fLdPbzDefndPKfolfIXotBCb+PIqukczQXzGKtZo9nWEK/nX
mM8jUAJKSPWXq/B0RxAXnL65f8JyXl5r2dmukyFl1RY0GJvbub9KUtpf+G13byz4X3bJfy6FzR8U
f3iS/0Os+OkDb5nwPPV4eLTl+jITUD57Jue/3SVPV8FHBd4bqvIge1Vc0jnJ7coFiDRsUw/bqPmF
bPn4xiv63TL/+SqvXlEqIzNHIGFVMqXksuV4WIie7irftRHYNN3w+OfX9MrrAF/vP7d1IkqdGg1E
q758T8ifaTbsX6ya0sU+IgCmv7etii5F70QdgjtV4KcUhI45ABWMrJXY1qjydAWPXCR10G7iDdbW
6Yov9uvTX4Q6jIKKd+rqXx16HSB34EBYOWzeEPIALts7kMdYPduxK6dg/YbYd/rhz4/h1wYf10SL
f+q4spN4/+VTWOXowQ0JWbXD7qUIbOKP+UDkcWAr+dBG6g4cUXu1DDs7+/OFf/tJgsKO4hyZcDgw
Xl64mxrHCEgtVWS26CzUgz/0K/gSQx+8ZUxw6gp+ea4/XepV15CNfuitxz2und3fdV14R9deFN1J
OB5G8iybA39vekJrAGd/x8v+72WGzAmMjeBLAND65X2CqhXtluClYojSHxGFEh3dDLz233ma/7rK
a8TEnIyFkfTHKh9t+2V8SkIZ80xj1gjmxJ8v9dtN57RlY0fIAcC/uqHBW2JQOeHF0XwD+4Gpz0yt
bzUKv12XWJg4V5GYgErt5WMja98mLcdj25N0vMgjzy62xrZPO/j2zypMxgv088kxMzF941H+/spZ
gmMJAyos0JdX7rIxsBKJ19VgBdQ8nVHhWRr0pE5W1V3sJp6qFFGUtZ028fXvHy1KXhSJ+CTy5PVb
9H2gCZJlcOmoZ/d+jNVFT/f2jZ3vd1/ez1d59WgdcPAgwqAADN6Q1w1RcWnCear7PV/fMCH53Vr5
+VKvjo5F5pjGdPjyRrZBq2h4U8/L+hZP8XdHBwMCASQCoUaYSr18Y2wMZpB/cUPOjHmFMTzsZHJU
ZCHbel747H+I7S947T8TRH77BH+64KujI4imIAGxiFUmHYavY0IHTFKH/sNsQQr8+yUB+ArTrgCx
jBhcv7w3k7XxCguqrNpAbPjKps2dT3Zf3jjif3dDQFMY0Dic8jE7/fynQsLMcWfaBN+0iOFSgXa3
uQRRUdYKb+/w5xv67aWAJMNwEiP28DVNduqCtgO9O8OQOoODkSTqG1sTiQjebnn/50v9bvVB3nNK
TUQt+8u6GGLk7KEpYNUSxSGML4w+SIL44X/nKhDmIuQGXJfg1RrPcgG+wdRmVdpAUw3CgX7nlF3P
//+u8mpXcmJGH0PwhjDIxC7fwsukj5T8t64CZhvgRFBq/iEn/LwOGiDv+4a9TxnwfGe3U0TZ8LeE
Ub97L4DgYUgC6DBCU/xytYmtAatN4l7QKcdFTlug+k30Fjrzm4V2EtQgXhfo9GlS/fIqM03WlVsd
VjnnuS6mPVz3Q+OSqU6aps3f+E5/vdoJBArQ7MIU7zTNeXk1n8RiFU0SAhOhQV+nkL0bVJE2IOeB
Sua/86M8VRXJKYMvhYAY/P5fA7dpD1uPoKMVmWRYo5SairXN3lK6/uam4KJ+KkdDPEKcxC9vas7W
U6pMQCHGMnDuMUxHU5FM7cYLkwnxl+y007AJUDlwihOrHTvEq318k2A35oKGleqD5BsALghL3bjb
t+CYV240p6cHutgJk4cjLTK3T9Ozn7c7HdLQaVB6Kg+HLvulGU1q2CFkJHDnIneLM9BuxJF4Av8v
ZsdgixBKv4HwLAtOG/QS6AXwkzuA3hSJ4WjODWgriKUuVJPlvMTPwlHWIAt29ABKux/KbQun6Pjn
PeHX1wOHWCSyolDAwfdL79xOXKhlitAvgB3KauQAbW25ggPb17sY1d2fr/b6lIWQnJ2cgzBthOwA
A5+XDw1vzKPvSZpqxBAfYZSSiE+r6dRQtfh3eaWyvXlLUvv6DnFNMMfBu4IeEBd9jWCtM7RZMPTK
qxzM2exSW8QAAkqKCFxIVtAyij/f4uuNCazI6KSZAackRD/9utMFxXQ3ubANAJ0O+iUPkuqnKd3o
G7vsr08SqniUK1h8EFUAFXz5JEk2TlwtXVORgRlepYNm353ktGiTRn9OxBravzyjEAV7UnplpzMe
mMRrtgyQYAusmDb4kO10pueRn2s7vxVgefp88Kf/3GqhncOvR/wmcrFPU+1Xn/A82XnEFAjmjhSB
wc9DkBJzxhCoPt311M+2bk2wN3BVaNaPHR/A3VypuBkmmd20WwQfT9L5qC+Yy0dStapb7g0XzbOX
kvTlRGBSjN0Qvnmivczb8GFsVXyG0PEmKxAEG0VYlXlzHUpU5mkq7S0K3eGkvdjdB6hXloPuPb9H
iNV8R2gOZy5w9qf2kgce9BibiKnaUVt1Z27dMagTYeiuRzYhfwZhbvIhWVZ7jJo+Pg8GbH+HnvHk
aWsRyT008MUl1HzXlEBqkq0+QAhuF36THIIzG878c+jg6aVnNtxaEuJYJWrqHqK1lzWLxrVq8JfA
76IBpS5xXyBUaREBGrvlfs8H1RX55mC3tvMxhIuZIQwOMXCN6CvXZq0+QsMM87LAy2wutN8SUgyZ
toDrYn+WWpldmoVIWQwRG0qwTcHiSxa4P8yKH1iyInxxmzUt3GSCqED3466ibVW1i2M4Ci2iASU9
imXAD/GMEMieNPOVa2XESzCggk/I7Nk/8BiIiKA0Ad1kRnya5vlak66LvsM0hW7lTkgnQcwB/39S
WlVbSxcIv1Dvflg0I21JwuT0pMa2ZaDhWtuViSVelrIFElk3qTy52/Zdwp6iaLBJoUDS/mBVzD7a
zkJzoEiYy0ojh/t54KPBy5vH9sewhOPljFe8PpBwUDD8n2BeqDDpgiaPwjEug46q2LpV2+/Ssy68
nVv8wyqaaHrDXJg3F/i1M8BJMIAAGOwp1TXmVxiPcbsM4ZWJVrod3DDpM2hIYnCmhkXDJ0nBF4LK
JoQXYCD5dhEqyE1uDDad5Mhk0gfftlX2uh4hx3gSUUcuJrr4/rBmLSxzdn4Xdk5VTq3zR+ook8VM
LFsLqbiODu3i46HcN5V/9eEibp1eYXgHGUdY0rAV0LdQ5KswPsVlHAwQzU4zmLDYzXRqK4CeBlHJ
Y9+2ezlaqXakTzvXnlGe2gRWKxBCJWqrexZ28HwQsdMnFX4n67HPh+tWeREUQu1QD1sz6+tlxsVK
mypYGEKM1Q9gJ9EF1l84d90V172I5J1CGwOsZYe8en+M1j3Ed2S1mks+gIJfSmSOdnc4IFdeU2p9
cmA51/wuTbzEl23BvW37qo2HTd3khhN53S4z6eGjxjWFs1kC9lLll0wnRS7A2ysQfD1/gLbQZCVD
RGr7eQzEGJ2xdhSsTnlLyIXKlvmGgPVNqhD70pxDxemCDiNPLcFmBQGFHjc2+63KFVNZQdiy4RfT
xjU1y2bODmnWOlJF2OPxqQkwx6FMCGgd41td4TwyclWPLtO32YYvqe72wd+2uYdwtkm3EXOm3aHV
ikybfoN/8hyVhKV5B6PaBgIo2S07Rr/GNqfgK9ePsIpcwSXMgpMSr0O49wfSkkQVJMpddICOtw0L
i1Dom15zmDlm06ifYxHQm2RvbF+tgSEg/YdzDL4fw1i+C30fVVBXwFyRtoxcZH0I+fuE06+aZuqh
l3J871HPtLAP5SO38KebGv/FcsigSj1m26fNU8GOYP5hyELU3D6nEBbFlVRtgHFrB55DYXgPgWIX
iu4pnYiBF4uxlhww4id97aIYFPiEka4MoDmOEf2tUllMPjBwmIiMu3SL38ZyajGlKnIWie2gIc1I
S91Gku5QfWc7r/p05+yc2dCmVzjbgdFiDcjwIlBhJmpkKcNXz/UuR/wHWe1hzdkOTUm806euNTlI
xxEEa4cdwdVp4cfN/QhAlujOt0yLHfnlbfouFz2OrC3RAT1E2R7eUqNdX4aTR8pVv3TsxxqK/Bql
UxSfdf2afErTxQcX0TIhS1bDDpufxXreVLmq8UT25HH4XcOzzR9imehPgxxT3JSFrrqIXctYvbNw
efIQtMEgrPdCny04Ot4L3dMT59qveTn5k21k0jBIYBaIZ981mNt8I0KxtJChtXHBzTJHRWuaXh9D
5WBNOqws/YpFtrQI5jBBeAhBHoQdS+S2qfRgHsSFWuALfey2KXrfKc6TujNEBqWxav+mFMcelIGR
3lXrwKaljuMRdMSx3S1DEiOLhwIDIrAiAwqZWpHFHPXojNXwOcJvpOAXNCeXLrbD37SbZvIpmOLo
s0WWD4YlUkYfeSwFQuaWWQiYZDTybE7YBOMYs59WFKSSeRFomr8LE94irldPzXcD1xVRsATZxBC6
xQm84VK4FNQCQActZNqvN1k4pKZgigDLAHI3g9/qoDwrGyCzGcSj7Y7USuLE49L7IYCSKxICp7I1
a53Edv/ikUonr1ParY+NF/1ag31pP8fMi3digS9dEfca62MZW/mdrNgbS70sHex9U+t5mfVkbIvQ
zXIoVrlYVUbzjvBFFXQ43zaC1Poyl7mNKrdBo3dUrpGw9oJh9Xh0yveqRuQzS0otHG7Rhq0OCr4P
EO1MmG5/TbI9ii4NU4wXehx1XIxR5vOLLnBdXAo7QLKIT6zvy2Ena1Z4gX0W0SkRTC+ghIt4RUWo
rrutEbQQQBhgAe77Nkc3kSfubHIqqBXodiEsD+20fqQIrkvOYSsZ8sqBUEufm9VxBDnGdBbXavQY
2Beq67Q79ONmkTPZDpF57w1ItOshmlXHv0DA26tvy05SREUR1q/DMbbp5udH9JSDV9eWLSsR9bgG
vvUFqCkxH9/P1lva1FuyTA3ySfbJwshyIuEE5EXQIZmKGM9PrYdAe5MGpUpJOg/V4vet/9YPHRUf
WThCSAxH/ATOUBEKthhf2qTGWsvUuXoY+6mpkkXMiI1q5aJvGjrAMwh/AKyvheG+aOZ4+I79ekEa
vJn0Wuqu8wliaABDFVtuFC2m3nbfZ942Q4EUYnMfSHCZ6jjxyXHEpGGoOww4IU1e8V8qfMD0SmKs
g0N1wwuFOQKOhHLUKISuppjyvHaQbXyK8bvJIes0OUZm2eyRyAU2IdmEohRWponIDo3c7fuBL4gk
3q0gH7cQp2Qdt5ANV0gK8PZgpZjCvDY82SfMk9rlXkWSrweQxrgrJVIetnrwvL0IWmRLnK9K7/5x
mrZurnBm6OxpUAR+Txp+us8buIAQt4oFp5/PN5/XYpUTJNEr0NHSepfd78MymhJPMEGY7rqLpm73
boUTMG1gIhH1Y8gPGd3yu9Y4c011ypNL0pPtEqyZdC8wc+w+ORFFnzgfVffANWScxxh07Ztun7Fj
TaZfLsBehz0Ey7MoPkDgylEyYtj1iQ07lSUFXtHWUxiqkw1FFo91EE/Z7YiE8x+hkI6VcgbxudiY
T1A6R9TSKuZsvxuYHr9gR6QPkFK7pUxoA+9fH3HOwHSDgRRtPbKex3HpfpxYFvFRCrp+c2RWAVqY
DPBmo50+c3zRzQE8uOFHrnDuFwBqAl4gZWu73WORDUWiwuY7p+mC3kWnKN2N8+L7nuE4O6jOTO+C
zbsR4leKkxlK2xk9XBNOF1DKoCzc5ojpesCJUBMBvKiKQh5BUZNHOj4ItDywyezF9lH55KnxTpfB
0D4nNpoOszzdeJwu0NfGboWBsRaFbSx+czNsNyHb+5spW7/pJe8rgE38am+hLi96hDAgTSJp1Hzb
4Vt/0HbvfzR9QtfzLl3HKmOrqVMJnS32owyqAByF89EB/68xVCE1Fy2cqiPj5Zd12MwTJ/H9jkao
K+yC6giyJ/xvhRtFfNxgngyt0OyhCO1NVnQpdSecKw0q1OPoZTaETYUdb+4kMlEczlUTvssaAvFw
1lXW7eFDHLQ7JOSTRsqty66yjpmaujz/kGMAeZmjRoBd47i7Aror8oCUFfJJxmK8t3oldU+n+GGi
dnu/ZZLyosn7z2MngQIlnlhT7Bzd6+m1TZX2mb/oUN8fe0j5C2xY7KnNZnsvc1CRG+q36ziRQzka
eH4qEsBLO5EPCPo9C1ctQVhZ/Du6pfBQnfBlF513vtwCddLFr2u5IUn2qTdDfxYqyT96nCAHsoi8
jK0Zy6TZsyvoyJH1gYaqgWt+g9tSwt3PDOdhBxXVhXX9ct4BwS72JXi3+OGSjfFxYVBOg6MKe5Ym
VjgKAfXl6bAWwoZDAeYCfQrQYp8xBc21Ujv9hMBzCLSngX8YR7FvRdoG7MZ3foPpeHa5u2Z8dPBN
xd8u+kq4dLps4vyCYBrzw22zObdb/zGXcXcNqYYsdRzMpe4HC7f4hDx1QWTeuSkZH2Ajstw5ODCk
9RZDO1IYS4OzeHDLIcBSjPwG1Yhgnza0m4V3wTnGTOppWgHr+mHkB7qQrHCbmS/RhPYOY9cg/9RD
U9bV8d70ZTfnSMOWU3bmTw7nzqr+HIS9FMk20v/IMhKdCTOgpBa0r3K00R7Cl1Sn5G7IRXNG24Vc
8r7rz3oNOKLoThnR4d7eqiWZb+Mh7B/6Pp1Nua3iqtt3cg5cYj9zTGMv29z3FUyNWjZ7WCQ8XT8C
j0Km7ioW+PnO4msjWn+hMHZ8B9fs5xG1FzqLiBVcx3E1b66/tMg/eSZQ4T2A9ksvRjLBOLsB4lC4
NMUzzoIBDFmz1Rwl5VA2MRmiIgHqVHM09cWMT+YcVKz3HsqhS8hETjY3yPEuvB+xgEdh6aFLt7TS
gFIvAqigLnQaXmyDbc7jVInLVSQf4iYitz4LoWafYxj5BF2A9eghC0o7za5BkbnDhsG+Sx7jbEjb
6JaJ5scSz08r7uEZ7YeaSpkM6vM+5EgAiTOeHhLB53t4Yy4Xg++nsyiwt8O4wgR+xKZaONNwsI3T
6BZ0DJRd8WIRx9oja8CjA0aseo/okgidCM6lKIQSTIMJXaDRVw1WuWw+hpETHZoo4GSlW2GjX1K6
pDmcPUJ/NmiDI7vfxYIKvZ/26TgF87ZD2Tiud92o0grNaHi3tSrYD/jzk6nMR6AK1dqsAv5DZoD7
ggP2cLfbBFVrNg30MlUAbgtt4+ijTqTyBWlT+gWMbFl3cT43tYgVI/DYS/k1jENgyAB4aGiKzMA6
rjJ4W7zU2CLGMhrMArWQ1dnXEFuswKeXJkeXwxrlOEDZBZKWEKi3mvmkVOtWyCOKPh4BydoOaE+X
E5kXPdaQKQSEXXEdyw5AMWxKQlFISDw1bJeiNTwXY2bX0id4eAVxO8FJ3G0Z8miCblNVqgd2S5o+
zUoD+VqCjNrIfYKoyHUIWEgbWgykjZ4UbC1UgdlE2qMJpHDlhObfXqnYIF6GhzL/Nikyf0mXZbkd
NmnnoiFx21awI9m/jqTPRIWzTUb1AscKLExw7VrkaTM6H/pUxY+jhqERHPibHqpYkk04mFBb6qsV
MIorxWKFrje0RHk1u8HwA5/T+X7cVJ8WOfgYrMDpu2ApYG73PFDHY0wiJxbBMGZBUEDbLwkAMTtC
ZpWEbZa8X1zcXC1zyBGygKFTU+w9t9d5okOCPb1dT7kPRj+yxQE3Hv3cPMUJfEfKYHJ9W8UoxX6s
k0h4qeSmn2EdZeT5TgNwhyfbUHZFolPT7NiS+XJUDczv0ljgoKGjQ0m5ovSHU1tjzCe9ZbgH6YCa
5huQowI7LZ4ebXXcFZmi0pV019pUJhTZ1TYO2Z03Wz7VkjciBbozIWuT7ejFKxb3JDiH6UvrQTiY
bM13gUmFmxbO6xARWSh6R9D6K5A9dnbMxyydLiCBDORRBTM5c03yKUok7Q7JADHawQKGXcBHHpwp
nZs2f7bCQXQ5DNi3P6Qmar63HCdP6VIz3mV9P3fv4MIx8gpNbEiB+QzZNwS5pduhZUuAJdh2zZ1q
Nrhqwa/Dw9ET3E95IH2E7MAY7dbjsDVAsrEAke4DiCntDmB6KZiSASg2hW3FthfxEk/4OuEuKOqs
yTfooic0ZPk2A0DSmWSm6ANYKOHMyHRWzjrI0D1KttIHlZG1/cE5Um0PyJyk83kI0O1qdK1e7wOv
Yn0kCp8U2hADNuxhjPEw6qwPrAZCojZZwboVB0gQbUlS9V6nqtzHvM/KqEE+FkO38o1jgAPrWu/o
WIQTH4PKgR5ybcTIn8M952Np+s7d0N1hA1zTAJHJjR9Hc2jiZLleu5NNBbRRBCuyk+HDtrKWHZfV
bXEFSh+chWFozgAEtk3nim1CS3ZhxhAvvjKd1Qvsvpp4xemz6D1+XDABEu8nM4/mioPYkyJOgw6D
R/kGY5tDBluiH8YNaH48ckAQwSV1kEINrtfhBGiv7jFbBjIcRux1wGtTJtDnYHJ9q9YhQGFshj0q
TE6tqZZ2je0hT+3QXBmXMDiMJn0Cuk2T5vNx1GIGeR1Uegpmlp7talAC+KUvHKwe1C2EjWjJ4i3x
GdxWpdC3SNqZwqvAjTLAu10UuhI5rQGw8UisxxTka7Si1uA5NVEr2fm+IdQbpApUCk8O8OBWrRbV
YZ3Azgh5enCWosGHHQmGCQypdwwELnPH+H4BIHNbbpEo27sDtny63Sdzhr7qsFK4PcH7VfY8Paq+
mcwDH5JYYuUQa983Dv40PyYVSHLRgRSmL7I9AbcPG4uZ7m2+UTDTNO/yL6qLdNqVsF6KVlmGfUyS
Y4LJ0Hg+o8rNkQEYpsg6x5fXm+semB+0cLnutn/coTBFCotdr1YhG8Yr7ULEUiXpj2WO9y8CLjxb
iXZsB0wXuBlhVRdQP+/DOeCZJX8cINwGhVRI4olGgGaTmq1AL0gAlQ8z/JAe811E+42fCcvv+oEC
/An7Hh4cZ2vcuRazYfhhrOcuT0Ry2NFIy4/Azwd7IF08E1mYkGeotTliacV1KsGq0keMKyN/DJNw
EmeKAi0qW2IIWsjEbnmP3tLtKeq8EdOmAuD1vM8FGxNujrpTzB0CNhF2YZuGEF1EDgYxeYUSsJUf
pNntemRm31BtExzl5M7SviMC1t6K7I8gHvPOVAGXiyTl5HJlj3OTqPxW8sW5y0blfXuZosnvC9jv
xKKCunztK6O3iQ8423IrzsgwLfoO06mG1skoku16SKnCID5fjc5g1AVCrYcJ15iNN9AyMsiXQwy7
7pFnYGSC424nWv/XWPh/VYr/ASLHTwPdk7PnC+fN++f1W/9//u/0/KV//lly+88/+5faFlQQjKOj
jMKaBQzGf9kaxP8JaQtojUkONQikXvjJ/9ga0P8MIXNjKAxBVk2ik/D3v9WKcOQEjyA5xRDD1AZs
iL8RK/4XV+in8Sn0e+B6Qf8RZRh4g7ryiu3VOtbiQ4sxwDOhQjRTC0ixx4Ahq8aJJRfYMWBKNHkf
lJTQwBZhtLgPHgqq8HzjgBJLKEqGHyi73H0LvThSo+KFn60Z5Ufa+VngO+jgoMQsysU+b82Zjlte
ztwZVcARsf2WjK05z2byOHqYzk1ZMF6GcCQIUFc301PPDbjmY0++NeAS3wEkCWub7LzEg/6Ew4GX
KN15gVxNCzMzM0bzuZ5E+7zTIf3kWoGYyJ4NdxDbjOimFyHORYtcc7ySd/i7EQgON2rwVSdNkx/t
MmKvG6bNVmYd49sEQ8AyIkh40k1k34OPxTsokltkO0WN2o5zDHo2ILguBr92QQwVbCUBmYSLlxh2
G+njy2beWXQBiBEbQtZN/B6GtnTDKGp3GpzrRixXMA/sjwquPVccOkaPAoglHwMYpe6PFKPS8dw3
HL0zHPy+N10K3LIbAhwsGSQL0BKY4RHbcT9XGB120b3kLcr4M5zWjfgqjBJsKzCaRinxAVM4l29V
YxuZmmOW+bh52HzmWkCCqN7C7hBv22q2H7bbwaLjBVTSekYNnMi1Ccn3MFdkxRwiSWSa44W1ND+M
fbOqiVRymjIdXO0yyYQsWw9LumvYs2COjHYHNQeg5pamq4DBBQ3HPLziWTYiFWlbEZQYrHHTlnQE
2xyTGoc/GCvoChjePJ0DEc/Tcku4yt5lfqbA3dNtaw4YaKdPDYZ0pJjTzGyV8XsLpbjN8ucVMGdY
qETklyAvJss7PWAsnRX7NE5rDc6fDOptXzHuHuAwWK5rRIcrDCHi7S6N5YalJSOwMJKkc4fENwhP
R5AUjJlzxJs+ZEao6xSn5loH3SLew5Ui2+5CDk/Ec9toDAHRG6QfGp/zb10wRvGNUZv+vDskHh89
Q2uDgMihLQ0sFhAGoWRymwGGFOWqiewrWEKK7nG2TLgjrPHQflk22q/plIi2FHCzw0htYNnX2XSY
9zLMIrvLhu7elqGeAPssCZnzC9CIPZw6kuTKdOHcXnpqNcoluOkNBVA22h+mkfgVCuHW3oAsu+1n
m4ahLbzdk7yO4FzyXsuVPiYJzPeqpjfu07huuDamiJ0qZ/DO6g34AprnbAkvQswb0YHAp7dski16
ML1rZiBIYf7IO09hKK1cdz4pZ5GPQHQLo8nWwkfIw6ncPwcZcssOEE61vOgYCt2Ljgszn82y7zAp
RoUAYnkLZDwLm8BUuyfCP4ydht2ucliLGFCYMEbcXb8uReAi9m3axyEtCXw9WhhnTPphhffKcq7R
xvhyWmUH0bJhvYRCO8XYOQSDAnVlnsvDAgmgLXSYds9ayPhMhba7gWxii2s5gnwEm0zuYMiZx2Qu
bUjxUprQzpdohfD5c9bH332qo1tNd3qRA/VsEX1o+A+GXN61toMakHqXU7ei/O4ClNFk6NUFUEMN
XkUwISVgZvL/kXceS44babu+l7OHAi5hFucsCILFsl2l7upu1QYhtYH3Hlf/P1lqxV8EOeSUtmdi
QtEKzSiZSPeZ1+xztQewMJdh8RklR/3rgnYfgBBQxV8gNog/gBXin+Y2FnmeVsyUBSsRtNj+2nZK
85Y0p0MwOQwjlJosg7guNtPdXJt9eJsSrQDlDOsP5P/uF4WLFUMwlzO0izozvy4x8Ih3Tq11gZdL
6chNProu2LukXrKSFHYAZFbDn7I2elxkhTcH5N67ziRPL4YO6dZbkuLQvtZrt6TRp8RmhssaLeSi
2wxFwPa5MnpiJ2sbQ8UIdt3QRIunBLmKsmQ8zoTUaJ5bC9LkiqoO1l1VWgkGfCFKZ0DA0rAdX3KM
jv1Yrw0LgzydvNAZtnlSVokOIIAOeVA92qNupOYA7AQbbUy6x5pv2nJIRsqJDwEghYIyklqo7I66
0cnjNwo2v8om5eM64Fz7xM63kw3+xCvMEB2+2hB1k14nQqkT8l0ozncFZq+6CodE49/rR+GAMCUY
lhZvtUHAI9IFXHXSoTTMpysK8kALNmrTB/awDcFC9L1PMmWMt7mIAioOsZFaU/qomEvgiE1lunlN
EUFTvgmEWvtNM4ZTfWcmLCgKO9oL/cc5/QijBR1S4fSzuw3pwX+Ma9cuPSvqKcmMuZgtbBHzrnlK
AKH0dwE6HuM+EQjH7sXUtj8R02k/wV7uJr8zbCvkB1b5jyiP0HoETNJ2nrZk9eyV4A5fkAyNlk/k
FnmB0pCdjvgb6qm4ylszsD/ouChUt6GpN6mXTGrgcCxQqKWdTH2aJcgQb/IcpdW7q1oSpJMNZ7DF
Oy13BvF1oC2tUE1srKX70C091WByedSAqoRazc7WkPej11MXCx3mhOsY98nOujaW2crvIrUPr+eY
i+RuzHtV+MDbydSu1CLOzAfwJZP+iKlZbnhT1kTprp5ofz8lU6jhFBoP+ksouxqbTFswGTEaJ2kf
RhRv9s44Ox86ZuR+Rqe1dLhUyAAfsiwYzJtMHXih0iZVMBgB7q0WHzqExeaNM6rig1rYKY43fUdt
PZGAtm9IQISl5+T9+EdWKwij5f0UPohBmT+KKgDjEZlcm1RvIuoq9OFy/Ls1vddftLiJKnnpmOUL
VZn4a6Z1cUi+nzpoQCVoB1/nSljHT+RkxUdtVnXxWUkme1bBWaWZfsPNgXRsVlsgiLxQc5ufZsmk
PpdOXrh+meRDtG0RTRIIg/dOG9w2mW2qV0k1ZsuO+nCbopPcjkPuxZyIGGprTQp1E5pq8g09Javy
nSGkWhKxF+fHIZ+i8KWn7vKSoKtseDAG+aEJxDLWNIMC5ZeEvPH1bAyt+BQWiqiw8BOiy+kdJkA7
8qmfdlUXacFdT0q4/K45C9C7eI6AhC116drxxnVr/aWgQ94+5rMoHqkm2C9JZqq1P7WpblxhKsxW
KTS9anz0XdH9HZHOTflsy4iklqHl8fDSJ6qgDVa3mdjNjtsP+6ihcu3JvjjlHDWcnU2WGNlXRG8J
cHJaMeLKcIMluqZ2M6PWa1U8BdZiJ7m9yYaOKRq10tOxaN2GpnooQNnFymzuiLuie20addxZpuSD
rin5J6d05pluCghvv6tHY/ZaayAK7zSeYAw6cfaKZhoWljOgBl1nplFv59RtvqhuV1VYxvU9RToJ
aPGzJbXSD6mouvQDTSGqon1auPslpkN4M9Om9MCvTMB0UWm/CVrV+TMAlIntsqidl1pS7rY5m8b6
CDQvR9kvsCnbI5vQ7whns59WV4X7oFdCdnNvtj9LVUzPVT9oV4PEHO8zPa9+Xziq8w6HU7ZobHN1
WkzhOtSHzB+CWH0KmqX/QP+8/W5HMf1wTY173ZOxo0f+rwp2vWF2HogV9osCBR9gI603rogydt1N
647AYSylWEIbCf4gtHZUJ8zbJTJRid20IAy+52mOn5fI0oAKpRkJXto8b11qjob1tcRz47bsBgM9
wUAdkRdCooEGWKpOf4qmns2NYdcRBSTixWijtXguEVcHjX2H5lZ0r2gBFY+ybYS2aUWu8jSUvf1I
lO7+ic51STWzY0t0ADZx/9V7zouRmEB/iHKHT9ECnm6/dNH8aA09Fw8mHMkeHfmezS9rUL7dNVRM
1MQtr/NBcPVBaTeAeUPIRAJOjH150029lvtjZUuk3MTFfgGOLBHVb7NBJHG5qRBXsVEPlX4dhzjh
1AQoKlDz9mDlcFZSQomfE9AF7NInld/coaY9bdsGlNQFZLkE9h+MDAEc9Rop1KGi4eOs8tASdFFZ
F3QdpinjYUkXEX5MiqDYZpk0a88RB/EGYuRHrHrKPfUg/X1uM7YOBR2EiUbqDhEFCoKEar9hovBM
12BtuKKrXA0eKB6ZSFvM7c839YHHv2f0lsi11hyWw6D/ACpa0p5UKFaHwyyZTINGWpFiWipgDnWb
V15vxe6dPo2lsnEBlKDOvkx8BaI4LhSttozFiyDyfkK3Iqou8EhWEHR+EKIopP4OlBWHJtmKD98l
ShlkZlx6qOyZO80ifS+COXw6P+9To0BYgl4DYYkyxGqUFGznYEdkD1ALlmsSI5MQJ7hE6V6h95kL
6kegDiibwE+AgXX4ccXkkDYmyCGCAgdbxn2hw2Mr6vk5mcOwvLBnj+dkI7cLhRq8N4T6V2j6mx1j
OFQIumAsCMhcjsgszMlXg2poL5zKFXqfWTlg96mEO9CmLaR6Dmc1VGrPc8fZCFBxTHYlMMxqE8zo
sapGVfgphgXBBcLAClUvh4T+R/UV6QIJql8dBqkCx9Oa555jFe3PJqYDKqJouFWj3vqkLmP+jedm
8lQUKNML+/FoDZkqklJ4FWpCctJXd1BpqZVrzSZ1hDSjzxROQqFU1OYURZsw0V/O78tXPbmDi8fU
X0lAkHIg6OjrjalXcZXHmkNsMwBjIz2beBiSbJ6fxZATZjG+/RSISHwG3BsUV6Kxg4cYCcWv53/I
0SLzOySNAawQDl66s/ric6sm1PNF7iWdI2OSYiGF0BpiKU+tIfxtUHi4uLNO3PcWt62hIyWCNM16
Z8UBSvGpM3IZdUJ8zku8ADQvTlyRb7MCh/MrN3QWOpBp44b5Babu0ToLWmMOVjFyV3N8VjeCljQy
B45yoIH4RaCfF5UkhU77M4xMUph3fV0UiyCUsaM1HbIXn3i1qeg89Opk0qHPyE9v+36wUwhl1h9Z
iwApLAgeu/MDru4GOSBPCBceBV9muB6wcpMu0vsy9kogS/s+EcM2u3yrrjYNZWPdtnmtZTlYRStx
dTMI0O9R5QJnpvFR+Y2baNvFbFEnLEc9gUM+XXq+Vhvm7wHlcGxWGqPrK8/KwwG3JZzpm9DQXzIS
1i8TVxAVE7HtQ+pAEVj0S4otq53CoCivkXFoOLUQIaxvBAnJHZNZ2nAo4/eAEoznlv33TLemC4t2
YiCh21AB+S83u7naktEca5XeJKE3cyw2+B3MXpYBzkj0dH7/UNJ4jvSCAV04Z4d3+qiOsxqTBGym
oKIfLSeVEZ5uXfmn81vxyJqJ7wcTi8ddUG2V8d3hWFlgiQQQe+RVBjPSwOs7FDzHbrhPAMkmN8Fi
h0+gWIKHJSfV2mgCl0LPmfIluBrMzMrusQShp3b+Zx1/bFTPLUm7RMqIDsnqYxcdePekjSkRL6R1
gdoACnH6xHfln94/lKTZkSLzVB99bEDW0QTqOvK0eni2+/F5yPtnlT+/fxhCSN4ueLKas54RzAOz
whko9DotEaSeWeabieQbd032Lz4eyh6YWhnsVDbR4ZLGPS5uOJCG3tiCv4jiJXgAwQZ0SP7p/KyO
jzwEYlpQXNQuqrDroSiwZGkDzQdYZZDsqTZzvqehX64BoCZ7+hvhvcBJ7dv5UVf5AGeeIJzHwXJo
TDGZ1c2GZLUSJAbAKm44Fxcics2HUfT9B7ft2KdRNH4Br9VfZ2hBetjw5Bfi1RO7E/4nxDyk2vCq
W68lyTJkHjAyvP9DpT/aaqa/lJmMDXIr5wedn+3xaEwVwjMy55gjmuvcI8+zqscqDixuMz8ruULh
2+qe/4u74HggWn02kRXCSryCYrVvoIc74RDNFDqX6fUk0Dj7VyfBQroJgS2CYihI66/XVeUUS3lw
qBHwmWLW6HM99QNtK/703k9nER1LejDTOQ5hxq5zQkOr+HRtciPPdq7GN//mbLMRUPMiHuXNJUA7
PHCZEOTCNX1Sx4zKW+qt33PDLG6TqPt+fj5HgQMSMEjWI4EsTRmOFFkEyM4m6Sh3JKYGiQdMwvby
bE4MAkAdkUNibed4kM7O5xhFjACGZlF8NEXU/uRE/RIv/o+iJSdGgU4thRAw5ib5W53hfCxrOkGg
29LBCJ94Xwp4of2lzPJ4S0MFwC0I/TP06mhRHa4M8W2MRnkXbPTS0o2tydyGq95MCJ/dtCWCP78+
J4dDuRRMFKGIWMtXBXNbBPZMqVQvx/k5Q7juup4pGKC/NvnvH8qC1ky4Rcnu6LCCWJ81WgMKyI80
mLaZG5e3akr6XNaxc8kU72ixKAIgMW6SoONDcpTx4TjnzhS94ZkGQDUVKkG+isDT9vyUjkYhakQa
Be0v3Np5kVZbQgEYP8C8ARcqt1tLxXVbzc67Pxyj8NGo/snnmDfrcEv0VTIg55kCqyR1Hve9tOci
V87t34klzfqdOnKkayTLgkuIgJ/QcRXITL3ROhasN/oZafwZODDYBXDlv8/aQL89scJ3ikDK8aRG
gUMog2nL+nJVk8Spaam7kCcoKSuWPmwn10n2714pxpFq8EgtG0cxU0BqA7sBHHME1G++VfOJdNAJ
pnq+pBp6vCccbjrdIT6jeiNUGQq8KaNAuWwqM8YdUc/rHsuHSUeCPXFyt7kUBh6FMmwJGZnB3ARd
w18PR2rDcQTWzdnN5N09uOl0HweB/lcOGuGuag3g7CMs4Q8VFHgagqaR4QkJVPdqhkMDky1KYWzS
IMENozBU5Vad8/4OfAMEdK3LY/Q85v6h7waByrdl4IQQZe2DreXL58iFqHBF+XF+tsyurG7roKcR
hRgDmecILvaJljZ1vy4UJP8R0N7wOm3pNOzpX36pg9FAAjEQ4R+t6KZop8ss63nC8O6BmjqQc5o3
5eAJtWifx6Vywoe2ywMTULZqPNah7izbFkDDnQsRWtIkwwBufYlw8IaFcX8swwQNlrscNlLYWBMc
hbl0Hrq41V4SXPxoW9k95d/37jAplkxKTgWNh3V9bqD2t9howbDsQ2LYNlUKGk8X9/FRiowks3xL
6S5SbkVc5nDNAz4HMuY8D6ZTUk4ysil4QLGfGHJUEG6Yq+VC6Wy9nVHyINECVCWl91DIXA2IRGtG
iQheVdmn7c8J7slVVgzhBeXGE6NwkVLlpEJGzXpdRk4cJV4EcI9NMxmE4jFh1iKU/OP5JVo/dtKH
AYwZFUAuAkpyq+sahTG9byMVCYiiL28xrgwr7DMDMoDcuphonJgSGRoHlNCfQHgdLqQJuMey7JVN
PyrwgnOehZDG5d+XwLuwiv9/+jGxEf+zechtP/4Zd28xjJSa/3FcMJ3fiAoM6oNSAJw6wj8QRtP6
TaA3TjWYt1Ymo7Rt/oEwqq+mTcR+RGW/0I3/GC44v70qjlLTARWJwL7zHgyjZshr+00JFw0+3l0b
WXQOHIVrV26stw9IavcwqyCqg8XBcJcSlQuDTUX1qfFUV9J+0ABRKlhxAm0nIEDWOG2USq3rTR80
quYNUxjnXhGm5ew5XcnFacVRcKOj4h57BTiY3LPcqQk2YJIq1Or6SJs8aCxhcN9TB6+3OjjhYs9I
0zdq1DPSCgFgLZwi5a2ZoQZzI8nXuI+BinrCVCGEjYBgCrhhOMyeS3canEQPahIMQmZVmwrBKJCT
ZZpCXh8qCOl2XVyjCTMpG5Be6r0SUO/ZF20W3TVxbgIfN/UI2sdkxo+5bi/F9agjL+IFSdsM27Gg
0bx1iqDz02yOP6hL97B0qfMwlapyr7vwephgYyZPSL7Ff4STIkIfEsM47BUKAhMo6/gxwvvys2wb
wP/Dbuhz0UEI8KCVmPPvSzBZAOJJmD8GVhD2390+UYSfhUVm30TFqIgbhFJG/EOtxmr9eRkCafsU
wwW0AzMEGzk31UOozKXYiAFMrBeppa499EME3h74U+kN9NT29O615SrtIyPiwXR7MDyh0YEpjbvg
sWtqo/dll//GCLFS3ScGD+1U4033l4WkBfwtrdN/Yg8ncH91k8eMKkTl5XxlJB1i62OgadkdBvID
khXTgr9dPDTjsqkco4BCPVXforRbQA3xln0VoT7uMzD3IKHm6kEY858Q2tDJy/mMG6MTdLrMmwAX
rS92Cl7Eg1m3eEloZBt4N0BU+oQOJtI+4KO4E4kd5ulDl7lWy/W3WASOal2EnmuPmNZN5DHuVVJO
zYXQ9VUX/fDoUGTBm5AzpMta9SqtNcvIZYuABazCON6FSmxd6SrqZBssAXPasHBj0BopWaLaMAeA
/i2SY0VRWHvQbdUtkiP2U2WXGNU7VXSPpShsTPnlIGdN2zf30YnO6Wsid/RbZZeWTIg4bt0wMLs5
UNMs7bGdqoHsJYkRpI/02h0c3Y0Es68Ecgc8+knNUJzS25cJ2PJ0a1R66vpoPQ/btEHaC8UIc2k2
EzI+wBqs8KcrQSqV4hZ7IJLmRz1KcRJM8gbVAjtJyttILyyMRYufVuLcG6NdPpQcxB283KqEstqn
oNMc94c7i+SpqpbuJYfIVG/0oZhz5Ew0A7MgsCyfc6EoP+YwKJ9q08kegNEirxDUBlIjKnBaxwOb
BKNhQivwqs9TxEzABwIBPf8ZNflmrz8j4RDOGBRoUB5bvemJNtnDSG8CTelY/F7mzfC1r63nNIr1
/Rxm3bVQMV4rGuCvtQWBU0k7G1ktgDa2MmrX1hB3z4EWKdsUhOWtEykRYWwHwlAhETn/W0/8VGnf
J1PF17a5DE/eXOzuQFAM3gOpnUbvv0Sshj8m1bIre1WHHYbeIapqSFNxlC5V5E6dDIRdqeLy4tGp
X3u9um4TOfmMzA8NQOu6SGHu0rJyUXeYq0+OMmgPRq53uyFu8928tPC1SiLwxS13kC4XX03dH0Ee
Kncmzu8+/E/9ZkLR6UIq+CrGeriYpE0qHwemALZG6ir3dJJiykvQflsCZ56TJmtpw7TBx6oHZkBH
vwVrDwEmgrLc6xgGBL0fDKAJajv96gKm3ENoN79CEGgRvdCVhyZQWh9Ab763oOBT3c36q7DQtScK
EdGvxO9dodhZI7b/ziFTjvcNYlEDeL5r/9+rzWb4o5RkjYO/QZ0nRnuq/9HMv/9o+6z7xzRV/i//
23/4i/7xaa5+/N//863si07+22C6H5i/6nKh/nOw9XH88f3H8f/hb8KIbv5GCEySKmWoaSNKj5C/
7a009TcUAuleIh0v03JZJv4VbVmu9LCSkAfwM9SKZFnqV7QlsHvjWaYcgvopiuvGu6KtwyNJii6d
4WhcUWk1bBWzhsMj2WdGVLija3pKNc1+V/X2U5ba7RaVDH3PnRn81JPS8ltVJMGl9P3g4vp7aNmC
oFRg8hvWVBU9RzypTSvh2Y0DeU83q/sYTuXWqbTiQnZ1mPf8MxT1eHjZoAO01cWDTWOk6VDTPWc0
622eTosX11BclUF5H+zo76HQAuA2lokcVYnDD6qFdFeMlllpAD9vxl5gNVWb84UmzqllQzgVjV35
dhImH44ClBZkZVUi6rNY7r4z0BQbZrW66fuivg5AywLubhvDL/oEjYA3e/vEw31Ydfk1Q4xYSVcR
8mTbrsaudStL6DR6tdIBju5NSC2g58rdkFMjKcfY9oIR8sD5UU8tIam/0Bxkl3AT5EAevB3ZWI0N
ynJe3GWzF6rz5NV9XOyhB7UXMn65RP97Cb9OENSYgTQqxQzSk/Ul3GnxrOVQV2vCHuTEesPYWVZk
P1GDnLYmCGMaHxlOqE4z3QO7NPzzU5UfcD0+3DLuA8B5FD5Xi1vEUYJdC4s7TE1yq5duh9lpQwx6
YRxZuTgeR8BKQxHFoEV++EkHFV3wEIkuz1iy5brqDAi2jtXeyabnFuqEsz8/rxNLKH0apDgCzVvM
TQ7HcxQUfADiIyoF9nBvhSNqNrMFMKdbkgt79ORQso9EjQPA01qCPzN1oFROLrxprL8hrmhf4RrW
PUWIXVwY6dRmQcgdiJMNEJsFO5xUgANZ20A89gyk+nzbSLTYA1ah3Tuu2n7KJxWFsFFU0Wc1DbS7
elDzC0HVieOok7ID8bQElS9pRv72YEAYgK6kR8KL0A795FLM8Ww7mq8Re5ie+wFDKkjr2YWlPHH/
sEOl3SjEallVPhwUn7dqCnW+bxlrFiwNmGE5KrzoM43KTVop/VXfuGJHBaj5+f5N9Ipwog/Am7qW
/sYgbeo7usQwzPSF9LoXV0uWiq1TI8R4fqiTk6TeARaHNgrgn8NJai0ilbyAJs1bt9xq9ZJcT9ak
/VW1g3Wf93P8OGSkGJu4Ms1Lz8iJDcztA7ZSgPBQ6Zkfjk0LLAlVpGGQ1EmyPaaTybbVXCRjEQK9
sJYrCOvrfQcMkTTMlgZ+oAQPx6Isbaeaylhhg+qRWyPfAyi73/GUkh7P2V0WxPrV2NbWRyMvVV9L
7O/QQMsL1+4Kuvfrd/Cd8QjidgDgcfg7VMcdsJHnd0TGxHYOoucB8X0/jsJws+CUt8WDCQETN3lJ
xrzeKb364/yCn7gQCdH4IbhlSWyZXJQ3+UnXA0VXI9P02qKDmobS/y3c/2hnmVOxS40mev+bRvMe
6yWp4cwpWk0Y6oI70BFmg5UTuQ/qKVtVhLEfqopzYS+fuKZMwlAiBcoDBHyrqS2D0qgiyE0vQ2wM
u2mKMpRP5vEjKXZzHeTC2tdUpn7YkEQ+NLB3LlyTJ/azSaURcXtakWQ4q/08DxC7Cug2XijQJOhN
xULMKJphhc311flVPDFVCpvExdQ0wJoI+c/frGJVdUOhohfg0VRUP8ymEWPaNVQI7kbtDqU13SNB
Df3U7JxNlUa1f354efWtXtW3w6/beVWzKGE5KwZPttyyoQo/qUWL9/woh1v1NVKnbAIuCbQgfydW
W0e15rGKECvwC7SiNoaeW19sxBi3pasGPjot6YXK0snxaBvywgBQxCl29VGzotP7zK18VJ7ardu0
qLxWBcs5xn9iLhJemN7hGr5OT7rVSZAbPHrQgofDqTqEjsTuEeuqaMaB1wt3y6L/mYIx37WDqt2a
LpxKq+/DbUScfeFGPHxSf43O6ybRpSRaa8sUpdfUFqZZ52PH0HEb4U6b6lZ7Q52v8REb0/xGtMbj
+RU9NahMEtm5yArQvT+cstZTLoWn3fijluTXWTFmvtqaEj+3pDBOE8jJSz9eWNbDJ+51piBtYGhI
ogR1d1mKf3NWoKIn2DBAqVJADm7SuBQIkkmSIe4dEGeQbdu4od7vwqUyLnzkEzsKdw3peUHgJPvF
h0OjtdXNNKEbP+9A8nWKEt51lYsAAWpivl4v6vX573tqqsCxZTzIhPEnORzPjhAlQhu68TW4o94U
h/aNLcbaqybLuoPKCw+0M5Tm9yrt9Av3/MmponRGvkY8Sg3qcOgsUnI7iFja2R4TdPNq3Mi7bvqM
RZXtJ/N06dOuEaIyj2cn2Vxw9OC59FdXoDroVlGEqIlXleHuitwSPoow0OhDsVTPKPyia13pNioG
i+lGP6LCcR+TgBfdCIzZ14bRvhQwroKMv3caZRSqDAhUSPjh4TdIlSmLl6VtfDsfnzlfzs4NqTOE
iei8ztVT+Py6dUdB3fAdtaEGOI7GDnBWf+FmOXyI/v4d6BapIBGlk/D6IYKjSuE7M1t/6k14kO68
3KQj3jsaAuQXDpfcUf/7Evw9FJQHKju0qgkqVstOBVoibpLOz0PbvacZX8Kuq7qv5/f1qc2F6gi+
FZSJZBpy+GE1XrpotsrOdxsth/7qZrtMnbVntbf67YSK+PtC01/TEtCLuKeA/Fj64YBdINn2Kl4I
E+X3HU4F0w3iqeM1mIbo6v1zg17EfyioAlFf7ePaCAvkmlisLKtrv1LtYr8UHWJcYQ8/eu7q3fnx
Tm0OetWaKtlTmD+v7iQcnwG5GXS0alRDdr0t6EVZboX8ZnCJUHDqOiLqA1aJ3CB/Xd28UBypnkRR
53fA3EBzLMWnsnVwsjBDZJSJ1xG5y8Jog5rcJfj0umXwej3Ap6JBpEvGlNTEeXvrAyixrRkda9/J
Lee6dRfTR0ai99BY7Xb4mfZwc9vgG9Tldh9li6vuuzBOdwryQxH6WlnwoYugseYTbblbC64oquNK
hLSj1jWeldmzc+EknQgHSMIAYwErp9ehru7uQG+DWnf71kdQT7t3neluAurw6KJh+2GCev8Bdz3j
z7idi51RTO7+/K44cZ26Kvb0EMMEyAn24uH3ykQCmRgBX9+OUpR1oj6w/AER5BCCS2lpHsI4CFxh
a+H+WTUK/Na+71pgOYmDFWbRPCdiMT6f/03HX4THk7xbRvRShWgVT5tVVQ+dnVZ+ANkFrjnC3FFi
dzeLGPWXGt2MZxStnae8aeenuYqtP84Pf7x75dsNskNiNQkeVinjYFbGiCIEBQ9h156oUZLlCxlX
etsrN3VZIouaYQUB77m4cERXWaK8fhDp4/ZW4axQYF179S3UUWyzVxjata19JVq0v4ZRNa5q0Cw/
bQX6fGuN4S3t7QrJjMHSP2gI6j2f/wDHNwW8FcTMpO0wYkvq6tbF3EdbSqQVfUOp7K2ZIZrWTVqC
50c5X/+bobhCpcOqfkQX5BSXZRcwVLqY3V+N0ggcoRrUODiN1oWDdmpdZYMMt2iEpGx7ddDGNBVG
YgyVj+xgC8kfNmTmGZ3UUw6c5duCx8mmriegsSiCXOR1nNrUPJfcwC7MFmLCw3M2JTmafW4E8ymN
9NvAihx8NNBzg9ZWeKkeKHuyWGWfOkp0axba3fnvfPyQIg5FskG95fUxXR2pJBC13elZ5Se9UzyE
1TASHqEYfbsItdxrWfr+sJAmPVgsQkL4pthFHU53mIcO8w8l99HUDPdxrYAqaCeheZ09LbdxqKFr
cH6KclceRiSMiK80No3A3unFHo4YGJU9xgHKOAPFpS3qN9H9jNIBdTpUIpKKAjAgyvRfnFhobTxz
JuOS062emwEpF0cf0hJGfBdcGZlI7yeoILtJuM2TInr7Bu+TTNuO4dBu8bVC2a+Lxu/np37iwPLS
OZIzJNsI69pO6+iF24Zd6TfgHv4Cy5tfGfaU73TRNBfuhhMbifeZDhC9NUqH2uorL6omt2lT+yh1
hT9a3S2QRAd1Y3Rqs4XPvNQXlvXUnShjTPIaWeMB/HG4rm2m4xcE6NWnBjyIrVJ3QU7ZN/0EbjGY
NyoyJy81d2nlI95iXrXCCrqtEQb2O3lM8nI2ZJXplctkCKlz9zay4J8MSibi2ufuxpwmA4R0M04m
svJBTW3x/JKe2M1MFbQpIG9q/fbqWV4cY6gh19d+Onfivsf/4xFNfbFPXfeJyz/0ByVW9+fHlGu3
OkGGJIlL/T/qaPbq3hdC0cZ4ZoJhWmuP44CbHTd3/u38KCeuYco6jCHTcmrcq5klJb9czCir9G5j
eHNnpDcB4g0eELBs8YyRf4aFR59VV4sTJf9i+xL+ckPQfZKo9MM1LAyricRkE28bQXuXV/HgDbh7
YPZkTtqVFZWLdWH/nlhIogjZyaTWzg5eT7cb7LIxAnRnbJSRKmn6gJIqujpV8F1thzgEA6jo/vlv
fOJC4GgCh5We9KD9V49NNqiLms+U/yq0+SC/uQCkx6X4vTKF8/X8UCcuBHYnEGJ4r7QS1sU6o2oh
NKU28aNRoFhT44qGN41yq8VOvgmtsrgQMZx4R02w53Ckpfk1fOzDFWStbBT5stbXE+Ql8MQxHklG
MauIjcjadlY53oGGQuKf+xjdtnm2L9SyTv8Ah6yGkiH7SH6QN2UlgTQEDxk/oF+C4qUJsv5OR8IQ
b7g+v6tcM96ICUHwvrDLr0mjf3n/5wZQRvGDJiqBymr0BH04dezbFpgOLaIucOpog9yu7Q2DPt1w
4edX5wc8ThBkX9PgnFLg4Q/O6v61cypsQmTu1llSex+nVQLPcNK2qjJ9KpLCuEb3dfLmBX33ScmT
z/i/xYhqudW2Ru3sghXz0RXFj6Gni4uIih7pMZ8klSqLZudu43rs7pspEdvZCd5JBpO5I2VZ7LCk
0CgZ82qPBVj34XxqOVs8AZdd0mFtUyP+tj//ZY8OqQ5aHc4hJrVkXur6PSmZo76EOs6FwPO8fG7y
a60RI/5ARvjuoYCoU0HhIQFzY67rKBUepBFiFfoWbYTij5GT8ezMrY1GWXzJPvZ4VhRrAOC/RtpA
2lZXj4twMCW3Wd/WQSj9vXCi6zZGEhZY0ZXmnFy46Y6uHwr2tH3o14LNJgJbJWuicZwxHk1j28zW
X0oeDL4Y52rXDDYNkHxULnzIo8PPSHTPZLZOCYUb6PDwa+kcGos96XRdomgbA+t7wH+n+6COYrhX
y7a9AfiTR/gMRMt+aBrFvHQc5QgHj7ScK8soJNmOKHcVgNlVWYnYBCA3cMG2SKQF1uzZwWR+wYeg
RzrLbIwveHubdMIQFEwBAyUzQfGk4bxipA1SrOe3sXPqB5FSwXwGAkb58fCTjBVSRCje4ZfXKuaL
U2EFgwFU/aiHGSYl7fIRFEn3I5o08d7Ks6T+sfpAySDm22s0Enp8rdLV9KEywNk3Y2ZY2xrbptsE
OtMuWVrrwt1zXOZlQKn5RB8VbBkthcOZuv1i9FNvLVvKaBRMGg20DALrjdQFyfo22bSiIr3EUxB0
6UyPB9ekwswUT02C5ueg6lT3zn/7E4eNXwQSBGUGHcUJGXy8eYtmrdfzghsaDPOcQLW0kdZXZ9fn
lF+S2zqOw3lvGITOFV0rSiOrddZ1tLlDFWy+QXfOx0No8EesGm4R0y92uUs5b1CGwl+WcQaM3iUe
9NP2/UtOdAq5X7rWy6bO4XwHBanCoTDmbW9r9TV45WyrB2bsVzWJ9dhn4YXb5cRxp5JIyx7lJEfG
4ofjxW02xlYq1K0Ba3dji6i+19Bfv2mdApXh1jBq38S+5wmgCGSNhdD2FwXoP/KST9xvgBZkuENF
mvLcqpSagLqf1IVNTk0svdHVTgd03S7PyHkuP8bSRbXl/JY6cZyxPKAibVOP0XACP5zymKMf4gaB
tk0VdYxu0tCIbgzcrIWnWKIGZk4cWG+KMse9ADXk/lIF/sQnJ/WQ1FRiHKYsf9+bLR0lApSAE6lb
BTWfnZot0BjmJrOuKquvxCZAYOVjVunBVa0Pi5fN0b94KwkwTD64lBg/+gA4PDYgE5tlO469joIg
BjClFk74O0SXjKdPxFbw/CgGgRnjbkFZ6HCyUzhkqVs55nbClDXcptVi+CN7/w4BbhjBCSZObWE0
W5Drzj7N3AyHKsyAH+bGbraj6KILGO3jxedJg0kCChHWE5HP4e+ZKfNpSJAhs22G1X2IeeieiBZX
MUzaMVVrUX+LmgE4e3HpUxwHdlSmKPfyuNFFM9c1xxTTLjHBbkBW2Iz3diaGG4UjeQEre3yaCIEk
7FjuLqGuJSXimdZ2FZsCoWhT/4jNp36V1JG5TYza3KZoj4fvvqAZjpAVYSXaLgiFHH5QJWpBOxuh
tR2WNN8WAV6qhtHGG1a62p0/uMdvAUPJ2AsoCgpV67dgzHpHcTLoHzzGmuf0iOPgRWqjjWNfuhZP
fkYpgUiJAr6qvprVEjaxAshebMvUuJv6JNzFRmb4gwN3qIrxQjk/s1O7ktgOKLDUZzgi06i6AstI
I7vT57r6BCA423F0K6/T2+T3akGKF1fD4Kq0iuTCZfg/pJ3HjtxIkIafiAC9ubJYplvdsq2RNBdi
nOi9SZJPv182sAsViyiitYcRBhCgqEymiYz4zeZAHWpdUvSL1/vq/F/oppbGKJjTBIbNWBsZoMtY
fS77Dgn/TNnrxmzGox8Did2gXrtupmtuhe4WdbDAo7V5cWxRvHiRxbsux+DExtL13/sze3vYUliT
mx1UD5yqtcRBWkRJrmXEEzYTqEeYy8ez1T6JBUXJyMMSSRlqlJBxPn7oEWrZWbJbw6XxSZmL854a
ySql6KcaN9mc6dXr2buEoWWcgTShndV75iMq+Xv9cfm5rnNn1JvgH0MmkoCtdQegnkVmRiPa5VmY
ts85PewvSmcb5I59GBhd75wiO9rLjzeD8pSD56DRkl/Xu4zFoyrsYpAG4tJ89CKjOsQpyVPtzuFl
VsbmLOpe35nZrQ/r8Kzkzc7LT19LlGpTaniNKK2gc0Oc5AZ0mU8dmBTT1+LR/pmpUTEeoPJlgGOS
EqvL1olf7q+trY8LAFBiPOm53PS3EY/FkijWLfR5e+uxmozxuGhKGNTK0gfD0O+9jLbiUYfiVcY1
QjF8dXd5k5vnBaXFQNGN+R+M5bUTaM/qhwayHnOcrMr+vj/AjQOXsheVAlkjgNkkf9AvmQpGGXVV
DIYRiE4zuBhn/OJIefHnGv65H2ljaJLYLqVpKJtCKbmOhO5CkWvV4gQ1MOu0K//CsTQ5Jgl+rmlj
73XvN6KBuQZxTVYC1EZbpZxVlivTkqhOoA6YAgwGJQlnMLSgyaY26Pp43Ek6buNxAkGRAacv6wa4
xFzNY9uESOYqSXScZi3HWhrFPpEqyqFIU2wnwnHcSQJe8aDXxwCSLiBKaLhTQoQJfh0QGXB3MfB6
xVpi1v+Bhuz+g2FH8akQo/peXQzzTzSuxo9xnEYPSY2b4BkPtviEWbp4ohWBjH5Y4hfuhu43Elje
u/e/tvya65/H6wbFXci5yE6sagyeodATL+MwsDGGubAz64M+5+LhfpStWWenIGJCzVbm+9eT0FXj
BBdjDgOs+qpzjWz1g1M4L4XjdQ+90u+s4NtDkJYcFwyWbijQ0ka5jmbQ+yNzxJ43w5wY12MFw/mw
MqBEl9MptpziCFdrD0d6u0EpCZE38JW54Ng910FNI+3S2F6gh6u5ijlAgQkjljon0ow3t2teNeDw
sIcHR3NsrQ9Sjd6iYUHDuxj5vsc+chzftJvquOQYB2dCbd4t1b5GzO1CwVcJ1ijNMQl5Wa3jdMLE
R8VaA5idBbZFLQYgq87wBfPrfqd/vDGVFr1FR39l7KFzdz2VTeFGcRZiZrjMmvGzxvus9G24AmwF
HObP95fm1ga1uKEBo/AS5H9WO4CXny2Qv0mOmA9X/9X22H4QYhly3HUs5awWRs1FbeKpObl6+486
lNWxw4m3DLBqAKvQc9V4why+zpGInxvwNTsJ6St9e7VFUXGgmS93qUqp83o6qjw3QpQH4uM0zsjv
tJqRPCZ6rXxIE0uFxiryGm53gZOD0Ov3YSuS587EVadp8E5qjGr+4KVeBL4CTOqktgjApxj+fNCV
uPyhW4qh4+xm0MtsMOHZmVv5pVY/XTa/IEPIIrfurHZibYLqKcI+Pg5q+aWq1fxBazDyhCaF+4oD
BCguuh7ZghrvZifrzwqXKuSEwX2fl3qEhSSN1vs/6eYk4qyTimgAXoB7Y3dxPZkSI1aKeDEPqXDi
h6jMOvwPTCqImdcZny08QU5vD8h24QKgcSULO9cBw77EHmpSTJxCNPOix53xWA86xp95WT3UY7y3
nm82D1w3woDPlfIinLfX8ZxmGUwLE/ADylHihEK6AzwBPMIi3Cm4P7Sbp5Js+Mko0BEMEHCruSTp
VdLRArs+isZq/Y4q0U9Ng1lIYXSgZ5+pF69QRFBisrgTemOUHqKDnLb8Bq7xVf6l8BhDHr4xD5OC
LQ00rTzAohFOizkMn++P8ia7JQL7jzKgI/vj6y6u0actpSgIF3YilqMSNg4VClTn6sJZfOGKLsiL
ufoc68oYuFGxByy/LQQT35FYE5J6hz7RagHFRAQ3lBIfSk+AxhYiQ143ppfasVPVr+mfY5hUdGGH
ZZPQXrxOzM+ZUzeXKAvF4f5kyGBXG1r+GEA9UCopbNDWvl5dNSgIzYlgv0S6VxyaWnMCBF66t29S
kgWWlYuoBa3H1YmnNvGoh4hnHMDyj6cBe1BMugaAgPXoBVmFGv9vjIq3mg7NmDW1JuLOEEScCRjz
waCj8CDKqHwamjHfmbubtETOHY8GCXLjRFynnpoogIkIXPM4c8N/jYqky0js8u+MpgmSaL1ufpxB
HO0QnDcOPOC3vPCpLMBRN+Xy/uXhgMs4HZ7ZMQ6J1tvfO70sUK2xa/W0mHiAHnuj3asNbUdks1Db
kzpGqzXS6s2I7BG8HfyMBaZ1VXbEuRTHLGMBoZ6G/c683q5J5B2omACVoWxCtf56hKj6ZIteEg9P
IOVspW7/QLvR2lkjt1+PKFIlDzQJedeaSGN6YRRTnoYMtUTZBx0vpKPRevN7geMuwM1ZwQ0ML2Zr
B0d4O5kkXQavI3YCB5C9GhyvIPb0wFYwoRNeUGVC+lQVOHG5ofrOcvNpZ5i3ZzrxkD4l+5JquNbq
+qDrXnh15wGa7s3yaDpT+TCg63z0tIkMKaRmWlluhwiZuUds2zjoCA2pBGE9VE3cdX0I2xdFgKM2
DpaehUHUC+cwYf59bPF+C2YwyX6kjbhnDzjH4HU9nRRbMT6rFtjd+8fB7eWC0qdGNYPuE3t1feL2
I5gnO+WQU7QxO2L1HR9UrXcebWveq9dsfV7WFWV5sjsEHFaHOyqsQtFxpj1EQ28FTm0gn6XNykW3
nNHXul7sZLub8ZDRhfv/qjW6Wk5dbmgCzCjLiYV1jJSCCRzs/Gngq8KQ7ead5+/WVAIcYWdaYJJI
ga735mALm+cCIg6Zqw74GqV5gHv2eBw07A/vf7WtY0Dytil9SzX8dWaXdApmENhdH1onGo4o3I6B
gU/6Tkq7NYFgFyggktJSHZYD/uU4jcSMFXrTWgcBx9cP49z2Y3MOD22Y/u2MjrZztm2dOgCQwFfR
IGIS5c/5JVxI01OvHQ1ia9c1ZFipds6zUoHt2XaPHczuQ6eV9s4iuc14KOMxNnYBVBG6UtdBNfy7
EKbszUMYadKrMPWGj9M8DRfVwaqRdtzUfnSVpvjDzJQa9R51+n7/U24dQhCHSTG4L2Fvy1n5ZdSo
ucwIThnmYcbaLEBiCVL80CRnTfG8F967NY+Z0gsUuxaf7kfe+rzUaklwuC4xPVl9XmPqysoWzLeb
182pM3ss6ZMqwe6j7/2hM/aEnF5Z9tcJFWAcE/oBnRRuMXeVyJa5pWa2GrEhcfGKfT0qbdiS0eD+
K1wevoFe5DrG8wqWu4GNa5rqz0VSvlensfquhWU6+WZR1xh0TaUWHaupdnhUJX0n/GmoxtH34lyI
gwsy71uX2NrPnKJzfygbveguIP6zDoZiWVMlse30P8Ppp78wWyxx0A1LIBxWugylXy9jvQNv2Fhi
khsEpo1zgbRrta77KqZ/vUAQxxNcnJB1tX3Dy/ujVDI6xLgMH2akwg461To/78s93NDtm5qEiPI8
6ttSGIi+xGqFGZ2HN6iLvNmiJj/wd+rp69it+o/IMYY9DGk7fOk1QKm+aWVMBx6L+kujzchBLX1i
fq+QiqVNHreNdc76IfxoJQNCx3h/qhN2nQOJN2iuIvWRYHfhHsWF2EtI5E9crRxaw2CeXsUNeBpc
DyGdF/wxWxI7RzGnQPPm/IuYlMjnQT4f7++KrVAWHWNQCfT8wN1chzLyAd1FNiTrBtgln45WjdYt
3Bp5v1Of3TjwJDfo/0KtLsTSlKddwqgsa9DejXqdf1/k08jnFYjfGYjW6TKhGHi6P8LNsJYDgYy3
Mw4Aq8k08VdEa5gRuo09lr5pdqZkTuJT46v1UH/3vEQ5hmbr7sS9ubR4oFPCk80Tri6iX8/s7JrZ
oFt4DLYLHsTYxiifjblKP94f3c33k1FgaUo3I6lNsXoDOKmRWGYLosBARvkYhogaoUXYvJ+QxNm5
H28mUoaiT0vzCQleamrXA/JQhR7oko4BaFEWoxbqAHSGsTqyr/7rp2L8mqvmHlxoa3xSY5yLgYyN
hvt1ULPQrMGuKhEoipgyfxi6in6Crb8fcmuvprU1QCk0AQgK2QAwYdex8nYJdRHPY9BqY+w+2Faf
JJ8xwFKtr1jBclJFFZmHpYs83plaOXVXG56pBSgCToYdyNN4lbuJZTbNXu8Rhld560dzswT12A2n
gWf/0TKX4f8ZT78eaaiFk1GnxEvqPpVeCzFWqW11AvPlnqLRUIO3r1ILlL7sDoO4WvsV4E+cjMNc
jYFCbesb8AXQxkNoDkcQ1snOq3hrxfwaa7VMjan2jExHAbYyhH4Us+U9lvNg45wdv01vC5qd/Gyo
EOi8JWinrbd41BtNXk/IUBt1YX3tsV89xGOhHifFDt9aOH8NhZS3XB7EXe2DbPQUUemszUppvbPg
kXXW2648eGyP3zi4iAbYROZp5PfXi8NqKre0dHT8F4D62rFkPpHTpfi6kwBvLXoEbFntFCooJa+O
rjhL8GA23SGAVpp8MpXcDubOSh9rx4xQhO2Wvf29tTIkCI5DDDIx9LnrgbkA7qFDRmii2kZ3Uu3B
PDUlve1wGvTL2xc8xE9DA/wm4f2r3K8qKDTpSzgElTrjVggA64WFMfgolr3RtOB1EUocAh1Wzkeq
iNejakN6F5GK3poXjt0DVsPaF0XZrfxszh2kQ4Cysti0BixnQwGLJo9Zf7bWnFMbA0/dHocKodw6
27nTts5haN//F2v1nXqjMlwk+JEhXbr8rCoQqB1lcv/qc0ULEFVyAtyV31woZMnD1UUcQGIs8KO5
nsY8rftmgFQU5M1Q/Vdo7dj4Ue+GO4t+cx5BVDhS1gMe5+qOsfI8HUqU/4JpRmvjAfq6+RhHXdee
1azaK0tuBsPrBn8Jydlcozdab/LgvNW46YzYlftGbcWPc98q89nUOOX931jzFCTpkSLlALz5egYx
d1bUMUtHqN1F9d4OBZXWCcvsPNqjaG6Ni7mjRQHikWryasmHiGtpSpex5Ks8CtQlbB8or36N8ZHe
OXZvnqusCir0kjFINxYNu+sx2UvT2mXCDNa0Db8pE9a0TqVn8hWRHMe+V/1yUvLDMuXf7k/mq0fD
OiWgBczOhjvNk2a1CSJsabJChGRbibm8swWA6cqaq3M6jLyWB8U654U5fWzqMflOawsDcz1NFoy1
3exYxVV3ttEJ+VMNhwLlFjsu/xuMcf55/0dufgf2isxY6FivFzNvuTrVPO4/TxXWlzQWqJrnSvSv
h6DHzr7ZuizI3umASS8dnGCuP4SFmruN+NYI9hFG0ML5cLK7mWqJDiiHDuke73hraLK0Tqb7ChBf
LbG+1PB/5SkeGNmcH9FdTr+Z8j1Z9W77G8kRhQkp6QYZgHLQ9dDYunFeFgzNblLKW7TU2m88T0b7
kOBBuIfL3hqYvCqkqiwYyHVZspJgDYpSpH5aGl6wue4vpZ4YB0Ai8fH+8tj6Zh6UCkmnJneXFgq/
1npGGG6RKbw+QEVTvUQ6eOCpNOfJL6IMkDJ85j/vB9wcG6ZR8FmYSfgFq4Bm07tGkg5g8EzlIcp1
jF9K5PTZpGjl348ld/56f0KUBm0IvFw+Ta5jwexwqhnHraAazfFzltm9EvAcHJ2dhb8RRwJewBhJ
puJN6dzREewoOuJYwogfrGJujjnmDD/ePBpwHwgv0wRlKa5PGytNihEQ50BRqutQqa1i/SFKdOGd
/39xVms9zpOWRI/R2HM4+bhg1cd6iJOd0vRt6U1S+iS1iTUOXmf93gCCkowaoLqg1o14frTzCoXf
qs45lsYmz76rfVL9JeaqHS5GlWs8RobYyRAhnq2/6BHqxlEF4v2gqZESBwV+OoNfJrnD8aY7/Z9t
qWFiqhpx8qVPylwPwrpseOdrcRa/H9uslMfgbIz+GJbojg9oNSPdhFPmg9vxlDi2Vba8tHPehjtZ
58aGI22CoSebGyC4V1mngNgNNA5YZASz9eAWyfwFv6PxYlZpScljVn7ja5IOsm7kKwjW3PUeyMIS
ibkW+amG1KnwhcAkyunreu95LP+d1V5D55P+Eak0hdt15UHvmiIda7UP+rb1jpxp6QvZmhpUdaGd
l7Ys/J5n0c7gNg4TgOmMCioBlcy1rtKCfvVi9EymmsBXFemUfe6I52vltKelt7XHSTzBAMEXQcpJ
/v0vRfEhp6oCorhnuWbIns1F9s1QQ3snl9mKwneilEKpiIedXD2/RKnxKtAVCF1wXlXlezknIvVF
XaTB/S1+2+zjA5G2ICqJrBonymqPW16fmZ3u9gEhBjWw3SlCBBaE+KEsE/ufphOm9ti0XSSeRVv2
XwDCz3+ntq1oR1PLqBnf/z1b31EidOj900km714Nu4RpHGOlTo2d2tUSafpF6MbPUuv3+AVbkcDQ
AVFmM0BkXG2HRqiTGi6gzV0qYj9GLSovmONi0hEC2tpJtre2hPyWvCEojQFCvR5VNuEU3xlKF2id
4mjPOkjBzFfHVKkOZrMk2WcvhcXhC5xs/r4/n1uHDDgRThkq/FwWq8R07vK200AMBrGlUrad+5z2
Bb2ODxqeOoe+jOff+ICOFPmFOMebeu2BElsKAjDKSBqRI4GnOAoc/SSdTrWN/dFvjO3VYwy4OZ2i
9SMQ/LCZwYcKqt7sH2iJ2fgnxeN5tOvhwXLKvYNtc8XQA0R/QCIi12I+0NEmMlvOGLMbw3dxpRi0
Izzt0Yi1eieP2PpsqJhJoDlFJJA+1wtmhIbcj4nJGUOR5TyMc4oYtpOcnC7s/1CIvxPvdV+tD22o
J5g1kgGSUa5WKNmf8GLKUwG6udqhGAfXQ/5peldPKAj7ouimr+Vizv8YSsPFasxp/Nk2snJvo2xN
8a8/Y7Upqc91qMXxM0am5dDnNNGqYbbwJoqj37gxOO5UHtqgVXiYXk9xHBsjLQaP9HPQhkOC+hL4
w7Q7Ne1kHu8v1K2zHNMvuf9kE3V902uqwNNm5gWMr3GG7JMuniQx5/v9KK8n1vobAqikKkJBhcRi
NaLRNdtuUqYhCFsEMY+p0OaTkbjYQ6hlFHS2K57Qwqqe4lKFl1JM5oORRf3ZkPoRPuWvqT/hB+bM
F9Ri9TPsqOqlDC3roef9vJOPvyoG3fxWi+UG3IKi2Fr0XO9w3krbBo8fve3/yyJnPHdLqamnks18
rusO/GmBbcd41vWsfckSx/sem0Z2AueY/oWutFaA9XG7OmhrUe58r61VCNSP5ySKudToVquwrEF2
atTAg65sneTQiNC9AH6x/uy6YY8ruFGzIICURQfLh2a2/C2/3PMVNc0uCmc2noPXhDIV6Di7wj7g
Hd4faAL+23fNfKmnZO/03BgkNXHAJ4hewDO52fEtJkAkcBR0xzaqjn0zsdGtlKQu0IzJ3eOXbIwT
zgV4Jk4YCA5rEqY5hI0Y3XIM0hDDeXuYddR3hOOLpi6fvbrRT0mm/sDUvNt5XmyOk73HDFNbuynu
Ol0FCjAvqA1IA6IitYpjM2rxWYUPctnZgTI7Wa1qqvDUAHjVSm/N1ccswRbMhtaw0UsjuTQ4Gvml
Uw++lwIbVXrXOWhhJz5FCkeMIpL0oBoIPN7/EZvjJXeCF2qZPCDWJ3mYQVvpaX3R2K/fLW7fPOmK
xQ8Zdtt9W7eGRMTiQo8OgTx4rhcvGs4N5HXKsCMkrw9WGVmfwzx3Hz2ROhc1Rk5vWWYnKOpc8x1j
do5uGu5dGRu51a+/Ye1p4M4j1Wkjp+ind+33SUWKx27C+ovaolImpsT71KVFtvOlN050clMUadg3
vHPWu7YLPRSQYQ4FY4f9XNYmiPuRtu5E2cgCiAL4hhuZc32NeI6iIu1zmyhaMU8vUZxW6aExewdn
2Fk9hjGVmp1EdXNcfEgJgZGyVat0UVWTbgg7lclEgnfxcThWK1+PPfO/ty9S7Zc4q/zGSpUYcCq1
SDog9UlMRXhs6rwPRCH2zK83hyT1g9Bw43G4TkhzLcICwcLGe+mLKEgX6aAJmGMngdpahcBD8Rhl
O0gC3fVOsI2mVeuUT4URABrQqOuS+5rTcZjbJog5ay/FbO+BCLe2OmkvRTsQ2pIUdB3UtSsvL4bX
im5VPiKRPB96KwSyAV15Z3ybS1EWDpCDkuD31U7XFmATfU/fyq5mKO0gUzUcFTnfYGbmQVR23Zff
WCE02KXxI4fpuv0nXLxKo4mcyWgMRKCnEaZIMfWfDaBID78TSlq0UkKgdLDKm7R5cZVZ9uS0Lssu
8Yy1QeOmsBkqo9yZxq0vBp4PAgr/UaqWt+Qvt73ZirnQFHlYNVXzx9As0Z/VHFlPotTCl/uj2lr3
MpOnpYn6J0Y+16F4x/fOIGQ7CWfwl8wS+R+KW+65EG4OiDIYr1pA7bzbr6P0quKhzciNRxVPOel5
1fgia+uLKPFkvj+grSWIhRSSP1BUwbSvBhSpwzJpLhd5nQ/RyQWwe8nbNHtBn6c9KWkY7iC+t7Y0
MAEGBYIeMQDjemht49lRXlJlNcypCepB9T7EaKD5LlUPLFyMGNzjEv59f5Bb88n3ohoKComMZbXP
7FSp6ymv6KYWmftidIMAbD3U70Jh1jvzKdfaOln5JdT6VcLbOWuymlKL6sbFdEriRHmfV45S+7aI
vYPTW8Xz5JRGhxCy5gX3x7n1Mbk3of+SO1AyX62bpU4Ts5bGmW7sLs+8Nj/kVqsGqj4vz4ke72Ha
tzYDoC5kK2SlBynI62+pW008ZI0YgthUw1NrWoDWO/XNHF6SPtgBUrUUPAZ1u+sofTiSugsFonsU
aw9QQ+d3UZb2O1O3tS6lSg1Fc8oQN0LZKHDQkha4zBrLMIPRmWf4p5SM+9bSTwamPj5N9zfzjeTQ
AK7RKQH2BP7wemiZXuhp1FEmBDOYnes+UeHMIf56f1VsfSaOYJY9JUlQH6tVgZFPbdhJTmNjKmpg
BJn9PCP8erwfZWuPka6CGYcKzVNZrs1fDuEJlUzDGln4ad/E3xIcSv1pqufIdzL7dxIqExYytAJu
FmSgr2NRr8ag1Kag4dSudUqtqjj1qIbujGhrN5GLcjIa4INJQK6jSIQ8ZE1VoN7e94/DZMpEwCrO
dZEVD45T7ZnZbFWNyQIkCJV2OzFX9xjtPBXgBd6BQFCTU5ks3jnHmvnJVJb4KMJJ9Y2ltk4YjCl+
n9nlgUdfeF70eQ+XvzVyOs2sSal+QwvpeuS9GIWeO0IEtJWGfw10nA4FUBcfCCkGZ1Fq/nj72pHu
cFSO4Wuhjnkdb3JMrNt74pV6X10cM66Otlm330ZjFjsI3K3NQGdUQifQebtFpCchGv3CE0E8tR66
LF32VSBZdn77gOAzkGVBNZLyM9cD0vI8NrSphEYZ6oqP814UzIpL9qp4e3SGrX3noYnLW5yW181z
pmpFDPIO2+3U7kM/tcLKb7RwfMlnMe90TzbOSFoI9M2B7aDZuC64d1lHecwjlBZb9glJgNKf81qc
bD1qg2pwsLIOmz2BpI0LVepw86xBSB9dm9UZOWJUmLtaj8uxoaR/6qlrXKp2HA5G12Y/ZwNxMb1L
0HEejJ2VsjGxtPVAGtLdBr287qTXwB/o5lkiQGRZP9G5/7cbW+uiptFOdnKzJCkWedBgwCPQTIcK
d71Y7BEAepLEFN3ivDvgPa1eKpqun+8vyZs9LaNwu/HhgCbdcJXirCmp3udEGQfxaIOseV+GUX4i
OfwcI7b3VgiqDAdj0UCVFcWaNWooyg3RjjX1NfxB3bOiDi0uumb6hCGC8dbNJp3iAGmy+Ki9IUNy
PX/6TAczrHpEcr1peDS9Ygk65OrfWfNuYi7/qavsjlDk/jQqkQwF87AKpfZR4RQRjsCGLbJAE6jo
Oa2NCXqJflUIwteHtN481BS/feFN0c43vNmAMjxvQmlZIRUkV+Fh2FpVArcjKDqvOVIpaz7XRTUF
BalY0JYNja923ktSbvaBDEqzVOL3uQrWY67RVJhzTJgDLc2qQ+eE1alSBGXUJIxO99foZije3PQN
KISzfK6/pL1w5XaWUQfO4iznDn/3k22TrNetM+8kRVtTSfKAkDilcsnDvg61dLNjA+6oA9WLZMse
DfMfelwOkx+h6/CpMnrr09KJ+Ov9EW7sdQAZEi8gX5EgY6/DNvyUVkRaHUxa5VyyeSS7iKr+N+ZR
DovHDtc3cOnrKMKaIp6+rJNy7MuzYSl64CYuch4i8o6/MSCJEeAIg9S29qaMZkfxzJABIehSfzYK
NinVNLveYyZuLY1X8T90b3RYLOshwUJq4tysQVYmxdFt0p/T4AFMGb29vtJWJKj/kGW4u2Ut/3ry
MCz1FMok2AZqi3txAa34TeqpT2Nq1W+9Ytha9K/4RuAeJGj0OlTEIlEEVjCBVSeIVY9CPbsLylBV
Z+YP97/TxvFPQwRlYRYFHJk19Y8lkIxhNpVBVNkDXMs5V9NnnRzvIbNdvIhrx61/vD0kzQEQX1QI
b/vzMz6TCQPEYaITSGyhC+un3bT4mtbr59J195rkW1v613jy7399geQhH3N0iwBuFYIkda+gna7P
D+4QGkHexvEZSf14pxFyk57wCaVPCug3bjx1fSSXXNdWB8kw0JWyPFITVw85FZV3bb60h2XQ66fI
c5Hhm+w9Y4Lb4VrUvADL8HxE+GDNkHMSq7XrlhOsbNvoIY8W1NN6OB9jlPdfVNTdHxydrXL/m95u
DoJKzLGkkBN5tWI9HeBKM451wJ8GfYhSeZx4R/j68naTNfgQ9O8kVxf5IsJdf86hkgRew6HRmk/W
H904zf6ENe2XAhWvnc3xqsN2fa9DNYQ7Rt8OkAVuFtexUsvOlYWRgciEAOmPWeemfqlU2Y98Kqsn
iI/lcGi6AnLpMGndM3BzLtsM6hny5UuU/LDDDC6nawKN9e/P+O2NwaOatJCDAuqLu964zVg1RWbC
lS0UI/2SUpw7YJFrfr0f5fZ4oNMENgL5B0oE0IOvJ8CyMcuOXRKbFBNODD4Vy6d77L0MWf1dF727
s2u2BkVA3ulUCoBNy2X2y1ZdZrs1GyqcgWv35qlt8775oMauvSfCuzUsCtD0nGHC0qhYDYv6drmw
cJpgLmBWYheUZ4iJ2ZEvTX7eY0K2V9F/9XxdryQe8UizgQ1i6a5Wberin9yqrFo3jaMHTOeq92Y1
Vxeb5XWcTUvJfH3SlWfYI+aLM4ewCMPR6Z7DwRt+ZDZSQmHmVd9SuP3vuj5y3/Vdav80i8r6ijK3
GThzGn3Oay2hfdXsgnFuTzMKeWi2yeIs8uxrBogT8mQ2zKQNkrkvHWRpMvVTs+j5o9GL4r3n9OpT
ac3G9xmu+s7jcutTAVyQ6DSSP2iq10tirt16ckeD1Lo3fw5T5L33lqZECcT8owX/u1dV3AoH5Ajh
QjqOEsB8Hc4oEy9U26QLZr3L/i0Va7oMyCUfeJ64/lCYe8WdjYMTHC73BKemdCpeFeGwNzDLHnft
YBr18X3ct5pP9dR8qJFY2jkxNi4GQslXHgF5e602l4q+upplGgKTVjsuJ7cZsH9WeSNgqMBOzo3O
Dboo2bMx3Vg7wGuoYnKKUtNcd2E0QcWBbi3WXHkUfu1MmHpniHrd9M4yZremftplP5I27c9aDULw
dP8Ak99rte/IMKWzFQVO7oXV/JZdmLtdpbcBli7Dd8xAxaF1iwkDGxGf6nQw/ijRzwiPlS6Sz3OZ
7cXfGj28BaB5r36x69qI1y0hupxdF7TRnH2vB0BcDpbTD42jRAc3SZeXuR7Epa6cvY7DxsoCnQvU
VE49N/PqSQGB0NL6aeiC2lWcoMHT8KOuRvE7IAv5p/uTvBmKagxNbFmhXEN4epjR9E2qLuDeVy/F
Epn+AHzvgH7AcrgfamN/Sg07Bz0pWRJdt0arQWt7z2K/DCryZ+dFaUXPjWwB8dQQ3z12erz30L0f
EgDV9ZHgpkZuJwsS8W3q0B213TDhNWjZyiFZlPlp7KzpzUUSWdD630HeWKA02Kuizhq2gNWXJYjs
lq5QPy9PFhruO4fC5uDk3qTrC7LEWlUkhdJp6EtmHTrjo/Et8Yb8aRlr5egtcwJCKvfsj/c/4NaG
MOhb0JTF9oEq/fVs1rFdq0vStUGsI+kWVugBemPyX6In7Uco0POj01nee7fK99g9G7kFpQqQpDhs
wEdeix2kjeg6I2nbIBwyG0ph0R7UTH/7KxFWGhUYiQaSrfTVITs3yBXbPLODSK3/qsp8eUYIGF2n
Ze6P9ydyY9OZeEWR6mJCBrJv9azpurpa8DVjQYY1Lg0puYXAp+fQWLuon41DlOyHYdHLg5K87tmb
s6Z3oCqLoDWMoTtgVNq8awfof4cwUbpHd6yXP+JR4FNoltlTOgCwuz/WW+yTbFERnwIXL2I2//Wq
WVxUhkqJTeAfR6ICe8dxpIrXKJV5bg0KNWjXu8eI/Mcve9s7S7mSnd+wsVOgU/JkJQnhN6w1yaJU
nacexdHALER+QppQfBCNBzx5OiaFt2d4vrFaX6uWkM3ZKmAjrwc8D32HczMDRrwifpdXdvx1HLrk
cn9eNzYjUV6LTqrFQ3t1R+SDFjukHIwps60fI6I8vmcUzbPn1PW7LHXEZ3KWmqxv2Tt3tpYUKR18
cw4DKZC/Gt/kzrFoVYoAkWZd4rZ2gzKllRShlXzpkLWip6bh27UY1clxp/yP+wPf+phQjWlmyX4a
Bczr8Hqa5WFtUhNINWPhyHG+N6QVJwwefqpKrO8csltblXYP5x1gRdLY1ccEyWPGZcKhsLBsJr9C
O/JRL7Pk/ULVf2eZ3n5Suu5EoeOCOCmd0OuRVa7XpmPjdIEnwvlTbFvhoai80ge1Z50T0dRBlIQw
oBAV3hnlraYwSTNgJSk0TuGUWu11aNzIuiGO6i5wrCgc/SxGQV0flJaDNmzr3Fdn3bw4i7COjjK6
zVF15uzcjWWYnbIqNn21b9rUV+wCcV64srAaTNH/df/D3zZT+ZG0aMl/gQzQlV4l+K4dpVUi2j5o
p2h+py/yJhqyyh/6qTxno9s/LfZnWvqBF5lIU6mTbV0So30zhE3+DDhArD6KArRCrucKaQm7jpC/
C2acrlADH39EHZajOD3lJ62v2mMa7vpk3i56qNqSLSKVayHiyL//5XUdLXqVRGEHyylNEcFUlmnU
/DzrDPUMej2ZAq9v5/R8f8Jv1z65L2JTiE5RyWTHXQcFVOagpMRTe6hFe6D5GB2m0Q4/dGlu7VQP
bvWtbCm2bnJccgHTCVl922FmS3i4swWhgo7jKWnCYvG7EL1/X6tj8dgnaGOd4x48mG8IsDCHsbSn
v5dWGY2jh3M1mJjFcp/doW2Lg+IM4w+ht5jrKe7s/pFPop5PUc/K9LtS7T5UY+7uvQdvvxHfBjtR
AF78Qb3gerpA9lZhnrIohxRBdVPYzgFUlPIzquIcuuRYvLz58/A6IYWgyEXdZf06a+yUf97J2sBJ
zcj2zaX2Pi3CtF5aSzBtO8FuDydAa7wF6eFw8PI/16OrszRFTdJRDnGuVs1zphuh9UNkwrZwbM0L
9z2oF0v4eACzSpVcabqTVQxpiEO9oaWnXPSLJq2q6m86/UMEORG2jn1XreLnqEiokA9jHFIuUZb3
CCMjaRV7tfe1qWFx+1IiiqKKcJ2P6VLGL8uwIMCtosifnsLUij84oTs8CVdRo6CqyIf8Jo9pI2e5
4aBFVzVddQRlZDW+GYLtOwhlsKxDk09eehlhfs2HqRYYVCxxmdZ+BIE2eiyyfDD8rFqw3fXy6X84
O48luZEkTD8RzKDFFUBmScqivsBIdje0VgE8/X7BNdtlImEJqznMidPlGYEQHu6/UOGErVHrPdXp
GmeB7qXZdB6U1h2fJjK85FsH3hMVR32I9VPbeY3AZVmN3hsi15r7xYEODGig6ByKYrb7Y20QQTp4
X11tVzSt5Q3FkcTiQwv08gsxqZVIuDUDtTPK+7xOWwx13fY50tXfB4uBv3TxMpeRZIaMpBSA4e2z
qijrfoCng5h14lTfISM5Z89sO90vHbv9cTvWVTa1ibW5gKnVTlU8ImOb9IX6Mimu/aORllG3o+zO
nRTQAeXEsb7Npky1dudCb8wAUcIWg+XW+zjWevWY1tGreQcMSOMj0TEEiXTFp0prz84jzD4DozE9
zINwIsdFL7/Xx/IIsCu/+PY7UWpH9Av5VSi4m+fvVDpi1hOAzvrS4Ueops1ZARGHv9YU3+VZq31c
RGl9vz2Vex+MiqNcGBDGWCiXyzB1RzQEJj5YsZSsxXRyQ03H0Pp2lL0PJnMkKYAnxTM26S/qQKO9
tAyt7zr9e9xV/zaV7ny02/x/WOsMBTA3bS9JybkcjuFMPCgmYQR1MqVvagCSJaKXMWoda6Q8vH5Q
lHuow9C74Lm7idUYemkX3mwECQX60FJxxBxG/AbqZUkO7va9r0SfCUIZSTwQgE2oZNFmq0VwK9B6
SKdrHSd3zhC92oSUtW79X3iKfHZtr6imsqBoJQuSj0P3C0HW9lTm+nrWGVAw2dORUsDuoMDB0I2X
nl3bQdmKt5iNOyIdjovBczX2CCFHhRMdCb/t7StY4P8vjlycf2VjUgxSNxTiGHPpnGlDNb5utiPG
fN56XleveCzY2x9vL46r9ELOJZU6ST/XLYQQLoNiOB/bRbUStDebxo+iPv06UdQ/t4njvCkGtz4q
Q+5Np8TOysc7+baxSTozLUehQ2Xpd1ZTPQxr87OKVf0g89sPwiKhco9X7bYAubhTOet2j/h6OQ2P
XgshKtVzcXA37n0xiTmjm0sNiUL65eTVWlaV6aAbAR6DKYgltPIHVDsg83MvK5H7NHvRf7e/1/XA
aIdJUDzWpChwbRHqGS3xRptZ+yQheuhZjf1Rmwz30+0oV2mZ5JPB6Uapj5IxrfnLgfXlpCfJrLLk
AdDezVm/PqGY5L6toHYF5UwOUE+6HVR1Nh6cwNdTSmTJ3oMAKru6m4xdU/tmxvGZD+dW5XtDMdKv
A4oZTzVPwQfDjKoTmJXhgGtwvQmQIKDc6Ul7W0lwuBwuxgN9kbD5gmWYpcqw5foq5OfQtIZvFbfo
+fbs7oeTdXhIgszzZna1NLZzm1Q3WGq7Cwwv9QDoAhMT2fBbyj8eTOleOE5LkIOybcZuuBzdYGUY
Fq1s8Xwa24D0yw5t1Fd8LU7zz4jVKQfF6r0l+uchSyZCIrJ99aeak6lzjKgwTOk4IMmeISO65kEb
cG+hwPQCd8P5JaEGl6PKOqUiX5gwgfP69C2a1POdMmf0vFcgZ2nauuEMri+8/eV2hiZrKKAieUtS
J9usTqqA3hD1HV9OieenQspAeROnzO0o8sy9TLCo9ssmDauSGNtE2KTcXw4FUUaIhydXSimkpt2/
8xwrPwAW7cwiC1+WPlAmA8y0Pf7RiJ/sko2uZ2oUKobIfEkJCb21qQPNBMwgrENJup0FacNkk0Yy
LJGrkniF5gZaH1x0iTl+1/LYfaR0VH1FtVbx3ajMD/If+VEup1OCNYAiS9QZTKnNKe1YJX5KK4xn
3V3m92Y2ixMNficoTCSui7aZA9T4ykcRJ+VHN9HLgzVz/TWlBCR7HfuUP2S6y4WKDmSheouDa3YZ
zz9cO1LbEJRIeYILGR8RHnaDST1xPqgsY27eNeW8CohaFVXUNu/u2nQxnztAFHcISGt3t1fpdQle
yvC4KDbDb4NtvWUhVIoD4WyEj5jMUOrSahInlS1x8ijJP8WDyJ9hQmZPIrHMx1kRz+bkdu9v/4br
/UhcjGTkLYUW0BZ6jcGdYhsr5WotLsSDmmrNKU7X5Pw/RJF3LZ1y0r+tQhY1Y9ZoQW141sfhPiXL
xfQMWf7bUa53hUxUpBaalEK1jU1dzBg6oeQV+vZGbxfPRrpOD6gcx4+pDWvR1+qhP/iAe5PHGSaL
7ZT6wTZcLszY7DV9RQ4xXFuj+zho0H2mxu3vXz8sByQytSsdW9KtxHyZOW5RUwLByjI37xMxOo/F
WouTpwqkqLT4KN71icYM/hVvc9stNXZPmMZXAGCUNwWSBF9LoS73qVVnobu6PwaEVg6qWFdfjvIc
TTcgItznkgd0OZFqVI1NGdO6EHpn+lM2esFsOt29KU2htbQ+ctS+2uTEQ/5KsljpX/Lkv4znJNXa
D9nESlGS9EyrBE8WA+cxfuUR2+0PDOni8JSxpCyhXCRgCDe5iuB4rMcM55m+mxaP+qOIv7GWxDtn
HacHCJplhR/OUgTUqbxTi/7xTzXN9NLvcjV7HtZE/7zqRvFcLJn23OZFSR1JTFg+mVX5005cfn9Z
1l951Pf3mt0tHzCXmAKRGq3wlbo7SPR2Z44zixI7NywiLZczVyF0sQi2U5iWwn6eVWc8WROPHbfv
lYNFcbUO5cRJ/KzUXAXKvQk1CscQM0/vsLCXH9bsVj/nqFzuqmxIMLRu+2wKzAIe3+3dthdVmjei
6sj/gENsBugl5JQGPckaZiI9ewEAs7AUP2qb+FwOgDGSXNdOt4PuzSrFEhADUswE3NJl0DXPwFzb
ShEWwAMBRaB1DyC+p05YHXks74b6wzdDM4g1ubnLZwnHjzHvCgfMGn0rsdogT+coTDCleO15zAek
aeCRNHDRUXi6HFUCxdmcJb0eRJt752B4E07WMJ2UPEnOhldGX27P4vV9KgOiLEm7gh4+YMfLgIqg
1KbjKhdqIs5oYMN1O+NBXDyOnVI/z/HaPyki60+SXvFP6nX6yVGz+uBG3VlARMGVjaY2ePOtTLtX
YuxZV24e9lPqhB349nAVkJ+tOV3eepHX+nZpVgdBd76qpE1SUsTzHdy5vKn+qnz05TCPBR4QYdMY
6SnKovnTqjl90ApMzG7P8m4o6lNSsAFw3bYb2lY8LpeZUHGnxnc9QkjnydXHt73VFa8/bGBRAVIg
u5Z0mM2o0tKYTKNSCDW1nl9Hq3tW2lYEddUdlTvktt6c0tTBZI3+D1L26iovM8lcifKQ9NkL1Ti3
7hqv7wJr8rzfEI3ECc0d874bMBNTOuvoWbQ3qXgmw1CWXVQKE5ffryUjslU4YhDTEH2eRiU6942q
B1oTjQeFnZ27lsaHVNunQ4AA8OZYXZ0saUtrLGD5TSoCx13zUkSrw/R21b1WGsXd7fWytx8onJL9
0SpFM2VztqFOBqs9F0WYx3rzWDpWe6obvTprSrcGuVaWYE+y9uDokYO4+px/Bd2cBOlSrlOnEFRE
xlTyDCyWlzolja+r3HnIDSM5e7mj1b4w9fz77QHvxqacJZGZvJm2PQsXqbRh0leeK2IwntZKHXwy
Q8xMeyMJumr8mXuVBsnZPkLV7S0iKsfwJ9GzIL3ZHO3eUlWukqZFqA5rfL/w9v2cqRQQOK6OHFt3
Q5Gt/bkmoQRuXklUtoqqUasCt2/tw1qqzkuNAh8sDPX1VhQo80uIFG8TdOy39xWTJsx5tSUFsEyD
tV+V0yyq4pQJpzu//sPxFgPaSbKHWehmZ1TUBTNb5bhJFrt6WEr03XwEaj62bafcGU1uYSil0WjV
O/H5duS9m4taJP0Wwjto522yDhxhp8GZLU66FdcB3cuMc9up/YO72EkwdmJJfCd1v05tUne+Ll2u
Jmps4e1fsbdTAfFJrTEQabzULg+hJUJ6lrpJHg5m5j2MOtYHplklNGSrn5obGyGtnCPQxtUTilcn
mQFcTZn3M/LLmE2ql1PcLMRMIwS7zX784OC2d1BQ29uSiOMgkSPrGPZWPgPhpEVgx5FzvI7iXWXy
Pd1FRGduyx9OZAH2awenebvYeXe0U/YuFmSHECSnocMdthngXE1GlXdlEZqT3jWBOaTzSfR5fG9Z
efc1Gxr3p+vFIvHBUC9BjwuKcvBZ9w58Xo9SkwIKCFnJ5RQPCIckIkZw2uaSo0PuYduWjFk4q1Rv
sgok/u1ltHc2cI3R85a85CueVlrYGogO4lmZBSpq8dZQAxRxTryuONixe0Nz0GChyA6jhgT6cmhZ
J5w+rQ3SHi9FygnV/peiifr7wq6W09yvr6Za8xqhrMiN5TKVHO6X8Wyz09YojvNwEvPHuOvHx0El
0Sww2Ht1QoemgcSacxbRG9nmI8Xk1J1n9jmCf814BzneDQEFTeeym45QmH8ytsvLklhSQkEaftPn
3CwQD44TxeCSjFVJxXdIGhOAjDFFiK7r5/Vloan3zywKEfTemNIUt8YPU13BRAPgfC7nuT44Da/P
IX4MTQRs9WD8cR5eznKBB4s5rDnnsJIWn+rKmnMEVHvz3p4pV/lR2fSf47Gp4oOFuxuXCovEkYE1
2LZ5Rz0uu2HK8tCY7N9CUdIT0APnebQohfPaXsJytIyX124WKLYc+0DI/tDONmP16H2ZZVujBj9r
xVtK7/nZyWb1zWJY+auzaUJxq4GClyS37U26zmPMH+UzdxiPni03XdkxLT5jXXdkVXW9L2UoFjA3
Nn22Lba475PBGk1CzaZew/HTugCpmiVs41i9z9ZRf3j9LMpbC4QNjq3qlgrWpfaoV0XLbqmsd4nb
1QF3eXV2h2Q9iLQ3Mh4KrA6JdL26r5YqNVxlZmQQGH5g8o2j+NqWMYL7af8yFHN14G95fT9KiAhZ
M/B+XpXbjwa1J1ac2smgSLfteXKU/l3rdvqH188fsBemD9ojqHT5K/56Pmp6TY2/bLJw7EGZUvmw
T1ZOq2vkzDndDrU3oL9Dydvjr1BVaiLaPRDKrXPtXT5E2V1u2Ed60HtbmXeUlHBAgQaVsMsoIEy5
hEwvC1uY2E9eNbhvIqmnaU0i+uXQkQya4bAvv7M26FDwhgSaKVUrNrdD3FcIFU9GGtJF+yeKKN2U
q+Gc0qKf/CVSjxq9OzMpK5hwPkhXaVRsxhihMO9CX0/DmmLYuU9s8R7+jnXwvXYGJQnlqDNJvMjV
Auw8vTSTlihj2UwdHr4RHIGuyX6IRBFvcX496kjIBbC5jbC4o65AJioZg5v3osgsl4iGXIuiC7K+
tAI7SRx/yZwjwZu9UFx4FBaoZ3L7bQ7fcVQbzPP4YKqRgi+MgJ5OsYY++kzh6Pay37tkZR3TZBdL
775tX8lI8jKdOXTDYo5UX8s67bcWKSj1Ryk1bpojzclNzASxJE+9i+dSD4yCt3gFvS2YS3v8efv3
7A1dwhLQFuJn0em63CCmS78czleK4paSvtPWInrDobeSFMZH1qQ7exHNClJf1hCK8FvD+x6ZB7tc
mxQteLvwoZl357wZsUFOUjj0eaNBFYQMfv/aAXL7AA4AbqTxwrgqPuq08Vw1VwLEbXHxEGPn5+BK
SUrT7KCRfr1FcG6S8DCQ0nSCt8QL1KmcRs3TNCzFXPhp304nAGvdqayrPvA0MOi3h3a98SWgVMKx
/1yx23eaEcWgxAYrBurWJV+p9ZYne02O7FauV4jUkuCtxOagxbyFdIy5sAubnReKYTbCss1aP7L6
7OQV7RFDeG9AWHHyMDPohHINXS7GuVqWrNIUNN5XUwH0Zph3M2X+8Pa0yb9yebAQgaowvGtWIav5
Mgq+MrQFJzS1Km2qPqidl51tpAjDjrfhXc5/5juxUn3o28V9/QKROE/8EtFupOW0eabMc+UIr0IJ
TeqLn73BG8+90S//Vmum3g9Vvhys/Z0FSTYkjcdlBwU/8MuRphwxvTUQL+rKBQgVVn/YQcYPnt4u
d3bh4kpwe2qvtziPBzI9+q/Ij/ANLwMWzeBVWUmG3GdtdNc0rXnOhlWHy9ZZjzSrzEcjHbODpGUv
qMH4KB8im8QD5jLolBtk5kKIMIpFddLz0Tk56NuHmj0qzwil1R/SqVIP3gg7uwJw8P8PKqf+r/RF
1TswEgAg6ITaUVC3q/tEEwoG9FDEH18/qRSEpYAeO+NKbm7Ii26eGqkBR8P8l6bNOk5PqQIJQ1+U
sC9ZSlXtHGky76wdVCnklqcWjYjr5lOatehrkRQizC0M5Om6LaEQWOiQg3rU9yz37vYo9yaU3i/i
z9jt8ZDffMVmXD2PfhSies7SBqQ6w8msnDKYHUz3bofaOQB42oFBoHlJX2H7po4ipZ/qEQZAT+/m
aY2Fcuoio/LCDPKOdt9EmnIXaWr1Bi/f6CD2zhFHe092wyjDSHbp5brJdZGNrbfO3HfzSz94yzvR
Yix1e4A7c4lsK7wTneMaZYDNOUPWhF3UjDnYmBhWoNhjesf13oR5urQH75KdzQdmjJ6lPNhQ7tsU
gL00zxc4cHOIJLP52OXTSkVSrR5Li35f0WT9F6WcioOgO+ND2lzqxkjLIy7cy0lcVGWlNJPOoY3X
qJ9UhRomE+UeWJVHZMrrbYBnrwq2VppLMKmbK8m2+kjzZiycWJHpDwUgXGCuU/ORKh4MRwr/BxXK
3XigNkHiAD6i+rEZGogLyFzkQ+ZiuY/o8KRvEtRkM78Wcfmr9cbyIOD1gmSA9GalSTaP5m3HqXeT
dhYa2uta11mnuJ2Gp7QXw8FNtBMFmUUJMILCgU7yZncnyZobeqsgk6yZxb2EQTxGOkbSt9f9zuRR
tEGkiMcQq3JbMFonox81btVwSozZIKOep7tojvOvSjemT6vWRQdVgJ1hSbtlQHWSgcA9e/m1amuG
biTMEUtYU71rnEk5JcahC/L1HiNtpREhtbSJs0Uqr66eo+G9juFg9en7uBuiR6VbUk7mWaOcPDrv
q7zvDr7Y3lyij0+agtCVfFpeDi1NlZF8BcFfyhruLy+uiiDOhEBWHtJeNon2dPvbXe9pXmDUHflq
UixhC9VEXdFOigZV9H4sxUlP0vYR08YxpHp7BOPd+Wr0V0A2UW9DA3SL+lnGzFv7AQsXrZraxzYz
tLs84Uny6gGxi4GDsYmpIW4vtBVviM7VGJDASuS9nnXDKTNhnzbJkeTS9dSBFwFvDesVmAz808tP
RbMqcYYMUUpUeLt3Zq9an7yyXHUfTrJ3ZB52Lbck+Tx/vhKyLxzBm8RAjPBs4LWLcEyTegowHZcQ
/TV1HT8fdJ5XK12W+zEuEaOxyGmSAEc+awzwSVJ5wjaqVfjR2rS/h1Wx+iD3hvrzPC/Lb8Xt009L
Yk6/yVs9gHpt4Ub3CyVmwy9m3VjD2x/oelsh6UmBAY1WBqRtUSITxIbciFM4uzH1Gj8RZf05p20U
Q5NzDX9C443nwHywr65Z0qTkVIcgFaC0wpLfXF4eJ25fJg0UbAheX0W0Ki12sdaqnZpxXIa7dJzt
s9nkSXvu5o6ixxIZ/ylOh77jmiemd3CEXe9zHGsNyutAOAxZgb5cPCKJi36mwxDWRp8+9byUT0tc
FIEx5cMTdlXxwX2zF4+eNKgRWuOsWbk5/0qczUxLcy0bSL5KSw/KPIeUia6Gn4Cd9Ee9P1K1ud7s
lLk9NJQp6FOs3W6OfqKtUtTklamTtmAdOnZglR9ly3tR5FFJx5aeO0f15agiYwGmDRgznKrMu6sj
SzvTkjqSlb/e6AC9sQRHDAhWMR26yyjT2ml17BAl1t30RN2t+2BGLQ6M7MFXo0NkKHJUdNhpBG8x
BBluRGXhtaT/Zb/41lrOP2DzdidSclTdojr+cnsz7g0NkV3I5Sg/wwvYLIsGKXuYTOTFjSncoGva
KfP1qu79zLCL36+PJRMRlh/Fe0o2l9PYK83IglHmcOnN5InbLzpRfMrfTMpStQe3wM4hw4KQwo0w
cEgUNuPqhKg4CWIebyoi04rwHD/Sk9pvACE9YPwrAp1n+un2AOUALiscDrwmXuA8+1WMqzZBI61F
okqVR7RoR8CKafJS5vMYFIhwvCxWlD40KOCd+2XSvt2OvLcPoLqDK5LKa2AHLqdWeLG3wsjm5dFS
VPVnU3Qa5//s/rodZ2+5SH0TuUQlY2wzQrdwnDGdieOuVIgRWuOKQM7ujTk34mAy9w4slDeIw93K
23QTigbCMitLhFI+m8/Phto+N1nBZe52T3Y+T99vj2zn25FKUsz/45wCfvByBleRp1HSysdpZWlP
MApLLlp85fxpXbX7RbL0k2T0/MlY+/B26J21KhMvnh1se0a8SflAZ2h62WGG4MZrDk/SKAbQJmAF
DH1QvtEirHzhNOLudtSdT3kRdTO/RhEv6zpTaDCwJrzP8bB+0uJYBI03Hika7w9Qlp85YsjXN6EY
tNKqC4eaUOP0LEx7AcpSU9MYuYObXp2f3FwbDk4A+Uc3m1E2FQywxLTUUda5/KCId4sitjUROjl2
lXncxW+x9n49HpsrlU6kzKh4IWzF3xHQUBdXRWgk9eJvA5JVH4vVwSHGGPUj2ukf5uB2RNT3KHaT
QKGyIqf5rysc4YJoRUdFhHbvlu+spBgfpjgygQ6n9VtNCOWfYUEFRu+d/lGNy/qjMefDGnA45B9X
y+JkHwrbCvXI/idOzCgg0+j/o9dK9bWwlhDx3vGo27i3q2DS8USj8Y22+ibLieJ5rYuGm1NP1jLE
hNpGnhhwZQ3IKOzstj7FY7We6OsrBxfp9ZqjxMyRqHIc0/nYrrnZHqwhdxC9sdQmXfzWzZsPaqW2
s0/BPn2vrYurPYzQfeKDwNf7inKM1CqiJIoS6xbFME0GkJGF4u+w2PZ5HdDG4HVf+OsURa8+Igkl
eXyetFWjpHa5IOwB23CcZ6jdLUoFh9dBrRj1QPudpaDt4SOD8z9YcIA65p0IOARwzNbtQ1XabtCm
kWt1wC4iTT37XBrJ7Kd6p93fPp+ulw6Do6+KhguQ8itHvDoa9cysWDrl4JiY3qz5v7lSue/auu5P
eAdFoTVABFVRvDvfjnx98xCZk4rmnPSo2JbvjdhoW9tjTy/NKgIvF9FzXXLTJdGMyAEO493L/xAQ
bURa11S8gKxefkdS13bxUpkru0775EDh84s6q4OyE/o5SQEH344n77LLg0QKBNPBokkhX7Cbp1Bs
aqMZNZzH5Wxkj2lnzI+eVnX+0q6Ab0RfvNSAOe7w/1yRz+l+vjo6dvSUbgx+AB2SzcEc60U70hPk
/Web9JXjlKKtb5QuZ5iHZ20Ov+MMxax6k6XjcNL09gi1trNDL37A9r6dW0UrZ2cIh5YmHu0RMCRD
OT2jenlEdLq+hEgqaF3xewG00n2+/LJCw0y19LApSzL0y1azNQPVHY6QCHsD4rRjQ1JJlIY1l1GM
ebbsZsIMubVp2UcLB80SjU0QZV4W3P54O3tDdj5pTUhpJcZ1GSrlHxvNHDF9yz2BhLCZ+xXaSn6z
lGqQKJV9EG9vaFAJSRwYGTnfJi2bqk40VqOOoZXH1b2rcJAmQ72+aUBqHoT641i82Ray5oaeBH1A
fE+26wJX8krrcDQuMyjLZF/0sP18UZxftLS81S+s3Do7g75Ud4sOzf+UoL3zzh0Tq6TTNqIwBFpC
G09UmOuXfInsZ6dOswQJAguFx9vfYXdeQELyKgUJRUXt8jvQd6MaVAw4naVDdz9OJslVl3xK48J7
uR1pp3BCnogHCwIDYAIpVV+GEpMbe60mjZ7rpj93fd0HsUJJt+my5tR2yUsGX+oOO2HB3lVd3P7W
4RHKVnfwfXaWHr+DJIJ6Gw+C7d3TLtBwx4KlUI+FF3NurJZf6Kw4nrYGfMXY+XV75DtzLPV/MRj8
g93ddlUTfCSaMovnUCTp+OC4E/XKaaLoZkXKwdh2TmSIA+DPOS54N27bHWpZA8pbsH9FurkPCjhi
D2tWZqHHWwBFdwmRGdTpvl2TNTTK9Ah5uTdSFj1IA+DvvOo2K3+0odKmtUu3JY3VR7cwfpW1XX2Z
usNNtnMg8pwDBMkuoxK8hWO3SLRUahpN9K0a4zQOefMJ+bD0QBRgdzxSDZ8yg5Q52JwaVluYCW/T
KURFan3M1nk+JQXCYnWpNAdfbidNoVaDFAYm0YC8tzlY63hVSQcGA1M7KT+Pa189FpFnfNT0XPen
xrTCKtWEXw5o+L1+ecpSCnUpDajdVvzcwZSbxjUfrSxaDUHTkly3rbPTkgzGwWmzewbAAZEyMVLu
f6s5biLU1g8Wnb9u8NqzqpXxXVll9UnkyctQW/n7ydIHzCOGMsSWOfdHz63vRt5GB7O9dwaQVkMw
h6sMVnJzFmmj67YIKc9hvSha7xf4Fhm+qhXia1KZAKaTpTpite88JKS2MxVGREDBMm72hrnodrEi
tRx67YBVYT0ZdzWcuSd3qVRgpwuN3gi9qNvf9mqc2PXJMhLxuM7xzLk8cykb64lu47USO6nnx5A/
YMJBrAT26J2KJXFOt+NdbRjwU0DE4Jygy0O2LVf5X09LujK21mNJHq6YY3zrzbY5Dc2Qva9myle3
Q10P7Y+OF3uTKjxdyW1KZKxxq8RVG+pzW95FrpY8OQugP/TOl6d2Jhm7He+POszFtQ6qQRoB/eFM
82bZZkfDYuDXCWV6iSwgk4verV/1bEzHu5y2znNlGNGvnnQ/Dg0MwOL3xVKbZVBjJrAGjh150efa
FfNn5GXT2s8506Ins+u0f+qmhaDE67f9OsLYeZ+KGu3/JI1X9y3vyjl+307x/FAqGWsUhXBdBF1u
t6o/6KmXsHU864vTG7DRAfN/arWuinzLLpGEK9GCiP11zKwvXVKOdbC4XvO7QlXrRc0q5fswcST4
opzdLwmeGVDV0xiukmUUKyoWY/chzhT1XzYitYLGi7LVd5aKFER+ja/6aI5f8lG3H4s+1/9dJvoi
oW2u6S80ibvmpAkaSX5TgA9+tyZuiaNP1jofEAHpv9AHXfF+UaK+DJp+SKunMtfcz6ttaPHbqk9U
yy9Zp83LOiZz8t6JDHMgQewzycaL1cp6H5UUKwIPqWDEImcjeSxcT3wxhsQaAsVop29KV6a9v0Zd
upxrtgAXvat3UJPAw+XhiAFq6Y940HwocoltN7VofDungDb9sTKW2teQdTLONenHp1HJkFyvaE4M
gR2ZS+aPUxc/raNXz+9HAZMtjnFuOljf260kqzPg9bhI2buqt0VmzGwzHKwxKhV21zzSFi+e5www
TdAt/MNBsO11KoOhNQmSlMKaxD5f7tthiOn3jZYGylItAlGMztmNxiPA49XxL914JDhIpvz0WrZq
WhBzzRZapRqgF5Yop8qNxRPuCNHJisF0+p3uiZcotsYne2p7MnSo0LNfQKXKAq3S2iM3ZgCkBgP7
e1Pzi+Q8S89wWYjYwkvXJddTsTgUuStqMJ+csVAmPE4tr6MYYqfW1zkGSGv2poudkNZ24308W9V6
T1KSkUdVrRiwv9MVSCXN0DVfBPwSA4/POcH4L67mBBJglzt+34xddh9RG8aNoRmgBGOCOEQfGivL
jVPd62XiRyKNtFNe2pT2e7huJy2Jxvfd1Mf8v4tEHjle0fvu7NbxeRTgWKRwwlL5ozU5/yE/2VZ3
njGlkCoVT/vASeFUp2IQ3rtO78WPMorN1W/h56V3bR0P36y0ad67wJl+TqbCFk8iWOD+HNu9CBK7
Nn+2zWSPftr249uo0PHdiXtDGz91U75+ivRG+Z7Xsf3WESMGSPbYxXOgWTGZUVs2+bPieckY5EUF
CcFs9fopSxIxPZvAeb/VXWsutL268qFPVuhr+Zq06lntXPEds6rhYelEholhHmmfRtMdLF8Z6/at
yOP6HcZHCJiIeAWD0rpuHvnj6NZGEOtO9iZDjlgNMIBaPuVN5jxSn0SSmEcsylElpSDXpzNL2Xjg
oT7eIQfONZ8Xy/oUF2X1yejpugTO6mY/2A/8Qh0Du8dRHa0YObuS3mZTKPV8bmNzGX3PFdmLHSPd
Fk651aIjnoAN8zuny5swmsrkfYy40fRxdNvuR5KpPDljYE+fcaWqXF9E+vy98mIggJUuqn9UtV/t
+5r3EWxqpXS/iTTuFFR6+zgPsOyzvoHrX14mhAjfJi5gU5S3Bu/3yo9/EV1DlXiKKvv7gBQfyiKK
6X1WxRolp95OoiZcKmQEArOLdN4CqdFQNJ3jaAgWJ4rfjVqV6IEYWoTIgUfHGT6Shkj90l68/ktd
uv0/k1Koy4kbv3mLJypGOUaqWc/l2up56I1tafhd23bYD1gKvEevr7NzVypKEUB+M42zPg/OP9VQ
LP8iPO/wp1t9NIaHwrWWLFgLbfwPIeyqOyWuWD9bRmssnx0jBicJ40Ppg7TqZuV5XjpELpzEzbIQ
SQb7Q9/X6Qs9d916snJmz6eI2+X+2vVp4ReVnZbIGgzxx86YXEALVbcOGXfiMD3zACy9Rys26zmY
UmGL07ouTuLPQ1ZUp0pKeARJtUzGQ9WL6huY2174reModwmqJbNflX3yKxVV9Lae3bagv9qo3yys
mB2/NIz4wzgD6fZdPDRCNgRS5sps9e9NxSp0SBCL8e/UFc7gm6ObGr5oiuytDtuJJZpPxUtsdr1+
56lz8ZRPkWs9O1qEmW+8mI36QDnetIIsy1Mr8+PKqXSerdn8bHgtHV5F6OxXkWcfq0haQoh8FZ8i
YBoRummx3fhlRMcr8AReocLQ6Url9D7pwtVK0r61Z8zH76Mpbd4lWmP/bKrZ6fxhpWcUyJZ4dwbL
ME4+jR47eTQzI38fK2YM9MIYG+crZFj9DklE2BdWjDRtktrx+G6M9CL9oIMiboM+6+qC/Jeqoo+c
t+aGyjCJj1TdOxetBsUd/HVpxIuDWU4VDEYSYSSJ4FSN1IZNYE1kaXFWugr128yNkvWpN+eueCxX
M/utREitPxRZXC8nuoqJem7RHE4CzLcdL4yYstV3hYhpSS/K/BGQZVyfBjPN31IAwf1QRwmwfayc
xm7Suyxq6sSv49Ur30yxHf+Hu47jnDCfX4yzYo69decUi/pTzJNDgdzkUgg7LTf+QSWeXKheMuNu
HWGfBjwF7PeNopdR0DbRgI+kMzvYkutZgTuGaQ3qo6LUXsxWXI05yFbNLd/oLLuGf3W9j02iO+8m
RzN/xKk3p/dr08z2+3lyx+Lc1l5SniHMqR+W3FoXSdOr3jlzwjehBQlRz0uLlWWtF81DplvlT7XM
piYABjl+MKfSTe6AzFbicZlENaIyVP4fzs5juW2l28JPhCrkMAUIkoq2JMuyPUHZlo0cG91A4+nv
xzO4dUSrzDr/2KEJoMPutVewPm9oJ9ma7bW4VoVqPTJ27P4LOROuiru1Wz7XGgQlXrZgnmGawEZf
Jofl0jfeNO5btw4f1GTRI1qtOfB2hF9vYdpIwiTjpvRWBhdd+HtaJTZNeTB2n1mWpoppLhnN1WJn
5s/K3cbhepOt9QB078i0Er1/XY+rMxyGphEhL6mfHjPfp3o0J9vfHpapym8MSlQqi4zPkgsu7FdB
PjSfjNIwBQeiaL+Xq+rteBgH84dZTAiNs0zPd1PGNN8tK1S6a5uv2ZNW73rl3iui6OivalvSEkrs
FOOPTUeuWGYVJQNhlTvZWZpX7GaTexMV0wxuVQ3riCMo9k5EOkT624ihdk2naJ5fyLSbPzSFpTkr
pwl3gFpm5nDdWwMnJnSG8itVpou6xYr6PgkUAdvXS6mKMnERHWBIu1rGNWWqt64xs35rDvB8+jr2
x1K6EBh1D4zlVYMLz3x2Pk/TyF5YbrJ8BdfK7dgY3Sa/GmWp7bh3VNN9zEaRFVf9puzxrgr13Dxv
lN7lbU8KUBGTCLRFsOu66hTYWKDxw14uin2nzWSqWdYqyZXV4CYQzeES182mp9hXmsAiudh9Snzq
JnDoF0IfM7fSxa4J+vaz2VRVFtdjP3wQRh18R17KX6v83POgcE36w1CN3FTynJ1qP5RRFcX0ZquX
0qiGB1LQ3DlFhxqsezdkGPpi9VwlHE4ZyFowwHfs/cWuEuzjp30z5Brj/NwuzFiFK7NjEt5yN1jj
puLQXa3l1rJWbop4hrIDeMOYPaIMIOrFyofs0TAs2SU51ivf8SGKnJ0azQywaTD5TNqcpntr7M3g
sJRTOV0PXmv7L2VZUskFlfReRGUacwKBLvgSbjj272yvqdo4sGW2xV3Z5HcASlkYE3wilzuvcGUQ
b/yvxNr2eO4jKTaaeO1tB7P+vDRcvZO4qHOsDGbF5R2KIOfoxJMneWtjQyYxFqO3ZPofuViFV8KW
i5F0jPYKRTJPmzGvkBee1Gh7t7JZiWMJz/xQ59Iu9yZpL1GcDVP2EzZGm1PO1mbxFNSDcNLBd4aX
ygoaPF5cZd1Gvtr4LK3lfC4AGNZYG7VxBPMxwp208fo5sJePt8G2uVE8asv8BWDgQYJbJaXAEma7
cW0om0wnK7LjGi6lmVSjV0zJ4C1etasDYb3SCDZOXyO3mLoW3gB15oRyr4XXPTq9l0NU1LYeYlxj
xy22UYV+Axbl3KiFS6K31QCxckp0fZH0eRUuNw4bVHUTqmrtWcuCfMTQKYNrXE98VInLOGV7luQ0
Jq0/b3duJ+xsF8q80XEJosW5GrgTwAahqEvSKDkUB4nAXcYjs4AIP+FBVs5lqPBXNixsq/vOfvE6
oksOSPdYBONqmg9cj8o6DawujG6LGuJXbGbNcteg6K6vGovDKsb5qVA77KfFkykma04LuZnfIXZM
5j7L7Wk6VM0yvgQmPp033CHyj5iqQbgYC6tvYy9aBtibQhNzM5t0c3O/C6+prJ0+tucBqISwBcPH
hLCdzLiB8k05U3De7MkYMorYbyZIm8AYLPXQ7n0IXKMtYpc7BwkLgK4TRV7lzwn4vfiURR7vR4B2
fRH56nVMzkKHiSmLkIKy877Vwp7HpKEVyWbEtOYoBz65nbDTY4sxBcGiNqY6BihFMOq4tmdx161N
reKxDTZyZX3RDLj4M28Tf2s8Z+/mIAhI2CK5nL69uZDMuOYqHpZB/hBV6XdsPW30ufJlaFFBTm5W
xjTn/OqQ+QshtQi0h5AyDNJfXBPF/Uzh7FKoub4K43HJnZ9Dp2wjtmlSi31ojEP1KezWiBQeZBlB
DANiVVeDGoijaaOgSWXg1CLtycP1YvyvBoyh6ZiynUURPY5pM1pxaMrSvd5wleUxQmiVhxYJPxkF
fUVvdMNaZEu6JVytxOmk+uhtxdLGCxmBv5Da+w03gjK4nfqR9ozdhV3AEWgWzUd8truv0ps5QSrm
5RbXm7/dsjNQVjv9RGkCjdj+1dVF9jC13fhFbBi83jq10kYK6rumS+Gs8x57UydLqiion02l0e+o
DNNwkpDC6KbKtffAF7HwKecasNdVayOGxuT0c15pshlrUlatxFWZUyV45AY39lpCdqU3Ptx5i+Zw
n8qwK+O5Rp+8yxbfbSi2BmOHWYXUCe5c/m/f27zoxhvm4nNBd4OvL9X6RUo4Frt6NqbX3o2AtSzl
BldWj3gjCRH/fFwdC2djLxib27U2BQHEdTF8cvucMlPlFZ95menQJv6I0CWeHLvFM2Udsht73AyV
LHU1O7tyLdomUflYPCn0KCMZzRMxjWVUyuJmKCSmejbWo30Mrjk/Tf3qbakShdtfZ6vj/SqCEhO1
ch64jvvWkgdHbVGE7kTpzwvmj5HxvHU2VgYegGF/sNtB7n3CKMLY63wT0KOOQMVak5uAUG0v4y1Q
mA9XToTUlunp/uDoy74XBrrpeFoHiUaB/bxFUZLNr944S/suaLdGpE40+79Wkn2gJ25Dw02awjQW
NUrZ3RJVIG417ceBYxujSSYd3IdXy9jsn3LMmcZmVUUWo3ukxxhhqX9hJFRc59XsDx+8zsOwUoGJ
vUyGSyQwkhP8LlEKGWyMQrrPplOEvwNLe4Dn1hwWu0qtIrhdWnd+6KRffHXHzW92pTJFHQPciu0a
Z+X1F86u8xVKcS+C3mg2Py2zNpeTIzeYgpxC+WQPS5kfZ7NpimOYOQsL0Fy737jaL1VaU5jVAKGd
8wUzKfVdBlVvJPRRIC/qpo0AYZplWo90JpmpGAS5Y+wpV2GJEMrgAQe43I+Fm9F5RjbeIB1FF3/b
UFexufSTfcAKFMpnN+ZOEOM4Uv5uMisrsDalAweIP8yvM93TH7ISBZ5zfY2VFkGfsuY6U3EWMf0h
uazL6cZTrIUad1RlTQWuKMf7JchcvgZsGzChQNlE4PDKl705Ku+LOSiCbfyoUnPslH3QxxX7TJdO
q+n9Hn2f+4QqTzFdhT7F/lUlUdzML35324nl8wrZsUxyCqgnYx0MRNrZahxHQoXCeKA7zeGsJIli
NYyg2MkWiLOCEv/z2I4O+pBVyVejy8f7Zizzn23dZy+rLstvkmoZrHpbm+fRKt0tybp8e9YIJXg+
14gOTeOGOnbyLc8Tu0FCEHA3K2Oc3u27SXPHwYoKpWSqVys/KIjdj5Pu50cdlsAtYhBVzWV65Fic
AKDlzig4IZJcD8OnMIDHGbt5vz6wX4MhVKuxfB8Mt/89Ys067Hv2yClRm1t38dZM4kGshvOUyay+
4jYgf3vb7DwWrKBf69ATNtsAnfRc+U2g26hw/CkORtNf4qxbZ2zvuYMinnF1+DxyM1RxAdzw3bJE
X+wC3N6rdBx8ym9sWgSdFQ//BHAc3VBb40ib0JTppgccZ5by2ok28uyxgnW+ToXffZS2rb5H9VCr
21E3Ia7bXAm92Bz9fLgtpyLsUq7fagdyt/Q7dOhRf1XTOngtgfpvIghn3fUk8uAhm8i5jBeYQEPS
z24oUuqX9h6vU/WQ1ar6ocxpuRkCUMfEnQvnuZzrSMdd1wEgS+LH7gJBNAktYr+ghJJlLWIhO++l
bVeZsYP6bDmL9tUHHTWg/5ZrdNORrXjYz25bGLFvZ2zmK+cZtgtmb5hJy579sFkc2/uunMEmsbnz
1K4wsW2O8yrvHvG2lfoadMN92qiWSapSXJzT1aJ9G+dA8BuIIx7WqgUzTTCGFUyfyQDGb1t4NnE1
6c5KitCImlTPOLwmk2xm92ATDPsBr/hRH/MoqsN7l9ir3w202+d+5MLLWjxV0oWuw6s8a5eKkg0a
3wOrAXCInhzWl3nVTQmH19ImTVQEdVLXk/PsuT3dizns4G4NJm77t2PhzNcFQEYWLxPUqIOe8m1M
s7IjJAIR6kpQ17INPxe9ls8ESffjbm6CvNplhSepPifpUhiQ/fY7W5b1Vo9qe21q9tQ7s7cWVuhW
GfOBUlhde1tvi6MeG+PoaxObdGAVme3bJYq6g6B++R6tK3dZZ9js/ZA5Y7tr3bF6gKxqfHCDwX0S
5H+VsRz94MFqmvbrWC5YIuGfSKyKMGz+y1Ujfkh8T3VcDRc3AwpYNUcHxqC2h5IEn7NdMWenfGwx
n6hrnZ6/UdRWL4UMORiDzBhy1n9IH4u46lNQi95kooXDAqnrittWoM0hKbAajP2lHikUIq/8iaej
J+JZwS1LR7XmDR0ZW5D/E1n9GhP/bj9TnviPboMYI8EYdb3O+8GK4iHwjKsGv2L3ZvHH5UrJVpbH
RtvFc7sBJN0WhivGfR7MQ0mtj1lA7DqD93Xj4lKkHkA3x0N1cm+bgzCLEk1c3XODLRTuZo3bezvZ
6LHY47+ZP0Tu0Fx32gKcGnorOqCKkV8RrAd3J5tymmy1bV5lioOHDtPEQqjbqL616GfNsa3q8qNh
W5ztk1SYLnRzl33P4QAM8agmNkbo4uUSh83mtrFJOfWUQeqnjGy6ek5J8BEvW9OR2zwN7BqxiuT0
PLiG8bNiAvycSeMrEnoW2Re3tqsPYqaCSLZldHAErrLsILcJjK8oyRhIlZ8LqFWqJT2nk0a+t0xh
XIdsfH6aLRgEYnQbZN2xFs3WJv6Mk1g8lD4HjxCedeu6M8L8bDWpvbgFNyKxgxL3zQmBflJMo3W1
AdTTX+hHeajojHmxLLCeSPxWLSEg+zh34Ge+y0HNbku1kZNIG7H9aJrFUXUXTH1EeeRt9mtLjuCP
3s1rCl+rwWDFnIebIMpLNm1Z5TKh/SYCXK+y6cPSbqW1Y2W0QTxPGj6RG0ntHnyrMXMuEcX2Mjve
Yia19ntnNxtgPlQTlqwSlDjuS9+QQ35TuC0n2EQ44p02dGQlY9RaH9R2umay+XjFDfnI/Seca4tT
EKJtPZKl0IqYlhpt3bapr9Wp6EnaajaegrF2piS0KvsDltdZ95DZ7fbaEtQXXvUkSTyHZZl/9Mdw
X+aDKY6rYRUTaPtkgwu45L4RkRdFd4jLly+0LMLhiGS2veFCNL4aTc7OAJ+Tf1G3hv1xwwk6orZU
M/nGXAc+DBxFfdqEG9htRhEBqBO4DVfO2inS04Vb7fKhDndsrHkEeLPI8dgTUAp6NDSuTjTCk+Z2
apyCzdJdqnvtZuvXkWP70eHjlOSPzvbvHpObehdExXw7O1G/HnjG/oNbVQNlbLVmIOUOf0YQQQbW
m+MkuNuaqOE6ilWzjmEhu8dak66zW/mwDwj1wfaB9r1v/hpQQdhTVv4kz488hbnQRhUH0lyiOxq8
gH5h5wJQ+bnyzJ1mhnps340Bx84T8/Sh6PLWjHtf+yd5iT/nad+N8yc3yjJ1I2lsiFQ3is3Gnv0+
OA7+NmSxA/3+OwmI9bDXBnfs1FwqDht7KvLtEAG6P2Pt7pxgY4+bi1a0nI4a1ErGs6hnat7JysnF
zIPWjesqDMGADM4Ojgc/71J364TaUfRZzb7cakQGqRnKyBxjZ1y0t1fOTPhMC/YMe3aom3n4NRTT
VNyvebhkx0WUNQUPZDlHs4uS32SnTbMahCbicxS5070saU/rxBfOKJ9HOY7bgQJmyI24yhzyOKPV
MkHqAGuMJ3teXVyKBrsm1jPOW599MA1Gq6seCf4bVRabXTU1uxak1/nkwvDt7scOU26AGA4d9yhM
X+T3cPdsquzONIwXs2iX9qrCs4B0jxaHpP6mKIZWPvmW2ii1jHAL+1+wGG1KG9p+jDEP0RAasewN
DLURxyymdfTW2l7uRhcQnY7BoLrfjqHU1ie0k7mI7dFQ5tnvLNrgyQApiuZGdHBwX+q8yefX0OLs
vDfDPvOTtafz8Zl2y2R+apVPLZRkkd9aX3tj8Ex/3zT0CI+ZpRRNZeFs4fZqrP0phJJyrvjeEfdc
HxhmopuYnzj/miOxFdUXxzVMFreF9zp4WS2y2SKqZXLxgcHOWlQgMHRUCrwaeDvmsRUy8I6oQ6Xx
hF6yp9KQy+DRLMnUpInlns2RJeXBuwh/+KPjBz+kH9YBMlL6pHkRu6tfDQIEqnTbL0PIKfMacXXN
0jVcnfIGu7pm/uDp0TrFQheNZR+LYM2Cm3WS/nooHVSytyY3dPeAnzGWpSROTNuDP/D7+9gMaRVg
RqJD9zUv87X55BemsX7L9MqxQa9ERzhli5pH8606OgCLE3VgzYojszBtWinAa8t0rQ2pshtfBLU6
inZZWbMdZioclVJU94R4ooXtl0D219NmblWqvNapv4mpzsiCdEQ4paCernmcoJpscdXpzSLRQbcB
vQzAlkR7bhd+qVkxj1JP1XorEN4Zx83kfE3ndfbGHXZ0+qvEf/XXtGIUcOWzCZAj5dbZVyOfejPO
DbU8ex1g8H41o/qx7FtHxlk0NMGu4vhzU1wJ6v5bLkjN4K7lROsxH/hLCeeGzq5ylsur9MbK25nk
c+vDyd3iWboLGJMHZh/BVQOHiyGCGh/ppOIBXofV9k2PQf8o+E2fdJibARcmUaYE55UdTQRqxLgY
I5vLptEUdx13749hh4x+V7noa+PMz4pvs8iFlShvmlXcDoP+0tqbXihklWnuLGmPP3XjmV8WnJ6u
DYr9BlpM719JAe+TS5qfGg7rAiZdfeVUOHS7zbzd0gZSTdrnyr3pWT1LvNmS9s2gM1jAbrnUt00A
E2/h2sA10hmGNlaFjeqZgxZOxgAI9KPdrPXT0A8B8GnQKIJNGiLZd1tB5/exYkf8ZBqTAJNuB0Je
pRcUmr6GAwmhsXxIHwVv91M5egR9172avsA7Ch+zurXqfd5lQfDYIy94GWHNQdhxV+816lWtAWM8
oXeZ9tou8Za1Tqc8Wrm8OXWA81ReA7EtK1TbWzFbyzHLmrG9UuZSHJd8EP2d569gFE7pcXxHUweW
gSCYfo2eRrCfxTaL2zDUON4OMqtysGcBSZiDv6PxOWaBG49eMH0bc86mdNUtfI6KqzuncR1Br5Vb
po/AWrm7EyE68RvYVEabem7ZNmmZbfJ5gyYgUq6R+kfrW8XPyujDMF4Kb71pnW1Qez2O5bdpXojY
Doui+jgPLhafkIt7Etn0NtNlme3phvsS11cz26K7UzZknlitX8wJTB/6MDRX6fbOqlvAk1vInTGs
RsFhpRrXiE/6rydUiBnS47oPmzig0pl27qrXj3PlqIFXsnpmTPID98J8Chp2PCuCcJUrwXYeRYMW
BwtI84XGPswHVdsCUG/TANfVVg43+UqJlSqkborNTaME9LZy/FqPjvvJjHBUgPy8MG9soWf71him
qYxNOkFf8lzg5FBNAgFaL6Yq3LMZhcUexmaxR5JqyCSgeWXtGysSD57ItxP3z7Pv+nzyP04FehdC
3dnEsTSoQ50WpdYfSyJ5npxyHNubKfL7Is1cVeXJCOlgTjMvy0N6PRQZ+3CiK36CEID1lSfzASzT
8sY9usqq3cvBjcB/uAACws6rSqS25LeOs5cwVmtS9EiCpdt2own3DdytwOjQLKJy54DciBs6Kbr/
YlUb2m/80cLvQS/IhhvHblUpi3spU7y3WkQkq4jcq9Hs5ztsLsM66ScFyh62bXdt9wYQdmFxk9tT
INifR09Nv9hDaW7VpXkCi0C2Ta6fq4UOu4Jx/lxV03asoFI0YLAGrVnoQfXzVEzeJ2t13ejG4rzD
/d3yqQf+Tpr8g1eGsSiC8BD7PuRI2MK95ZV1zawlRRU47FBN+5YErCtVXRzlnFqLERyKc1wmMUmL
kCKdqKL/Yp1ySRlxJuzCBB9wyvqGr+/1FtynGk7Hqp08KQWF1d8f7Q9+3mnQf+ig6DBAFE9//q9B
ZW5xEmUhrBqozDeiavunPhDZoaWF/9+HgpoNWReLEE6V6IzFW2a51eh6CBKM7Z2DE5bzgeBEeSis
sbvAeD9n1fIqiacKMfLCdtEnFOvtUxULgloxqRDNz9DFdSZUUgdtedBV5ceD3C5Jet+ZICfCMMR3
5E0wA88+XY00LoNCEsEf0PZVs6n1KmQjvfAC33uqkxIHX8eT09X5BOlg7Qb1ivEZFL5tNywnVU5m
Yf6rPNq+FS4d/3luWIhF8AwgWwlhnP32LdqkmguR1VES+eOP0jXJA8CBLSllb6d/H+m994eaBpdV
NnZm4xkLOqeXPYwGuZkgINMThICAqK/mUjr9H7kGp2kRoexgRiAZRiTw9oEGb/K4HfKZjBkQv68H
+w7WhrWbQsP5oMZQJVVTZI+jv1qf6SyiXYIj8/Q/PKp3iiDhzMRq4mwVcLULOpoHUSIm4t6TMoKq
AkuLDJALs+XPlQ1NnykZgtwFIQzctw9rV4RxYSpEePgcKDcWeQafbDEH+2Vbhv+qvjjpsDHotE/U
W/bJc9G+UViC1glXeKOo1x/0T2huYrU/fsEztLykZT8XmfwzGHb0WB+iRuIJ3z5ZVQkro80B4EXS
wd0QdN9HutR7qpqfoF9tUkTQR+pcLRe0zH9u0DzkSUfD+jtRms/G9ddwMijoWQ+e8vZDW+pklG6w
b6MBpXHu68S0Wmv/9/ny7sPi0oNsErIx0ZNvHxYyyeqONX2lGTBjt3VQ3eH46f3aKz+e3XpMbWuE
SdrJS1KP9ybQKQII7z58a5AovR25c8co99uVMFtnaz83Rts9aqcBSl3Wpb3gpffnBoCeBq+J0/nH
eXQu4CsdUQ2kKjFWl4cHc9HjwdroI/z9Xb73RDiYRdiusv4JOHr7RFzLM2DUgA109aaE5hJ9K9m1
Nxp+/IUT6L254hGYDt8EIRS9oLdDbXUkRkwSmCuwte7XWWf3Ltyfr8iJPDPdOjdDeu8H1SWD7Pde
JP7CaP1P3jLBucWdUZngn5Kb7bbY7Tf0/B6JddHsLLu/v8pzid5pDfps1mQso6qi8ff2+cRJM6y0
HyElcPyr3i9ZcdVsoaGuaviqFVXgIr3XCRLk/eKExYUD48+jEOIMXP+AziXioHNfOEmetUWNz3xp
KcvckWqysk8a5qWKjpk56wuP+97MObkT8iFxasJE4e3jFhqFhu5DNlNJ7IWQ+UNGlBRiNj/8H7bt
f4909mIzWW74Y/Jic7/3UhInq2Ss6gzL48G9+vs3fPehbMxksAyku/bHph2SHjJlLimQRun+mNEs
p6Axw+ehLPwLu9h73wvBxP8PdZq2/yozKTDQDI+8P1VEOq3sOiewDfwnDAoPQmZ2SRB8vmvaHoUL
ZwueCXS2/XN3ZS43tmVIXL0WY7EOqI9WqFk62tc2XEHHWdU+yIFwHN2ICzvZ+Uv9Z2Q8OnHdO526
55GUlS3xcLBtmYaiDn+3fR9d1XR/93Zj9f9xUp6GwkzMZG+2sWY8j6v3jcho9IyTv7Gp8DeUejdB
FvFpVpNx6Zpw/v1OQ3m2iRyOepoS92znxLJpssscFiuR0nd0XKzPU7sQNWPm/mMTNpdUcee7J8OR
WnCKy4azSNTd2e5pzRj3VWGk0pUMmD07wAHBO6IJNBQ0Tfue30H37sKXO9/SToOynVCXuaeL3rmf
a+kpYpd6mJn4OuW3tuHVR7UY4nkK4BpScXgpIE9/Xcgx/F4QO3qhMHxnylLS8BW5HmE8fu5oqHKa
aJNu57TFtuYw1/sey5o2lx/bIvRSWq09lJH+0kO/M13RBLNEwgjLbFRTbxemkhTzDDKn9VTRp/Ft
Y0uoUP3fOTEml2bRe5+VQwO1OlLnk7by7WCjhBhCbTYjlHLKJGr95b6fCvExs3Sxn0fIZsbQmxc+
q/XO3EUy5QZMKBMTk3OjtQb3QBIUhxkm+mTf28C2dF1Cf/7RzH10HNWyfApwhr2uZmE/cMNrXgCF
nXSsffyY2ohWGT6QiMwt5Bpp1mdObG0wwS8s5nd/JQw1Nib/pCs+m/JYsnm4bFWQkk0EeuMcbjGz
xDtOjSGOk+9dsp97b7afxK0Y5sBdwObh7bdA7Nm1jr/I1IEVbcBBNJosdWA0QZZZuxtnAwZEvZTh
vtiIY7ZCtNr//fj5I4TitOCojXyE9ngjQqF4+xMmQE67UOxf9eC3N8Bu7T7IZHsM8pIMLaG3pEdm
fSfMbUi9pofGzRdORylrWikQnP7+c96bnOQvY+ZjWRiHOGe/BgJ/nvU2LeYNX5ubVs/6QZmIK4zC
+1EPOdYs7fpffatPb+BkccZmF3IdPL+jLY1pbsaSzynKoCpBXK1Orag5eKh0qOqY5h1oQpu5wYXJ
9t6zUgKjF7Tck+XN2WSz6IJvBTBb2vWOT/9g7ko0KnKDXmiGmCqgNij2VY1x/n9/xxgQsMOyDkm6
PnvH/VyspfS6OTXtxjkGFdGB0Irn6iZD9b1TvbZoiiAmu1BTnaqLf8sj/3nNOCdhgYU1ADP+7URb
oPdK20HpgReHei7LVexs6XvPf3+4d1aUTXUYmCzgU0bS2fUQLmlDzMEmUn/CdyByu/rqlDp1a4n8
N7JllQh7tRNKA4dYFelc/X30dz4pak0TXzHXOhnxno1OnaCn2iqYSk3l31Q+rPmwE+JAhSpSgpvz
HSZY/9WXnBfLoKApVAUO7iCnF/+vso6TLGS758ySkh5yoGtOZw2oXgdZmQTeov77GsWz1j4d0hiC
mudnZCgw3MEKDlP+Rhs3whfTQwGzt9+baCPLxGzmfK+jQH/87++Wmz8lHS/W/iO9ZUYxQfzANqeG
3OaD7q32OGPDk6KyDT/a8NURCBJ1/j8M6gJv2Lhonmrnt+92aEVpNh4ns18X/c3qgntPoWf8zAfM
D83Ovg8MXviFlfJOOUAZwBS2eY8kA51tDDqrAr9xsznts1YAcjvyadYhelonmpCg/v0J36l4SG1H
u8ysPfnKnNceMwxCqRYKLo222EE+du0tm/Nk0MfEnE8GieO05n6ut+nL30f+x9/3bEegEWqhxAfG
icLzetbsNo54HcEnYpukP6HH+5Em5G8EGHpfDA4eic4weT/DIRvQrsNRhsxh2OZ1o2r3mW4MhER7
6YodrCb0An//de+UAvw4gDQkg3z8c8jHU4tpsHNzLoaQ1cK5h8UPp+GOzrgZZ7laL5ghv/fRQf5R
B50KfDKY3s40XRAXOo5cWQpcm2Jvxr2AYBF5KO35kpnce7sUcX/wRjHnMjE+fzsUvSJHFOjB0gyO
+YGS93PHKj+ckqGBQifvAwFfdfrfXyeueRiG42Bn/WHqi6St9yFxy9Rre7ACq5MflpJEziiDWOJq
3T/+fbz3ntHDBjPCuYib9T/2Af/aFMPO3HqlO5UqNzOPayEtNPRifkb9aMX21mb3ft/Xl3CD9yYN
Ec/4+GAJZf9x+qiyiJYcTUHaYR+Z+NEIs6wpjR3EQONkSeBcOMrfmTQODGGMiyjfuDycnTcDDqkG
becl9XRe3w1eOb1MtqsP4Gn117+/0HceDaTcw/aM85Ud8fTn/3qh3gbWuW3VQhsS+mUQjgEyYh8B
oiEhf5cq2y5cGd4Z0EVlzSFOr495evZsZIigQEEskdZjnu07f/nVuqV9rIeWyFxI2hcm6Duv0mU0
dF14v3KdPyvFaaRL+r7mkgqaFynMvvoAr8GFXe4PF6qEP3zzObFPdRCJJWQ5gCafjeUXUMf8cl3T
uSr00XNwLRgJWXioZGXt/GUWXD/N7mMphXktBvQ1noi2D+Yi82/lpv0fqLpdHA6c6agIiN8Hjpc9
5dkk70MufdfMh+rYIWI5Eks7X0pnfu/C8I8lHVXHKTPHPZsIm+W02of/lnr4rkERyhBiefbq3XSO
6F56mBxUsXrNv0Scx1f9WOI7AlXI+DU7fYkoBEOAS27F75xhdANok+Gry1q3z96nibVo4E9MFcuf
DchGbUhA9apwZYHRhTdgfdyMSCCu7J2ff18V740MNg+QTS8Cp6IzSDL0ZDEERb6mlRm8yuwUclVv
8z2Kci+1Zrt58QXubAspuRfm0DvTlRYIfSWubExX2367HHPUX908WGs6jnMBvcyv44D+VeqNqruw
Mt7ZSjE5PI0DFo6/ydkzOsRYORyHK54N2Ymc7y7tAabOSg93hdyot+kYjLa68IDvLP/TToNPLoWB
aZ9j6Nry5FT3CNsHjcOJCSMWrjZ2HceNrHd2AKw9Lvmm/fFOmc0UmN6pNwGcd35DofXfW2soNauv
FPfCKrqD3bvLASrlf+0L2gzFhMWhgiom5Dx8+/lwDVd+FeCDcSJdXqO9K+NahfCMQLQvFDLvPRVO
Uw5fkFAQKou3Q3XWoKvQN3SKFBiEvp1cmXiQVgpoSktzYa78cckjzwdgEjdOtjiIt2crMUQmAxMW
24QSuvT/sXdmvXFjaZr+K4m8p5v7MugqoEnGKoV2ycsNIVsyd/KQPFx//TyUnVmWMts5OcBc1KCr
gMp0hSMYDJLnfMv7Pe8FCmxa/ctSA2D5+XP3JyfF2kPCo/P78Z83J6XFQA/ixpg3xQAHwWTmi/kX
c9rEXt08/vxQf7j9OSVue4CLhErgLdev8sPGZ+ceCIK1YM7YarOXPZDNjunKUPbKvKX0Pb8H9jZu
f37QPzs/ynMG2x69eEBKrw+aeAYqKKEhOkK+BjdDT2+qmZqdIxHH/t8cynCoPnJyxEqvD2Uz96ah
Wlz1TRLaotWhWtI99PS153zrx/3Hl+l/xc/11bfYvvvnf/LnL7WYQXwl8s0f/3lKv7R1V3+V/7m+
7fe/9vpN/7wUz9WtbJ+f5elRvP2br97I538/fvgoH1/9gREI5oKu++d2vnnumNx5OQjfdP2b/6cv
/vL88il3s3j+x69f6r6S66fFaV39+v2lw9M/fsVw/odfff387y9ePJa871i3T49/fMPzYyf/8avh
vWNpJVYlMmZcA1HOr7+Mzy+vmO+o0NBBZHNR6WSse3FVtzLhTcY7hDUY/JCaIIl6Kad0db++pHvv
1uI148HcNxgOAar67cRfXaJ/XbJfgAdd1WklO9790lH/IU2jlkI2vx7fYg/AmfzNDTJMgJEhAEgm
2waE1XrZn0PN0DNQTK3n7JnuKGQwxmp2wJw+WbaKQ7fTUuYWdYUpz+LFGQ+dZjyMpd4cYLpM13oj
P/Y1YjahjBfVkM73SukYd7rC5H1Q9xNLrpFNW4nC93wCp8ngjZBXBG3NqbMQmR+NEbbQppg6voWu
2GW79QREvaOTEvBs3dwoBSPWNn4aga223alX7V72gWtXaUTZGYePZ6QtVv0YUc3osHKnpsEdHzMK
5qdqMseEfZiSIXvMmKVwQwZIQGXMzN4XQapC0DBG0zkbm8FumIlL3M3CIqv6ZaYhw48snVH8tiyj
sI5j6wLPxvGA4lJfB4FzJtDkUp1SPheRBK2+nvmpVIP4IeS42Bcpck72u6ltdJx+J9u8iZRWIDnL
kKNfx9GcHjo5mfFxZFgF1f+SFHJ0w8ZJ40NrCO8O47NIHQPYX52JNilLGpBG5eArmsLAVjlNznnR
rDr8ZnIRaHTLcDl1DPFlsxzvXZVe5wmX7Km/KFDVh80omVM3rMqzHo0+bjmHdGqKO9Weq/JoL0pv
RAB4sriMt0nXgnf2E7IPse2Ykx8SRprczAtbfYrutTZGsyeIjTpAeyy5ytGjQ49uWZ28ItoOhMtf
EKOx3dd1Zjln6oBOMdC5iWSQtTaxAJO28K4wVxhylANZLIAJxFm9xYS23woeXZXJX3spH5d+oGfb
atGAaLQpwCRVBfpTm0mCmK78jPv8iGxXYW67TEFFp1bBJyrLF6ln7WpvCZshqCJT/TiNKOo3aL5S
9VZvizne0Y+PHqQ7xI+FucyLPw+etSBNzRnrr7Mkv+3j0ZK+5c6F6TNuVqtIUlCso3PPXM5N1P0Z
otiRS9L3zqXFUFgZEgQZlwxiVuDNFcsrmE9vuoah1TI9MEtifkUaUtq+PkfuWTQ7dU2ppo6gttUi
ZxZMMZ1zbB11i4FHx9sD5liQdubjclMuDuMsaWzyY82T6Z1yFS05mNKiOuQtStatvmRASIp6me9a
q02aAMl2/9lNgW3SHzadpwQPVc8vnEn90C5yvjdErUeBQIJaBUmf5WYYqYYWoQCoqbTq1aDWp35O
DG9n1dCgfJlEVXUWt3knGdeum+c+mpuIzLyERC0blQSZHpus9oxAaSdzABzJ2Etxpim4DGyx6DGz
sNbNYQFChVL9PHZVIFZRC1yLH8QW9XZhwkXfMF/C2AU2T5YLtNgDHdq5YqflevnAdDb9C8bhuduQ
hZR3qkRMa/eueWGrVQcWzV7Sbco0qxHCfVCTDTbH8DvodTDbvRDtFtvJMcSDw7jYc49zr7G1FmX6
kLZlfuPW4CUsBL/aHvqBU/q4ocHudPkgZ9s4znRptVnF7IaaaKE2axGudgAjs3ZnRbQGtkvEWOTW
0M91gJL+OtbZltJ2AZSASVEHx/xOT/yfjfhXKsQ/24gZH0zhHT52vxy64rF6erWHr2/9tiVTGXuH
bAdEq+2AkcMe8LcteX3lJZhmM6QejOrm9y1Z0dR3FJsAAtBOMlb0JZ/3fU9eX1s/SwP3CBz95RP/
zqb8Ojui7k7uvUoXiU2phDtvg1IPYm2OA5y2b0RnHPUiB/XTsIkmoRBWWKceHJsqKtN2i8y32Zrr
gtKq+WM5GON52bYuVNJO/QwEVBwSO76aKMSiktJvPET9WTDIrL1oEt27w81l+TI00EQswlGwLeZc
HcyoO9XDmH8rgf6tu/K/+k62j0X6WP3i9+3zY/9L/fWXW/kouWzpl+7fIBR0UPLAXnzprzPVSzmX
eO4/frvYfwgN/+vz/Jz+eBv+6fu/3Zb675Gh7rxD7oXQmWIjARqJye+3IXcag0GkRC4MVlJL6193
ofeOiJGSAb0xKup/9yZ829OnU4qREcVOuuKraPAP3fLYikZFyE8zHBTAnENhN2vMF6vGwjAydy27
k11xg3VRBDFlbo9Go4EZJTYRrXvT5VZcMC7JRIJoP5EztDUz8GneOiFIQ3WOmX5ITOdbxeZv3WT/
dtmFRsz9399Ch659fC5+vIcgbfy2lBnWOxI7EgwEOquyYfX7+D270FftIJ0fMnbkS6+yC6yOX7C6
NIfwyOKlf2UX2GzQKTc4yCr+c/9OdsH6R3r5Y3ZBPYk18RszmCTobbPLTGixOY5sg3qaoHEuVrF8
aKOyvXYnffkQ1X1kbI1o6J7ndfutwOMW2xhgi3PtvOzQBvOEyWbOywlhbmmn2yZR2M/tqLQuIB3j
UrBu90OWMmAad2sUMBVZ9aDm7c4ZGagN5Uu8YL3EDoNBpoO8RGnqbQl3zPZNh6mTkNLlRNyRGeMS
xsiNkfrmqaJt0zVMMbW6OxROho69anuimFLNlHB8iW6Gl0inXYOeda6TqLCcRHUmTZO4qCS09XaK
lLXOdF2JQ4duRDoUxDoRACk6T56gX0X1Ieq8SttruuzbrWH0cg4AOPaMU1WQAQJZOfB0occqkV8D
4ez3hgJ37zD1RFGrFrT5PNl9MUHzrKyEcZZCI9mIaZGEg1WAQ7QHmR68ucsJ/UyViR9XkIWg6nT7
cqNBlzJAQhTDddM20D9iZj93mV3UDNtXkdcHU9934NEylXBXHSvt1ERd9dAJ/CF3YiUXqlUF56wz
JqbtU3I6X3dL69yQ01htYZMa9Ymq12OWUNzYq1GWRHDErdb1FarZSWhnyJWCTq0wjslaI8/8ES1Y
ek07vXjyFIcQ9yXaTUUWUfFuiIEzI3XPaw0Y6sZ8iZL7SQoi5jV4HlrA8j5IZJ1xNpRQbdhQ+198
JbVXmmFtgayY8qFcQn3kviNRaTkvTYU4w+E5VZg3TBoHS5t6z0vtIl+e21hfmNeP66dhoMi2kXOu
fKJOjSQcUOG8c0jpMwJoNz+VnjEkkLk05YvHADqc2q5X273nlaa56xbL/UDTQRzHbMjgxMwgxHw2
6QrSC87fF3AAR+7MPpVRYCgZ/BxKssrXeTbr815OGp4nDao4X/ayHVR/Nryh3ZtOXAz70rXq5LKo
G8M6aUvtjahr0IdAbIugoHzI1aZ3Q3dgLvHYePnS+TY5H0bWWMfZO1xSYQ+BdolzX9cWYCplvEzH
wUrV7AbAb00LyJsrhYeGEftjr5Jt7XW9duYOpLVZZXtNYUQ8aFe6HM8OjaYgs1LvBkRQVe7HSoef
E/SLLiqIYm7cPaE3SkMqM9Y+bfTq0RrBTIdIil09tEWjATYm176ruQkuqnRKz4GuyMRPnLHd5b3w
tljI6gQ03l9p5P+4XFECoRzOukl/noGc19Wysqa7qQwGFFuv6zbTmFCb8EgCefi0s5dF/G/tVP+f
Vst+up35j0n7mL6ulv2+nVnqO7jvqCOIob21KPv7dsYrWFHrL/sJNWh73ei+F8t0+x1aTgQcGjU2
FE9rw+237Yxw3qF1w8Vk9oEOh/a3tjP2xR93s7Ukx7SBtfZKCPbxknh9e1iKZWQQa5rQTlbApKM0
YZUVxh3FG+d8aZQiNAB7c/NO5i5KvOWTnrTxFvAmE8HUlA4/hAHfa3k/1u5eenE/bK4vX4eq/9oC
5x/fSns/1K4tsMuKMmF2rIil7yGZ9t7Ra1kpNkUNBJmlPHpUzGaAnyhX3IsoGr8RqQgq1uFTRnfr
kzUb5pXbiM926jEqbY5wsHDpBMcuRvNBYxEBVWEqHw0Sr9RvW7qeeEqYiCQmTzgPeky7oXMGZTc7
EjbnnFLk8zOKPzBW4shj2t5wbufFqjddlLFL2Hlq+uyLqE9Exog1C4qJGNYZngtXyHUlNlv8gO1x
/or7DaiRat36wdnM9ic0u55fKiqluJ//kC+N9Lc/JKoyWu3YDKJ7evPYQ6MpMiVhYqtBwqCV+kYf
9WCmbAX0q/IhwZyG8kkTGhyyYWN0n6rS3TnJTYN+sFLjbQ2Mp906zjaF/kBx7dAUvd/3FJ74v8Ha
BlGehi7uMY3p7s1a+Ys5mDddmZfbgAdgda1lBpfZu9d35dLkEm4pHtRNPqRhLDsz0PK02v38R3rT
C305is3gEKVnx9Loir4+CtynNClbNLk4e5gbxeKSVtF1XzL+X36iCEzRaTXa+PlB3/bSmeuhpOKu
7vPM7NB6etNxio2WqSUQQ6FRNeVGmKUKKHBmLxhSdXq09Mx45qHN2J+0uL42kdtafpupyReADOU5
A+Uw+tA7XPWmCuqlTBLlXM307D2O7Pl9AqglbNox3032bOlh5kJz/IsTIId7vWRwAqxm9AKRE61t
5Nc/GwvJsqo32jAphilsjVEGVk6MsCxS4Bpg19u2N+wAr05na6ugutPZ4JlTmeGtNXc6WGh5AktJ
QAjYdeNLXXT7xVByIj/L3c1Fe7Ts7ros5BCUq91BqVvOSauV8XJkGmVnC/VGLnN1mUNUC3sr+SuB
GUv16/NjfgD9oU0jF99BFsbX52cNChWTfmygOJrtHh7OoUkZ8ox18ytdldAF7fsXP+nr4ggWJxwR
OYC7FmgYvHyrHClyhcpoyRFhAdzNTVb6xPB6mCvHugRB/PPr99aI5OVoq3MkY46uRdHnzZJf5zkd
BrNtQrRkQSEtuRVq6gSVSVkzKw1328wgMusrdW+7lEoByf38C7ztz6xfgK0LTS2jIWiA3q5NPf2B
uTfjBry6F++KujSPRV9GpCRLFESdFYXJrDcbTBEc0G0N89FGw0pjQfqTEiC+INo7VwfPC2sHfqsh
7xbYGBuTpmeg5FIN9QSil53TBDfKsvUrNxn5NNvAnKHBeK9QrbtyujZdIlY5aspVWeWQwtCCbcbB
i286nDTuBroCuyISAIuztvSB4esba0rm0pfSre+5J9Wgb4egndBnpYWRnU18t4c0afojI4IDyGQu
3WpC8D9RFk3PtSfJfPoPd9IfCk/3LXLgx/nHssHLO76VmghU3tHxo/NNTPVbCeBb3UCx3HeUAByk
GRSf1lFRbvnvkZZiqO9QltN8tNkteR5MloPfaqAG7UxWAWayvn+o/XdirdeRuG2y4JuQppgExqJ2
bVG+XldqWw6mOSr6Bnqs+rErrG7b4+N1J9UJ+vcPv8yfBFKvt7bvx2LjZ5SN0/qDr92sgtRNQbFt
nArP1DzCrXlANLo1crPf9dhy3OZZjayipcf08yO/3rq/H5ljEsGtxeaX7e+HCA4yUwPZLDU2edyw
iqxjMwKLlJ8f5E9/SlSZVHUclJ5vtX2l2Ut4RRwktdxbxA3khMMpX8KfH+XNSvn9XH44zJsrpg11
NwssYzZjO6QXPUPGPqh05Q4KIW1REXX9rp4c4K1JQQuEjtx71G7XyPTjv5AWvgnnfvsmCNj5r0ld
Xn9974yFNibuyPUcAzUwQqBUJyVId0Ng7QjhgrU7uNUCKH5BEcjQvR4DNyg/ZwGdZ985/JXL659e
41VO//3brK//cI2xi8J2WCmMzYB4NGws61yZpr+KM95eY7r4zJA7jBA6azHwrczDBGQ/os83NrYu
rK2iF8UFVR4cpMne9z+/0G/PByt4Gh0MIuBsR7j8oiD84XxM9IylLrNlo6aW5je5zhWV8q/GZ/DK
43f5V1COLMJGtcK+yz1rIQV6G1movbIIJeM4ORZPEX3TOcFNq+4pOpgJPcedOfRJshOpYX429BG7
XJ1BafFJxmgb0cthezwcPFVl8NUaRxW+i4vB0U6Nyim/zocGbyZ/1VhcWoWSA34xhJYyZJCAb1LN
jgbxTG2+O2sLZlkyv6sLe8Xa2/V1b2TSYpJoph1ZZwPsSUcpdPdUzvwyhywXFoCder5wE+e69Kzz
TF+A9eO9AlxVyRsngBM1aduxghkRjijS7p0R/XTQDuQH4WQqstin6//uRJ523j6BRJzdGjq6OOyN
GrIkt8HQhayv8h6ipo+iy57mvbfrGb6ErjwTlKGkBwb+pawWEzr2KLSPSykjXKIKoeabGI8e6Sul
UB5Qn9h1iHkUwWkMlm5H8TJtAzKcuNsui7WqFRCV7TrFqSt/yhKKkWJFMODaDbuwAY7/YUq0EbkH
tJnDVIKH2MeLopyKxanh4tbSfTLrSWiXXhGTHHsylvqK2a9X2zYNgYTVq8opJeJrdqPbDfNmtAv3
yVOzySDN8ib3LFZmzpehky7aKobbqJuc+OERKqHVb9pyWGYYwpMugId2tMZE20AQHbtKCQREnCud
wVqEIfbsXjVVV13J0XCuMeGxP1s8IzWiAlnceEOiDdC1PEmXPTdEiq21vQwrXq77ipKjxRGamlYP
Wb3EEVCYyXiX09JGOGKP8PzLhDQA3lLTav4g9OIL+yeAqpFO/8fUrGQZdIme3JUYXmB+4KomPkRx
ehGbJYVdHtiYoApLBGcDcQ/kJEZ7xUdQ9oXmIydW4mBUXPE1t9uZAmwafYlBlF0l5bJAIsNJsqWS
2Q+X4yyq9zOWxSBmRRxfpoZBJdqp8NrpKI4w7wheEn13qgy3E9q6p7GjHnCYo3G1umgUBCCFrSTv
l2aKyCXUrsb+JB2x5DG1trgAkou74tS48rw3sI+jr94N13pvQDWrjXm8wMl+woZmSPvbVod2GcbY
Vt+7Re4d2h5JjK8XDkYOIwkf+4KqQHCecQIKlHRQrxlOJGdeslZEQYojWoK2ECIdlgaiukQ9BNus
KRxlryoF+GCzTxFTdrlmPKH6H9Sz2ivVE0Vlqi6CTtSO28y9RMSDfYeUkryrdwr1k+1VDhN4feoI
v66EeeNhY5XCP4UOXk+K/Ui2hA2Ex3yZ6vPrZ5dVJOZ7bqniKYkTrQjHeB4nnrJMwCRkobyAT8vP
lJmRdtOxhmg42HMZgsabeaiXurNPkVVCv2a+S37A/bI8CTlLK0y5Y25KumtDsORt+VwZCXaeLW5Z
3Leza8LLn1Uspoaq0e29SaZzhpx+ARhrZoW1z3Uebur9oslDDa59uTFzGOobdJ+QT3u97ws/lUWT
hBrmhf3qpFB/MkbLYRXQrOFq0hJMIgr8bZ9VFa0Khj3Mn+PQok3nVl8V1nmaNxLLW4ZJ5q2TOku+
7ZrYMzejhZvGprEjy/SrAVglM8U8CNcCEhTmHX09d3tQfg12CHVnuUcgyi0mLFbTDoAKJ9XcmUvT
Lufwcp0H4Dy9HixxOtwmnakmu6oz1AR7c4rVAXYuVgH+Dy7ZScTZcLUoCXRjRBaF4etVd2nFPZ7g
ltY5076MImQii+gAxOpR32R7FYeKMTDaYjKouzjrBVNl1ZNKmaILFtY+7mYv8W6HJtPKkKaP2VAc
q1R7Z7djxjLY2ori43Y1DTvdQ+vmmxIGPpz5OsV2I9YZBkRTnOOX1izsQJ0jVArzrY1Tr+yZZdi6
dEoZcgDS2exz7I/uzNyCgtglxXhjt4KaWYKizDhbdH7n0C7mCd73gJ/lvjJ7gjRjmayrSR9bESBT
MaxNoublGCwVkLpQw9bL25ZWrSu4Y+oYZZUZcxyUsVhRM60V9wSYsblxk2G4UDVVsTcr9dDdqCq/
QFivlVN8H9VeYiaFRWwQS6k1iOoyWz+3AP61gB+ZmQ5qNTGKjagzXd7ZuYaVyipOfG9N0K335oQn
1o2yKl4CmAHNtE10tZ3gUIiVwBINFjjARMOuULBvD4c+TQ1lQ5fFUFHDaFXna57MTiyryMtc0K0H
pnTrvSri5VZzIGX43hBZtwVSJAl5Wa8IGuemDS06AfR6QMVZfARkxQwe4zB+FV0OXLYtswZ/FfZz
zXeh6sqdk0JfPYIDTMjTWXZQpnFujT9Xjv4+4Twv8fi0P0hZiflcoc9Ys5IpQvOjzDTOG6aqWAZT
B2xAG+Xmp5eo6v9FO2B4bmkFPv+Cdrb7ZdtXT8gn6urfQDuhrYLx/77RfVvUw2OeIuD+Jsp9Ud6u
b/kuj9DR2AC1495Evo/enVe+payajVwCd3fQCoy9seQSsn7PWE3vHYOz0LI0HfAZ2QBv+p6wms47
UBtARIDY0VZgRPvv5Ku88XVgTATOx6DK4Bg04y2+4+tAv+vmvC0KVnOsFfTkI5MzgLXpsg3qRhm0
JQ+E3lIEjj07JdBkYXtys2h1XdZCZ+jrPeIIVLWzF2ldsAaUuwWjnE/zkFZoBPXmYz1KtoRS8z7E
ZTQ9lFmH0Y663FnCqnFBnvsQL8DybkENt6M0Aw3XcFDCSpGdDWaefBjRx91kbRZWqBvPS3dhK23y
aeO0Q/VFN+c0HAFMPoihs4gwLeU6ElI5xxwVrKnrQMnHz6rc60BtA+g57dGU1edWfWBIyc/jT0VC
/Tszv4xZdeXlV4n5IKKovMY0rtlYRjkclrgL7H40n0RslLdml06XI/twH7a1Li8coVmf43nQb3qn
Xq6dLLE/VLOaU5py9XKnx968L7PRvs6K2D54gy2PmdpiqGm58igMNyA3ots5KQ6eUpm7jxgwo9lR
2FsUK/bGwxV2P45W9AEZlHkRmQ2gXBF2JWrkwXTVLUZIqs+MxXJRLdl97wiFYB1267BBLjidG42g
paqPyxayrAwpyCXnPW6ZOEUhQu6sL1qOoxz1sekKNu90GoyyOo9yXQM/jTlbbaZXLgkGUgN12qoi
yq7H3HsgLE2CqVXds77ErdDB/ZBOf9cd4dVjpK11R7ssRai25pPictppi+ERMuc7hVbUyaNjARZb
TjuEbhVSavykaFDF78elIvC04W81dmffZ6n1sVFj60qRURQojWOc13EidhFaX390Zw+Ka9VhTVE1
X15gjuNcGntsIpWjnpQQK1qjfuzLB7sTc7xCEK+ZCtRPowFIfvDkV+Hp4AQK0WuX5RzliDPhkU58
r43S9Dh9V4t6xi42LPwMBNouoV0wgZveO3lc7YalxyNvjrkeAJoftNEZHybsxgOqlOp7o8PmVS2G
M9Up47Oh6pojDfphq1sKRqdFDcgTb4Sy0dXAHRuaSlaLfgIIwHiMxlrf2kZifhLG2Oy6ZPbCpBXq
CQdhpp1kuuxAe6MrZd7tMsN9/SQ8N5O+JNCqQiWbPq42LXtLK/rLuoKM7w940YSDZCSEtwQLvrvx
oQTIDhdcNfcMFTr7IoWvO1B9vWw9CvYBNir1Q0VAiF/2iKGKW84bfdGTMJ5059h7ih3QvBObNk2j
+1LE3NFZN5/pg95ssexov0izqn0pNDZ1DO7uTToihyhKQawj26qOLWMkB+QLxjbO8o+jIwlaZQXZ
lnRzU8TZDfYZpDWqGL0n7p5HL1Nyv1um/piMdY0yHuxuNlddoI4mFkhiqXZEhfybinP0tNifFjcB
mKLOirfBVUfjEcmSbUn2fFY6sXcYrZxN3GlKDFkX7NIX02EFyhWLTGrpLiswiLeYigxHFUtHsEKo
mfV0GNZAtjyLdDMjfdG8OzsbmzMjxsYYqTEuSq6CWsOOdOVAaZ9kthb6vhp78zGpFlz6DHTU3pr0
FFon8N8smjNXF/qtkur6Ji7Mc32ht+ja6UcKizddnX9UYBoTv+SM9JuKOE8I5Q9k/bcovOeNsG28
AMo0cJ0W4wgeaV8f6Toi4u5DPOvxyiPlCduZzEGBJcL3wdsnrmFfR1TtAzU2nc9mPs/3UzeltJlM
5xYuBDay+KKcRSvWKOtHJJxsROdt6Zk8ExJfrnFm9aX6rR4Ytb2KtewzE7Boh7AdcPSt0uPkipeL
XaKSwZjeB1u9Bbf+2QRVhUwkGc/npM/3SVOimqnI92905vgvDRevw1EYh1xhctjxxAaZSO+r5N1E
uIPYwNtGji/G9tAWGPZ53fheya2MoLAMMAteu8MWHg8LVOA4u4IQ6dP1RcSt58NZTKZxgOuR+D3i
jD0ojlvTTS9nzU6D2hr0TWfk5UUPPPhq7NP4vRpJsel15RN5ufSnGGx5X2bGlggZs9ToAx7Rh0Yf
5b6dde84mhipmpgQWrrE2zfbagnwWmV0Do5stjJWVMw9+LcIgInYAMYiwZwRc8WjcpwM7yvU8itL
zwF9NyTVTKk+ql4sNoo2kqWleMXiy9WETmmRxbcu4wDE/aHb8ZxmtsCEJWn82LZwJM9VWox6RDOx
NEAEN7P4Sj77MRFDvDGVUr/D3ojGPi4VOTqnZyyTJx/JQLJnHr3YL4CtPqY2KqVOJM5GAbTtm415
NiDLgvow4APds1ZN6WDRs4om9PAOHjRL3py7oj9NczsfndIjRtCueci2mp0wwaGnOan8ckHSkl32
0Mg9u5HaptYxn56XkcyLWgc2hINb7KbB7NWtLZK121InXwmgh3uqbGJfmCO4/cVQMaQukGXqWHCq
sXOwu9E42En7ldyj2DKO2QpSo9q9zUVkBpVrqUGHw9eZ4nbKrpNOhxrMifMwUiLrplks8yL2enFF
3xiKj6zm3ewm5Y0lc3U3lp59hOoRnUpkH9um6cVhmQucH7DgPSjpGAfTiHiubDPlXgUeH1j1OG7n
OWO3k0tKdqLiIHaPrQvWObicdM9Yh6HJ9+ZGD1t8MQKo2cvnPCKzchRpHr2qxiSuUuRDhjDiKlsz
fNoq41MlVqOhBS/qMwRt8anMcndjY74aw1FxAOZszdLeU5BSMX5Qm4MqZ7F19D6kXXZridp8ykeT
H5Yt+1CoRnmOpHDY9B2ziZFKogEPuXDwC8MpRzWU6HLKZmvfEGSFiaK7e8yD4k+dshDquQdaAmeT
Pp/ZzNrmprK1V197AyCHIH/N1eiYp/0BV91962VnPW2cACtCgEWKkWyTrDhZYqRMMhvHemAcSoG/
EGLZGqZ5X5zX+ORtmw7P1n46Ll4krufBdq77yC63U4nIzI7nL4qqHCKBfVLHQNM0X83yLJWxr9Xp
zhBZ6GTxxymnLWdN9UlNqwvEXUvQKfOZtBCRr8q7Hd7M77V8OQ1O5Zs1PgTrPBYWqS0COonEUOJe
Nuv0GVGI6Pg1aTW+7GqxLxUMuOeloj+shjBJvyRossIk4ybmGdmmJXGf0vbeDrD8ps/Hz43ySYoK
ORZQyunkspWRGVNPgiVyM8/WjYvSwp74JSdm0bZFZp5nfX4/xC1uVUV95yauwbGIuuL6jMkdsUur
S2+mk1Qv1q6L58yfayDBGTJ1X2JsE1bx8NRq+hjSscd1WVmnwpDPzIYbYt2CsxTKtoOiR1/qwXuw
7OOs96eS0NuvDC3bKGp500Y25zCcGU3mD5LfOSqkwUPDQpM47I8FfhDCSPCZ9qIlmM10Z8baXa44
ey2zRLiQT1xGiXxKxulsShjexAXH3oxO8iBNGkZq/8moIInL4gmTo68RlNpRzfbJ2p0VQ7trUyKW
OZ+N0LDS6ygaewRAaCIU1RZb3D5E2A/9+TxLL8Ro5Whid5H0NqYFSY/txEh8XXDxfTunaeRxvckI
hkDYBpYLw/uE2T7KwFrzsMzxFuvpixjenD/pIIlqvMxro7iv6obWvGgeYkc/ZlM4TKyps1XKazyS
w0iLD7LHGhOy7nSpLPH4Xl+XTsw2PfFZkcYdfjAYSyVaeo7reeAS7GD6x6Le79u2uYOGoW80rNZ8
JrwC5uWzi8qq2qOiVdZ+TmIzw8dJ9z6IhuG6Dv+jr8xMWZ+KCfkp+k5a00cifi5qLTdNDPiPYeSg
mMRFzq1IfjEloVWYVPyTGAchq3Ha5wF7vi0lbCzMG+501Dhbo3EWaHIZWP60Ui7GNhWhtLXPnN2x
oAZeDtLGBLAbLtUhd++law98mUm9cFqgDmWK43mj2G2AtTKmjG5rYdXUd++1rBsDxxsuS63XtslS
1DuKtcqZYjEC59BdP63c4HsXW2Cf4EUwyO5gUS9uZmPia3ssdm5o0efqMt1P4XH6mXwcoBsVnhuO
XMKFAb9zd8TWbZaBbeoXdZQeRdrULqrj9Ni5cNyH7COKq/qSZgfK2Xw45tW6Os1Dvs3HeMNY4kUK
WOCsM4dmu/p6nYhLsG8YR42HYNry3J1mp/+Uq4O9Nafl1HkRmx51I6BHhdx3y5gdAD1esQ1gOo63
FkVa/KjqZnpPLZXcohmfqz6byHhilcJbdBxG3GHLVhkpvTH6Vzbt9L+pO6/dxrFtXT8RN5jDzbmQ
KMmyLcnZLt8QFZlz5tOfj+7eqyxKLaJ63ZwDNLAaqF41NCdnGHOMP2xST9l5fvlQ5aNbJk5NbOeM
GqXhv6FDzP0Rl+5omeUcGrHS37A7dnmgW5xvOL+tPAGNQt/HwVZxGVekGGsLJdGyS5/UKEY5B9Wk
yNJ/NZL1KKfhAzciirRg2NinW1PHV6OQdfE5Yp0v6hibyz4CSey0MRcvPlKLoeV3Ztbo71QN93Hb
jkIO0VcZsUSOsl5A0VcniTArn3YaBqswuDcJL/nKH81JEg0VKuc6QSnBFqQmXrlm5q5cLYtfweSs
QD5J16Wm2RqgWG5ik8M1AJSHJyquhNo1BTyUMrCPlnEIQXeo22YSQGlj4GAdPOEBcWFvNWjaLjKN
FQeYY5eCp2OHqvmryjG+OKw+7hs92hWYZK0aX4ZAWb+QHB3qWHTuwPbcy5p/oyXqFznIVRsDuqsG
9yLbNB2HzCSQNp4kvlKXNheRmpCbm7KzAnGF93aRvqTWABrb88Sdoo+VZy7gDWln9tP04/66xPGK
Sax7HnVYyoJmqH+goIIJCdu0w67WiswtqOTgDVuUaqdBY9wYeYRNUTMgfxBkvfE1wdV4U+hqk/Ai
CqNrOYidN6RcldehL/uFpvvCjR8ATIS72toYxtGEx5J0QyuCjkUxZM9yzR5DqIteA6zO0OUAJ8nE
es/juup97AljXDCFqFXXteW/eUFFYWDglKYBKeuYuFOD3uu50q8xjdKfsLr6XndlvIXXGl/nKVLf
YQbqucGuhRy+objvyhiiekZ6i2Kwuk1qWqtGlRr3MnqMowuLuOXU858STQ/WvPKEvTX03LxGZeBY
66jlvqJViGW5KHxtnbC6ryto15VaYauOWed1OPTSzgqs7ikv3eRKdCNtAR1tSEAnYkbSaEH+6jed
iPXdECLw0jUQVzNZXco9TsQ6vb92Uaqx8yhpjoDNJcyelZ4l+UNLy+S9LnWR11ehXdE5DFhlpfCQ
Qle7MXkOLOWSdz10Z22lxGrH3eKYaxdKwsYMSsGuUh+1Gwlj3UWWDd69JUckj4UeLjElS28Q6eyg
GZT6tyJTDOrdpYXncOoHS8/ApkEtG4IOJRuxUShW1/nANd4lmHuuMrNHUpQGGih3V+7WraUU6xy/
kZsw7Ey8SJu2JLMx6DB5nVEvK3yaDqaX5avGMGkAJLhb3ES+pn/RUXDeIdNW4QSpRTYGfvl16FoC
5Wap3Mqj63fsh84azk7wrKvu15z63X1n9F81bGaWqWoIm9zyii1eMgqq4TiOtB7HVZgn6vgJ1RUt
frK/1MYxzs6VeBeToWDBR5nOGbYpnNymGpZyzBNfH9Ywv/mx3hMCbNXCDOEHdrX0Q6sN85pEnxax
oQ1XPr5aV1qWZRsvqcUt+BflS5LXyyBxoqWY4G4kuCAK6Y0Uwl1SehVq1V3sXQsYql4Vgmp9T8U0
u8JRUviW1b2/htFS0yChXbmqLFV+NulmPSbG8BO7GE4rowFikrjKwyDiDNJQoUHOvnDvBIcSA7e9
YEuxWVzlRjc2odr8XpUz45XTJXq14Bw8uZ5j7EVwPhsMTZUHB6BTjxGUQPESCb8txPjoBXLwXlZd
gV/QJdB24tZpH8NIJaMzMZ+1SK/kDtcnP4j3Upcpr4rmSbvORLdkZEvzAkudQNyqSS4dOkVtjZXq
9uFtmNYFlumQJDeG0ad3rtilD1iKYTOMokD9pU0Bsyx9X3PfWq4td6FyJDx6eqCFS81EaoMyk+LK
K0V3qxtgbn+boPxRl+Aive1IdOMf6QVjvP9oc/w/IrFB+0nHM+BSg+Duq4Cc2nfP/yqUZX3UJvjP
//uvXoFB2Z/SzgjTHwHRUDb/t1fAn/DfQiSA20h7C4DQf3oFo+iGQgcBFButTuQ4QKT83StQ6D3I
HD38ffDpDO0PaXEfRIHf2BZ8XJFKxt1CnADNKZSOPVIhuEqpCFM7tpolhZsWqMlQvFsuboedbJFu
ChTaRfS0NjIKD8iV+eJNL0dytk1rrD9D0/S/Gk2BS57YuS+ammrX7hC9BW353tV5uc9aQ+BWjp/0
AlM8zeSh1IURf68Xo7HoUCceTCFb4i/GhRta154XGQ9AhQTJTq1O26SleRCcur3F1iB80cJQfSvi
RE25pnz8rvjxuzyJ3h23NpfmQIWkdDJnrcqCaiMxx83wVY54TTUS/QxyM8d2cmoIclvaEr4FO+RI
0l3ieP1VmjkdeKw+p8ea8Ct7/usrrRTa75qfOI9eUKCb3Eiue4u5tP5OJV++dsMBkERu5HYq4jLE
PR7fAiZNXDuBOGYroZP+VAI1vSKzcq9SwShusj5Jvg+y46yLQXefHJo7L0Yl6QDURJ6UeDdfC5Yk
XSWur9znaa+sSl0eKAGE1EmlxLAlA2+ohSXyr6GDmyHKntJSNxLrEf2QASfwCtgJ/Wh1oauWu2/d
JFwmoBK2eIYlPCGz+nupCJ0J20szwL2YYg72qGivcyaTGhAdCs0qlQ3musgyVHAYd02WZFjM4gIe
ooVw5fiUwRcRgN21Nzo6KUWa7NRKl6+yQAz2ulk0rzXVvWUqOMaDDrr30HeRcJu4afPcp1F0XaRa
vfQ8GqfgV6LDQDV0b3U5Bpk6/DKVvircKwnHE4BCiBK5qElBVfR2dFn9JU7lClm0UNmQj9NFp+FB
D9RComhIVWIVkgvRPinEEmB+tQTX+AyspUBtz+xf2kYJvrmU3nea39yboI7I4VMZMUrfPBgFr5My
qOikVHwuIAhksn35U4udcF+rXrI0SF//grD90TH6j4fj57Px/zylMf/8f9BbHRVM/7m1uv7542fx
tfr544Ns/7McafcfE5D8LI8bruPf89cZCm34fwDgQllA2RPeh8Fx+He/VTH+R5UVjkkNOvtf/OG/
+63Q00UZxXMQwprJv4zowL/PUIk/4Vy1gCfKUAZ0Uf6Tfusx72AkNVuQwES0gnlUQn4a0YOfUIi+
Qv5sATfBKcFfwpMF2MBJgWt4FMu0WJ8+zdYZhPBxa/fvaAaQRLzVQGPQKj6Khl2IJPRA/Xap0FwV
tbJSxRnZ5ZMI+GaB8wc7rSPZinjccYSOjkqGso66UxwUckaX3KXlR87y8jhOZg3bH8S5cX3gLgPv
PMHoxqYhNJoZVYiJRviP15rKayyuN21NLodLZEaZR1L/En5gn5zXmJogg8cLkzfweHmCGMf+QR5/
1advVfmJn2HsUu5KoxZuJSf5lRk9rqepZW6LpO3tQlLdreZBvO4HhMcWmWd2y6TR58TyJsjgv38J
yw9RfmjzGF8c/xJyhVbAqafYocZurtMhBdyhFNKbgCPoldPiAG1FsrpWfcWxB9jHCNIbHqjEBuCu
2EjbrqO5AGsovDE0zF/JWZVV0ufZlds1b+l4Q9YptxzZtbmBWo04JNjf5kaXCgehJ49nqeqlWA84
pn7Lc06/v/x5P1bJ77zif8cHhXX07aIANZnpyAx6wU2GcpdTwF8rWvtKNQ69YeD8qFWh3B2QC98D
0DIXsWN4e40VsRSb3Dk4YCmBkfn9ypD7J8zE07ciV/s7zH848zvdW+ZpU20v/95x2xz/XBTMAKWy
7Efy5lSSMU76vo45YXakXPqmNWoaXMgq0vhorZVWKPkMEv50kxkSMBCLo2mE+RuT6aEyloRDqPqU
s/0RQgVFsrIvD0kat9DxmI5jTLYYAomAMHFk2yHzuh/Qp1qXy8h2V8KSdbGQlspKvi2uUxtY7szo
TmdzzHY5VxF94J8p/iQD3kWFXvN3frU2Bu/WT4xRpuqmR//p8iA/rKemg7TIkjnORc6rKTtDrryw
oLzq76q1vvEfgifrkNzq16x36S24RdVoAx7hIG+MNVJhz+5Pa2fd77N9upUPqHyPEpW/EMhyDv7M
7I/799LvmuzvMFfBxYWDv1Pam14KV1mCqTFWLw7AjcA3Fh7asYH3R/xLNt3IvoUUg/omgpC48x0f
Kuog5MAN/W5X5ckv2sDIPqVziqIn3/YjBvQaAOvsGYX3zOcjlGJHJpLedjudboJkFkve+ItGvevC
n5c/7elhPYnEBf45UhB4gaODmNwpi8FOr7WrwP6uLSklH+YEWU8+FpEogkHr5CaXjRHP9TmSSykl
0h0iBaAuQVWu27xfSv3XZnj1y2YV4f6aGzPckJPd+RETwypSERNh1knaoEYDqg9J1u2sKFngkbVw
DHNleDvTeiwjVJDymWt9Lt40caCRYTUS8TxyapGKOF2NtSv90iuMwq1sJ4czAU+OuHGACGqP/Ax5
/J/jSRXlxuhyPe12cGC6bcvaBVaE0c3lVXLy6UZnE5aiJQLUGIknx1EA3tRRq5X53miArXulDenT
tgRlmXrxwq3dpZl6264pZ9KXk9n8CEvmR86H9NKU2IOonaJ2QZ7vBcu/F4VwXeGBMRjlKpfTd4uW
+Egt+OOR8kwXx0oBRFbel8cjzQ1BUp1xpHlCrx3eJei/dakZtFCKpSPH93itXJfW9nLUk+0Oodbg
UjbJmdgY1uQSQdnLqtpM7/e+6tg96q0OejaBtKR48P1ypI8F8fnIlJF4QuZJIf3k7XlyJ5ppVKge
VkQ7dScc1Ot2H17r2lJ+crisvKW0yVbJSoVaCpNqzvx2XCWnocegEqYiljo5rTsoA7JVaspu6PQl
16atAQDuaa6UMSIBRLw81LPhuPyp/8CTP1E6tfDNVjpXUHYuJd+gvcMtYxO1/c1Iv5PndIWn+/Bj
Wj8Fm3xBwB+m4WcfwW5M4V1yHi4P5vTvh+yPjjXLBNUnc5rKyLSRFV/UhV0O7wsw9VgJ6YU5x4Px
ODz+QiNkFvMqXDJGObzJF4L0IflynLr7JLeadZKX7yltlCsaH3NeB2fGM0pz87aChYk96eQSTVUI
+oM3+PsKY8sdlGTTbjylnVkC033FqU99AmmzkQYpytL03JKAjaBdmxw8aOubCFQAbOhM+uZ7nbXJ
xegvUPc/vnym5xXhDB6quPqxunEKHgf96eGjFkhLD5FVHIKOLrvnHVrInWIv2X0pP0LKWtTNzHY+
M0CeqR+fi3c5GdpxxCz3hjzIm/JACwTcoNRuNXcAkeYaN3ljzKzBk9XB8MgzUR9RIFnCOjwOVtKN
cDunKA8Icd2rCvjGQDWuobz9ReL+x2k8WRtcNgpMD5C+/MPVfRzHCbMkwr62BPWU3vj1TSxamz/c
TZMIk3WBHUQQdg4RcsNcDuLBpH53OcKZuUL/mYOHVYek3qj193kpZGljyA3aHAeD5E0Qr+US5FNm
Xw7y4a57tF/HcfyOokx2ET2owbFCoqjP2cEQF8NrmC4FMH73/vcgXEQ/W1SLg5mhnZyrk6CT3BTx
VLAzKUH9YgF8RpBWDvZbBdDsmUBnthN7V6R0jvYLLa3perOEvAToUx6gE/ImTe9UByhAACyuTYqV
AHVl0TY/Lk/p+F2mMwoN1eK4Jus40X/wXClCn20oDiaw4nxh7JXgClhM5i5wFi/r9eVoJw94TgwU
+1ToCpSQLU2dpBv64PShpWkFH1C7yu5ccK5ryEE34c7dDJtwq1xb18O78KM1F9nP9PVy9HP77HPw
yeGhFnFbDA3BxVheKuldaMw5MJ77gqZCSZFTmDv/pP7kpOAhUH87cJ/Ynpaswli1FRcJ8EAd9k6f
vKeJP3MIn9kUoCboAuGnjFz6yduJgp4JRhJFlE6S7Gho7nRLvi0lmhGpihh+S+lQXRfhewczVk9p
Hbbawkm2l+f2dP+j5ypSlUG6EwnyqeS/UCRNb0BhPEgSJe3Coci/1ayZxXpuqNw4aNeiCqUiZDRZ
Pnlhdj5T3x8kGbgZojhLFZ7cd/Ot2wM//ta8FM/JnPPf6ZXDyD7FnKyaUqJ37bQuI0vcZZGsR3Zs
DIla0+4uT+EHs/x4L2r08iivkKmOKpXj+v10neaDT0UTKPwBmZKqWehYh5q2/MN4b6JFghz0rfJM
a+hy0NM9cRxz/K6fYjpwyd0QF5SDp0i22L1mEGAvR/h4514a1uR6UyQfzK0qgtymVKTc5LtuIaxg
ES3EG2Er2P4WbcdNDxYmXfjbYhP/8jbWk5nYl3/G3EAnV2BZZi6PhG44WJ5/LXdXhj5nDf9R5z0Z
6FgiMcgZDIRqj+dykI0QLnM5HPpreln6Jn3xfjTFFochs1i0m+jRfNxLK+Fe/I5Ko3Av3Af74iV8
ym1rpS+cm3omrTgpddC6oKAiI2SAAA2Cu5NvO1CFNXItFg/hC1UHSnPZSgKa/agIC+PL3JPu7N78
HG3ymXG2kisDFapD+Kv5oSlbLd9YdE7Thepyh9HzXdAP9dfO18vf9UMs+mTWP41y8mEhFau10hI3
/uU/aGtvjY38Vr8zbrxH/9a7gUAuvnYzW/X0nB9nFtdbg9QX4a5JtiNSNe9dgZjiL6TrQ/Qpt5Hy
yGWtzAT6yNino7M42vmIBowXa3L61LmWcmvp/aF7q9Z0xZ+G79ZN+gBQy78Rn/sCitcSUo2OPcRb
fXV5as9tGfpBCOXS18Byb/JFNcGxLL93+sMAO6MTljIIn8sRzuQDPIo+hZh8PFhHmSEOHOjitWY3
drfuf2W3ya28Ka+TLZYcm/AqV1fKPgm2fraY8wifG+Ak4epx6ZVjVG8O+AmA9+0EQFORPjPGs0Es
dgbJMVUPbTJEEwa6hLLucACPuRitKsr89fIsnrt7sWD5T4TJMAToSkIWce6UxQv+uzdRb1zlsTiz
Gs7cg1SKLHmkk1KEGwUqP98Uvg/FoR+P8dra43BZt69FssJR6/JYxtmYrHdUnQGw0BHB43cqiDeY
eZAGvTPsXVfdg72ug+fEq+774dYS1Jm77zT3HbMlJNboFeoSqcvxiMwh6KXASrS9HFhYc3vPnbUV
/RsLFqEXdwukdu2hmSs5nDkndfxKyV34YsBxpr2FvA+rIsjrep/X0lU2DFvcZteOKfyqhS0qkyu8
E1ZRkqyb4lsjm7Zqyrx05oyzTz8mLbQP+z7Md3m7T64G3VMyswjFbu87dFDk3oCaISKgnJdPpSnM
tS1OMxtwRXTTaSXgmMr9OFk7mReCeelk9zA6Ey66Sl2lAvh4TDzMyIEEgbKmE7yLsrc13YemgMoG
J/fywjrZJDSPcDbGC5frcJRaPf7YThPQDnVVa+/nJntQRfNd0HJ3rYaolPyLUNjamSYlap7Dk/2I
lGPX+iTre0cbtFUU4R8mlg7gmLScMyY9WcK8tKkoAd0aJftp/h2PKuoq0a9dsT+06BCKdII676ff
PQ9acCuCnSykg1fNtBjOhhzf+XzOsUM2Oc9UpIkLgAT9ocyrBdXhq86SRh3UOyooAL2qbV8Om6Gt
7cuTOk7a0cEwVv1VnNXHyhZAusn3S/3MiDqrLQ6NnCNeKkCyxHZnWIGvlhfId+/9Tpe2jY6T8+XA
ZxYvkSk7jL4D0N+n4Ag6XrlrRnlJ5HCT+saVlmhUAXiWu5r3jcbOyg3EdYPAsyZvGseUFjooo8s/
4szomVOuD8B7I5d/+p3Lous9Iy8O4SCIDSAQNVxFJcri9JPLH/hsuBxXmXTXSMVcVWKiUcoaRqUK
pzodc26Tp93UW1RrPLEOo7o4FJowilXoQrRJjdA6aEgm7dDl6GEtesMNtL54mdXo28IFkGzGQdEC
faNl23uvvRCgcF/0ylJwGnWJr/Kw9tMAO6Oi7rDy0buFkcX55vK0ndy9408HpwMuh9oGF/Dx9nAG
6LRF5BQHv8WouY0D30YDx5rZEdJYdpqsTQ4U0jSRJgNRJl9HzbOhS7AZOwSBRZpUSdlK1+q3EJXv
m8ZEO0qFSeAmEcJsgWKuArPI/7BHO34jOIoq8Be6OCdX2QCaECq7WB70Jqu3QxEl666FKHl5Ok+3
PgXRcROAIx0LldNxwvPITUcpD2WpqyvRxKqqdRJrqWNmDToZER4DdtWV2UTtPs3V6OFy+HObgH04
qs2yG2kKHH/NQm3zqo718tAGyM3rSY7bUdoom4xmnJS1wVpvRlUDlNSWlwOPf/Hk+3KcowALZ3HU
UJwsI1NwOs8JW30fVnRwakvJYftBOHNY90shEJWrIrS+/2FMjHVRTASRy4WJY85krtG5lSTPcBV2
3TeYVn7rLJEOscGGt+6f+VGywyexJuPDySAW6syRD5YfQ9ZRb+A936RwPP7NkMZOI8qXuCJP8q10
cE2pDlX5oEIv+4kgGLxhaVe/Xo5yctF/DOZ3lMkqAXNcVaNV2QHfH3DIxhJ2vucOM4/rk7VIFKQF
dPAhCg3MaX+Kt1HoQCCRDy3EzOEKmmqHRlm1ktI7zPAuj+gkWaNoiVsoT06JNJXb73jdCxWKZ/iX
MaK3WF8iGNW9uMr2coyTrT3GQMmZhiwIRiCRxzGksLVKZMTEg6da/cIpw+ewGtBGMxaDisC3lIpw
6eQttHD7cuDT6/U48hReQnGolgYrF3kf1VSdU/+KPGmJmV0R+w+paOArUdqyLqyq4d2qRbsPlOvL
P+Fke4+/ALU6ED8S2LlpRsPtboZuNyr4GRB0BHflWa99G6zq+L6C9Xk52Gn+P0YbT2mgguT/0/dg
QXJqeD68jAi1jdbQN9jprtDOs9sqeFG7NyeS37z0UWszu4W1gnzIFnzzTFJzbkmRwI0exUjQgmY9
/txJLCFV4cnSARUUuyzfldhfGOUPsRRm1u65dQVOgwyKA0vjsXIcCLc6MyiKQjooj0Gzrov33L9J
f0TOQ64egPhcnttzowIqi0sQVyFSSZNRoRqCDQyKeYekMR8MZFnaLtxVRfxWhMbMfjlzyoDR+B1q
sie7ANsOq5MVejXyg6vL67qCxty1M7vj3NIcHy2AlMlkmMPj6cvjArseaeBkDpARdAPrzWlqKNxq
/aKE7VWuQ+m6PIenJRnepmR5ItPH6uQVfhwyi5PaD6W8Ooh+bL5FvVQtmiIerhX4nEsXCe0tx+HP
COboygjVdNUm9arxmtsPmSZH5Kpy/NgeUj/f9dHg7bKw/J5Kkb/xtbJ5nfmxp59hfGThV4Y6+wh9
nHxxLWxlyamiiluyUZaqmXzJLRQ50qrRlm7BkaySit40soUooFghGWNkzarP4WW6TeIta68F9l/H
aOBFlry+/ONOv50JTpFrQsRQj5fgmDV+Kq0jXRW2WRyRLTWmtUJS9jYokGZrtG6AQCXcmIgRrS6H
/ADAHmUqdA210UUe2B6Q9um+tjy5av0R79pis/numrX3ow2r6LFva4RNqcS3712sWOlyGOL4S4rG
JApzaOZQFqZ/84j0pb83BRXNuhQ0KcJFnhM8h7hHvGe5KMU8ewxwwUJv+e+Kj5UO4pyxaS1cR5bv
A6+CSyp68oABUKXdq5ksIPbnRqW5gOvoBUvRCp0nUw2REejxx4K/pmvlPhEyypmS5IdfqJ4jVRCa
gvGuBnJ7H0p9GCIPVLffemRMsPaLA9wvKWuD14305gXwSPytbWuUFzFQcA9dSztjZkdMTxVasgAq
uIClsZCumZPsCJ2+EuSInh84utE1gknsLhSvWkrt5vLXmy7maaDJZm8FsYUUTKDaFO0KpQAzOljI
+16OMv7cz0tkGmWyZRLqPGmTEAU/z1s/91YwXGdOremMUZOgdscdpwONJ12elHtUU5CqRAqaQxQH
e9eLt41vYWFRBPoyDqmu/dmAaLWCdGSXmWig4a0zmbYgAcKGwVdz8D0qO0iKwnU1wftfjnJykVFe
HTlzINfAV0vaZNoaXe8aCZmlQ+2hhlDCOG8qA1Z+iz2KgovuQDvSTHCICf9wVXw4I0j6mJfQWj15
+put3lVITfC4RH0gRcDJyP1FY84Mb5ykz6viIwrdecobTCfX5/FhxXsOEBvquYdGaGy5PpiSv0hB
8FyexOnam0aZfirfqZBSSnmmBhESxpbzSu9hzn3+w7PiZCzjE5Hx8ISa1pBrbUAOG8r1oa0cOwqM
Q54OaOT+pI+7DBEjC3T1KkNNr/UHb+GIPeZFXceftFeZMLcVTpcNuQ/dY9pvtK1pFx3Pax8jBt+p
jnfXCdEyQSgoTNE+CYFIyQjIaKjYVPelbM1siZOrB/ILEo24lsAGkIl8HFXtLbWndeTfjYa81trv
rrVh6arb+PVPvydXG6WHERU+Fngn31ONixLBLMG/i6RKWENXpDWuISd0OcpJfYUX1mhL9cFP+sAc
Hg/H1SPDj1yZm1SxuoWK7CAon7ZfN9Lo2Yf3BvcWkhhx+bXsebH4KdJBl3/CdOHyCz4aH2R8IhUw
dTLQpPXzOkmk6tAAvV6mfdwuhipOZ5LKuSiTMwaXOfDNKfITneUetBiAvwEj518MRcPma5xTasby
ZG10bRyhFywXB8XVuTZDDOGfhUES15dnbHoHjDPGZanRNxBJKKdL0CDpMREvGDehkazz1oeX6QmF
LXcmLpdlnq8uxzuZO1IsGaQGEGoOKro6x2tEydRAQ5soP7h6w9H8K9eeLwcYP/HnU4V7kwCglVkI
PMSnO5ncXE/FRssPkQFV1iePoUXkvfx3QSY3Z1ckrACJIH7SLlGqaIdHpHn+dAVMRjJZAUmooRnq
kwFI6XsLjBKfiplzfnrqTedKOf4Yce7pWecp+QE9rG6LAoPKRg3oUsMkXrVzzay5LzMujU+Jdup0
ZgTIKj/EypOE8Eza3lDAmJm06ZE6HdL4Iz4FkTKlT4Lx82ffGc+wzdH6MXihz4Q5v4x/r7LJEWDG
TV1BScoPffNNAXDozz0R5iZrHOencSg+/FWhU/ODSS1fiO8M7Ukyf/13q3iyF6NIiNH3IYbbgwc2
vyrxi1bPVLznxjEuwU/j8FN9MBC6yQ8Bxmc1qqRF9BrNtqNnPscUcNoOZVBmFiNpTHT/VQwhVH/m
i58clMe7cUp9ikoGkeVyfjCkANGQFlrCoZWzlZJ9u/xVzq5g6AFUeyF8UEk8njGxcjzAj2x7nhYr
k16N1r4baAEY1oOjzbREzn6dT7EmuwWBI8dI0vEpU1gYE9xKzfOo83l5QHNBJnulEEQ/auXxHGuy
RaRciaawlP7N8w9uwO9pm2yYCiHjovyIInvLUbuwFJDzEv1lnfz5kgZASXuDQiTNcmUyHl2QC6sU
RA5/PVuqGZqmFgaM3UyUM2czxSTQRDxoVZ5Lk4w0r8vAyYoyPygWHWMe11gyYYu7aBW6qkgbzFwF
Zz4S4Xg8gYmjKHHSgssVh358y/LOvwyUrkIlXMCDvbwSToqqH4/aT1Gm663ToohiUH7ARXF8ueyz
u/A+6BciEnDNIv8+7Lx7ee7heXZomsULY6wNUCM43lD4f8iC7NV8LyuyUSD8qdeNrUbJTHn6bJhP
9YfJdW2YVMjpRJB4BF87sF6RsA/rH5cn8MwhdFTjmFzYsiqFqF4SI3CitajeF9IzUpGbIY5mlsP5
L/VpNJNJU8qgbaqS465F2ECmnbcYzG5XtPJbGrm2kpp08RA60+UHDYu/yAquG0PZNIiG/XcjntxR
ePdQVm3HEyqo7ByJMgX5RlAPGxNvk8uhTh6kH6vz05gndxWKtqkERSU/lB4ua3aC/MhT+WBchc8o
VCmxTR8M9eh07cQzs33m+vr8Wa3JXg8lIULLkMBSENlV5Cya/n5mbONfMUmLj0JMM9Y6oWQyVscQ
O7DesHWXvqHQGVZwzmzLxbxjZkgzK9Wa7AZXktLeAgpxUDoNydAdssHAS5N1Jfyrk+v3V5tCL31E
0gxsYdje+E+q/jX2s2spfLk8fzObezQj/JzGxHHtFuXHF0o6hHlvFK/cisHM8Xjm5j/6RpPT0RFK
FLUVvpEYtxupwatGd1dy3WLXtS8kd3N5SGcvmE/zNn7BT5mZlBW+oI3z1uC10oUOGGCM2FPbUp8x
Uca6xgE2NPemmVsWk2OlwdD+r6Dg2DlWDl77bHavQzlDthhPhdPVTs9sVDcc+7HHY8NaJUGxkPS8
StJ1qIkLStELHZAzOuRr6nT7eni9PJvnIxpkbGPWBv7yOGJKny6Po4H7M7NsJwhus6RfJskA2sh8
CC1rmVdzYKMT4Phf59XvmJPboHJ9q9Wx+jokqrBsMUArDNtUsHFq/XWaIrwgbyULo+hrZZbEevId
YXuCTNRl+rEmpaXJcPEU0aMSfXG8uL4gSIyhhIbwemqDrV/94cROIk0GaVmBqbaxq+8L8c7Jxa1S
MsCAp2rlP1eZYdNeWF+O+FFaOVo9k5CTza7gpKajqqfv1Y0tX5cv8oAUODrpC79cACRZGFfuKl7S
kXnRrnv9wYQ2dOPbc/2Mkw4fsqnqKF8EhUYaa0CTWyEXkiFqBn6G/1J+bX8VdrEtH4pH9954yFbR
13pbP6Z3BKeFZs+2v89+4E/BJ/dF37WDo8sE13ctJXP0Q6SFEiyVctnclHZ8122i59GJ7+ecfMjp
qh6HPWJvAdaQck5hmaESK2Zpefq+K+ymWVie3WN6IKz8auVUC82Wd/rMEjs5dycRJ/e+iFYuzqRE
zHvrXk6epMFfdW5jF87L4M191pOb5DjYtN0oWomXe+W4nmGB4WxloiDXWeLM4T4XZfL5ImFInCJk
SGmJJUfBDeIuUun75Y1ycuZNhjI5BFqQyUqsjwvUwxqnSnlqWVdK0eGFiFhPXmB4Vcw8WM8uy9Hy
l3YBDaXpZW/mQ0FfzNH2keks4ghVwdAWomtvjuR1fv5+x5kcAX4Uyc0wmNrex1LBV/aZuJHzmQfD
3FjG3/DpAm7TaJDK1OIMTZ+wq7QVLPFMCFaJNnOgnSa2Hx/q92jGX/Ip0uCISlrSL9uHxUK8t75X
jxjD+bfyNvpWf2/fEM8wY3SjF5eXx9wcTu76Vus6saAPvk8QuC7aRTg0S1l4/u+CTN4HOCy6QYYN
0R611ZXp++sg/onc+OpylH84lH7P4OSIEERgOJbMuiuTVaMeUK20vpo/ePnor4Jo1/4a9fPLIS+v
DlzFjr9ZWoLg5img7fN0o1g3kfFUQjjAzOW/CzM5KLCIVL3I5SNpbraUDXSA+7eks2WrmJnCk3Tz
aA2e9LpEaFiB0vOhMt9GZZvzaCSGb9AsEdHBT2fecnOzN8kaKlEQ09Bk9ir1O8KS11n+jdf/si0U
+/L8nT6UQTGZ5HuWpsMbOmFmx2piYLLTafsO/l7QLOOHDo2yhf/Damx98Rht5ph049EzyU4AN8Df
hw9Co3tK91J7YOQFveG9pax6RCxF9u7lMZ3ZuEQY+4TcwEguTha7BVZcEQQiiF7uULGLynWfIspn
hNrc1TsTaprjCLHeqB4ko32s4/iTrwK5WCr+r/9qPFOcg2lGop+DYdmLeISGZWFjIbaMjbkVPjeW
yXUoB+CalIaxGEa7VGk8iP7XtJkjyJxfcABdaOmORMNpOUvHqTSpclHbS4/x3nnJO5QieM2jedvT
hlgUSLpWC6Ry/s0c/o46OWfToRdTpSNqOkKTnirtTZ+T4TuXd7PufseYrLuRAIVZ86DtQard4vag
rpJHY+/ZxSNWQHZpN7+Cr9pGWcZr+ZtYLawv6bc5V/Hz3/A/P2GKclUd4BVS3mv7XsKqtrbwP3mP
0ufLc3l+B/8OMjlzUyl3wsRhnK3w0ntfh+rLn/39GlsX8WJarBwSo5Ln8dUR5thd+W5e35XBENmQ
BX8KnTjHMzzhm4yHw4g7RAsOGOIJFMUEMChFpdTchUIidrbZOcK7if7vW9gP9RdVTjC1UvW6eA0Q
YQa45qk+DwcnxkGmdrsXv5WAlveR3L5LeqZ1OCPUGE5nsFlfsb3Og2VHsbpfxAhs4a4ilJUA2z6v
ZnLYae4/jgKkr2ywnQB+TMU8rFrJ/i91X7Ybua5l+SuNeteFJGoEuvpBUkTYER7C4dkvgp22KVEz
RYqUvr6WnLfr2nK2o7OAArpxDpCTbQbnzb3XIKhTin1ml9PNUHcwouNdhUymn0E7uTqdZTyP7KVl
3PzRJoRDcF+E0OxbXu2klFXThUTscZYPb5aC8QMQsDB5gSFA7LZkeoRZCTxz3dOf18Uf+grz71np
EvgI4E0WQS0LLYFqv6n2EAS6Uller7OKAdwsUVOAhFm2sSv/7e+bxMhiFUKdES+6xVIfS2AqYUuu
9mkA1VHY7r4Z2FQOMW8Emc5TWQ5/efFjbOep/M8GF4cwcyHE2xFf7VE/yVaqNG7CylORPYKO1ffp
Xz5H0Bo6BY1TDyhxE4JHX3eaFbQeo6ZW+zCFXxh8U9nBS9VdU/rpa8+HY7oly6hmbg4aR0Booz2g
KBaHMC4Y2ytprfauD2UgMkqRUAjBxVVTpInRdMGRGPRb2AsaHaB0QKoC1Yby0BJuRmFp3GZGQPal
/54TenCh4Vm0zklhInZL7US7wc5W1Tk8js8cdiwh/22fAEWHwhdURIBRgfbz4hwLeQCHLzDt9mRk
T9rp6eloUgE/GnEXtgRON7C1g8HKMRWmb1QH9PpLu/M0fHouqdRTMMAm6DWz7vXorDOX7JRhg5Pa
RlMjoh5wXN6np0xZgMHq2TmnPnJGLO8Id9ZNAQsdiLRZQ3WJk+EljFPyyff2cLYMkoa4daT68Vhp
7I+tYNEgZekgfP0YiU89tTC7fKap7Usj7TZ1RUoEeeBw/HwIfBP3m4V1UfUDGxS62665ZOH4QUNk
Iw04kGhP3trw32MwJ0rNy3BK4SvaVbX3XLMe5IYybzIN5zoRWDAar9sbCpXMK5PnesNGcQqHLLhG
UbPbTsxgv6+C/wY59h+9L/4fdLWAqumnGUuexfM/va0vnqu3f/+3qKmfc46T/V+G1x/f8VuA3fCC
f8xaxdiJOHkgLzuvkt8K7PM/4f4DwQrPBZyB4G7/p42FZf8DX4nIAEAGEFKRsPmXBLsNDXaoBoLV
H/rAgQGq/b/+5xcZNpiBfPnz/6hltW/yWvT//m8fp96/HkQz6w4ktVlXAfXrubHFHdOMNjPHoLKS
thLWfQbDrxjUdQ30D+MT/Ndgt7IKAawMedndQSzEvOaOk572uRfs3BBbGmoJD6mCHDDvikDGptXD
T683LbhVZZOqcIsAUq9cGB72gwFDsHySq6k2xS/HLrxbKWkLn2Ouw8eirINzWjnem5FTVkZpF3QQ
67bhF6mLAJlUuEesx2AYIwhOZ2sMjA2tsEalj35vTdef5nD/ewA+j8vX0/P3sMxsKVyHkGECxeHr
KcZLOsEbCRjMHkSDFYjuDYyx4LvqAryeaFo3p1Bp46vKcKvf18Z/x0b6/9ZEHurWn6bj25a6e6vf
JvlWPn/ZVPP3/HNTueE/AhMrdxbhArIIt+t/biofBjAwZgG5LwRiN4Bm4782lfsP5BjQNqQwoAJL
Zq3Df/oamP/AJIMAD4Q9vmkWifP/Zld9vRmweiBFBFUERIk4r0ExWoQakF7TcIoaodPX3FnmC8+u
Pg3H/83q/PrzP6xpPt08Qjm0QLITYYsHetR9bj7RYp9n9cwiiRrz7ufWFrWU393x/PlGRVWFIJz5
uhlwicqSFgxy+m0Hku6Z7MlJFShoV793PnY4KZ4m/Zwb0NEfDs5w7zgV/m1rTM9jcav0DZU3lBwT
oFgApv/5qfCKgg7orKi9LBqC9N7BijGD4Z2Jx417D7OnqLB2erwOIKzBAYuvgx3QzD8Pxhw2Lc5L
iKlA3A/nM1bSUk11NGxJDfiSJQ0cJxPfyidk6itFUWcZpt936v/xcF625YPuDvVnKIaDFQfli3mZ
fZpmPijBG5i4JNnkD+e9Gsnz4Cj7wFle7f+uWx9NAS6HbYGgFbrQX5tqcgjRhgMLkrIT07U7UcGA
lILbpFdO1e3PbS13x9wWoGYfwqPQ5w3mbn/qlt/IWjrc9xNHNO4lxIPTVeCF5RGBkj+14mHJgtQx
CyMs1SQGzgHOhf50Erpygni8729gbxYmP/fl2yqcOwMbCh+6R5AKAdP0a2dgYQpL7xHWDHavvXUG
sR/gmUtKYrhip9u84jawuikMgXA7ovwGktUvViMy/6uId1Zjm2+rwJnZeECiLDVjfZl1TtGMfsKM
yUuycLAR8U4i/rm338YU/g6zBgQE88A/+yYZ3rsZ9+tUkkT2PN8UwQRTUdVmRx5O31uB8sr8tkd2
AWKAy7iaKjaozPN1ojvTjHlY25AnD49xsr9tLtiGgU0JbW6EXgimFme013s9vKk9ndTKgntWZwHD
KUiWwHjzmCbAIjeH2Vm0tdhdYViGFeIMneCNC1pdcZgtO7penEiJdxC0zwEmhsuHiKDvG9OpPcE6
Wxmdt7bglGt56gSyMCtQKp+J5yRAbawZgT8feDG3mv3tQTB/VJjj4OGKFDYCw6/r2bRSwoA31Qmp
WbMWAXkgQWZEOeN/J1b4z0FBeX5+PSFPvkzFFiKoSoK0aJKiDnpe4F15ZoD7cGTJfn31/24FixUX
MfqC99O82D4dNk1a5Fx3jk7yYPBXHsvVulSDfeGN8PVog+xYmmjZHkiSM8EM6BJc/aDzLM4D6F07
mTS6MaEweQgEnL+ps7ZdtW26Y4DQ5T4J4SKBhAZSUpCbDUEP/No1Aw7TpuiFSuAqa8BQYuLXnNbm
w5E9/4dmnFnVCg+FmSG6DDZoS1Kr9acxcUByDLpWJXBOfQgQmEdZC0oqt+ANvs3aWwKyKN4O0A65
9asuziC2Ab/OKfI/XgoPk1pLiMRa2a7k6qRykM80zu3Giy0TIgwgLxP2HGaI7vsXoR4t61G7cG1t
T61x3Ezmq61YZBr3PimjwhMrX4HNlr82on3C3bF2eXHMNeAP/QapDQ973PQBUn+LA6JhTlhOKboL
987wBR6RzlNTlasjo4s5+hxOYA4RTQCqjJMIJNJlpMgsTwrbHlXiwEkDcmjDlV82+kit/A89QSO4
IsCwRzC6lJXS3sh7CPOpxBX1GIVzvgU5AvZf6ArGC0ILyGkjPF+8JL1QwU7JZiopyp6cub4zxiDo
Bac/D9jXNCxOJAyYhZDaRIQNFMMSP04UGs66QSVwcZKRUGV4HRImznU3yU0D7z8kErV9BE4+T/Vy
lvA+/7B7xB5Ysm9TWjVlVWIpDH3QbH3On7vaJrCtgD84NEM6QNgtgF2SMpV/xyb9Z399xJtguiMa
/LhaPp1fLqmMuipqjKpLikRwA14SCo6BP4/qn1YIzhIHxD+EEIimvx4lJIA75cTBii0A4V0z2KRu
Ldw3R/RkFqms352BbQMEvgB9Qw5/cTgaZQPDy76CSzOs6aK6bN24A9N8P6gx2BYpHK2yQlfr3qtt
fAmxVr1q+sdQlyfOgDS7MyqkLMvqpoXXa+5YR2xXPgKL5TTDxwaRKWJTZF8WqUtqS11I3BOJRXpq
x6ng9YurrfaS5818FhXpwfOG+mTCI4lGtUX7q15DCTs2vdIuIOdi13/5AsBqn4vjJhQUoc4GXfGv
88Id5rXQE5KJr6RzUo0EblDEz9alhHTLz0tgHvtF56E7hdgfuUyknZa+LJkVKkmFkAlEFFDhDZpG
XzFnJA1MTGGdfKS1+YN/bQ3nEBQcUIfHqxt07K8dc9uAtvDWlMmQQ0vOTm0N2fmxOBlgQx2nbZ2f
TcQ8yaA70prmMa2hb12FiBR49NAAwS/ztvrauOApD6TJoElc1RONIdCKW4j7Q2lvVFZy60hflyEB
rmZI7syuGHgioNF5833awqZVeqQEZR+qPt1laYiHligN06Lxqew788hD4NtRBXU2lDdm+0HcKaDA
fG3MMKpa88AvAKOFzqYJDcHzWk7y1BP9cOj9fMB1poCrYDRY/7yAvp3MHy3P8Q+GF6f0ouXSCOXA
+7BIvNFvI9toz7hsoX3XZk88bE9qGE0cie2+nVpoEaEqRFFCnJCocH/ta056jUSOh2Ox42bcjqiA
iqkpk5/7tZg+WIzgPEAIgC2IKg4k9r62UrnSKoU/tUljMZecVUFe9gev8lC50BQR9AZJ96I9cuMs
ligahaLEhxwb0lTgsi02fu22tA6g6pP4bdv/yktRbCrccA1Q5Rl5/rmDi2Gc2wKz/YPHDE123N9f
Ozgg/E5JYVWJELl1BcGW9CafqmNOYX9qZbZMRqobAc+3WnE6wWC87VWVEE6KzQTf4mdOyDEft2/j
hvUAlQxEF0i348xcbO1cd9RrJoyb28oqWFekr+9tc2xLyDLBVPnngVtU8VFVQ9kSr+3ZFmbW61yq
poyTLctuYFWSQ5o8OPVbBzkAuKbDbDfgbulcmWPuhhKyLePkXbaK149TGxgga7lyZKvSqmEkaefQ
ynpClZ+/GLSo2VtQG/y8KbNarbI6F1DhcHIbvpoaWuf9bpjsPkgoK8Krn3vzbYLQGYjqIF+CmhVu
v8XQdSrMjalFZ8gEqeCmhA9rxZr0SKTxbTcBWjHr/qNSAHYeyh5fF5s3ht0wGrxMwrCz4VPswPs9
UXjABLEwO5gs4fZx/y7+xTQB0YVbxp+FinBmLHomjGAQE6y0EySjupViEH9zc30MNbfAFs2rAYGp
NRe00T+8ohf7qLCUTIeQVkmnpyCqgwwm0gErZm/OaWupoL3uysmOaZbTdS81bO+DXkMTqNMbv+vp
CSTCrfu/ndM5VkbQDx0vHMmzMfDnq6cKhJNXLKuSsEQQlTPokDCDk787h393fEay4B0ziz6Tr61o
PeYV6PBVwribXwdZlu0VM/7O+PP38OL4mJ/xKKwjbPjaigHN5ppwp0za3J5gIWTIjZ1bx4iI33cB
Fgig87MSLggaSypnkTWuUbbgOo5qYOsAWkuJ6xvHtAP+2Ap6ghQLGoLexte+TMYAfS6LlNjTVvne
EFOtetodhcsvruSPiYEqBYQVcRJiXy8WPu7NHo46aKbsG3gxMOgG1PnUJZbIxAYZqeLUz4tjb4n5
h34K7X43CgAk0k+QEPrmkjLlgjY57swkCFKZWIU2T6CGZYB3wqubv13eOEAQQyLeQS+xyr8OYwGE
hWuHOoNjPcHDyKq7+gyoreKYJ9P3LmEtQJkZOBUMIi6Wr+0AO+CYAJvDnZ4W3kOr8AjoAIjJbQ+1
UWGTt5+79X3abCSuIcIBKBqefctulRb3elzXaA6OU1uOU8Jdj2oM66itU9gFjKo4MTG1m79tdj7A
gItFFQBp3qUGNIP2AzHG0og9s+7UyrN6o9u4ndFcCslHN7JwZrFkVsc7knOcd+7XFYOGkecFzIEg
0+Qu6kuaW4PQZmbgpFTpDvSo6hRezmwz6RFqfPBm3oDiaVx0FmGJWdXHJMm+X0nI8EBKDo51c2ln
mW9GGZFryDmksQ9L4SGywymr4IADba9orAhSoa0dDFby82B/qBp+6vS3GuH8qT6/CmoA2YwGNcK7
yymqotenPNrn0SWNLrLoYv+2ud2+P7xur39u9QMS/FOr89L71OpUpalbYZSTpy66u2qiGxp10QP+
8PJ2RiM9//lts3q8f77Y3V2cPd++X9/uXq9UdORzfGj0/fQ5Foe5rR1hu/PnaKKHu6sqaqKnu4e7
3csbeO3RA/5/qqIpunm5PJxePt2c0uj0EO1PD4fTs4vD4Sy+WJ1tDqebw2E7/2613a52T9cXZ/H2
ehs/Xl/E19e7y6t4+767vtheJbvd+5FY6WNJ/vD5l0QkvCwb35D4/OdP5w9X25Pzp8un3cPDZnOz
O3+g0erscLbabM9Wh8Pl4XJ9OX/E7dX11e56dbE9ElF9xOc/fZZFSNXkTdH25GMsX+ZpxVi+vNy8
7Wl002A0p+jwdpNjLEHBw2+Bro8Om7ebNwzvjZ5X2z2+8r6N9o9Z9P78ePH++vh8lUXb5yvM/uP+
HbN/df1+9/7aRBT/3V2938G0KXq4Ojt7fH7dvV9n0dXrkfEliyNwuTuWKUunEDD+cdGnZH2enJwn
86/rKFqdrtebOIqjVYw/RCfJyZFt+YGp/GkwF7FMSxtd5qlOE/QQy/Dq9X33cgnFr+jl8EajwwXG
qo7OHrd3z/vniyMz+cczYeZn/e+S9mImixLAGF+hpI2N+QJoV3TIo5eX/fPZ/vlxf/F6bUZ3r8eW
8rfi1LJisehxLoxZFpKPiXXG9+6lvKvP+UP46lyAsynu+Y7djfvpAkjr93wfbtMVT9Sxfs/9+jzo
y4+wuMeV7kqjVPgIzR25Ng/+pXPRvHsbuiVXyPqrfQArqVtzD62L7rQ/IZfkxjnylJtb+PQJELTg
DpiFD/FQQGLyw6Lo07kYDGYD5BFkG1M3MFaGBL1fMaaPrK7vcQRaQVu2BWlwuAMuhjpkgvUonKSx
5sOkzjgwW04kMtwDScFwz8c/n/bfmsMjGDDvGRsxh5lLFRQqtePKYDJiR03mRlbsrgRK9cTu4PD4
c0vfhg/XNnSegXKDrCJMCBY3uNFLyXmWBrEpsmwdTCgMp5DbPjJ8i0MB1By0Mte5Z3sI/xu5ldKm
awwYEsaD6uqDHcj8qcPb7tHKZ9UiGo51NLtO3/zct2+jiFbx4PjIFCJAWY4ioBEh4dIO4iLV9bb2
ygByK1ZxpTin65+bmuPIL6sQg4e4C+sPSTS4nszD/GkVejn+anIg5w5WD78D/l0PV54sjRyurAUx
6TkSjL6zEUzQKowIfMj13+adZoApkvOo8+EnfZNyLHuHo2heujFRePkYLal1FJqVuAM+2nn+ubd/
WDQQMoWA3pxWm0HKX3s7GpJVTVC5ccZku5WF0ZzbTn4sffeH6QOID1ajGBr0a7k02ThA+B+y8MB5
m0W3gnNCWK1gfq7NGPRH/1i95ntz8w4H6gssAaAllv542uEAz+CxEjPpDTtW2BCWr7V16VdOtfp5
/P7Y1Jw7BwwJ1ZSlZwktSJ2Vo0DPjM4cobncOY9jZ7jtupO2ceSM/j5Z6NenxhZL08rbInXE6MRU
DWrd2rWKBNSIjzxB/tQl1EGRaQVCCNtu/vdPGwCH8GiPNrxTZOX7ZcwE9w8084MzAji7+C+Mn48D
GdxdOIsigfy1sSkvAZORGL8M8k1rR5Tmyswd48wevelIv+Yf9XVjI5mLtxXMCtEW4AiLptIRtFqG
pixf9lfZRIJkCgpzK/NyTHhTV0e28R9mC8ljE2UAQIVRLF2MowwHTnKwYOMmF/7NUJn0JPSrY7qv
f2zFc4B/AssA22sxgL0Vto1ihRPnucMua1bap5Vk7Egs+MdWUHwFJmiGKi/LJzoTdgPTAixzv9Fg
INbZxlLTeGQx/GGGICeLpDsOXyCrl3lJ/Oipd2oT1j2C+q+YwXYlPQpEYdcjDrLrfkj+evcCVmGi
UI4aH0qhi1ivTSk3UNsFUMyo+zo2p953gNnqzDdUORHw/Nza96sTuhBIUjs4mXBWLAu8+VD6MAJD
a64m8LKBjDmL6kGF51S1LOGwCxqUSY8EVciyLiI7FNgATYNzF3C3eNeDjPF14YuBTXBUtCHz3XTi
prXSTp3A9F6cAVdIYHnRuqD71nZvPJK6Kc9Nr1IovI5tAGj1xPx1Edbcj/xG5AcKBnQY9Y6lAUCF
1XAsuRuoWBJaXRdt2pHIY43uY+FxUq6RMRBtPHROdp1iK7iRK0SzC1oDBkU0gDRo1EKfDvUUQ9u3
duf2j5VgUw5tvbYdYikae019qHisM+E4vxx883nROlOQFMQHIr0EkSpLHNpCVb6QvhjWWdqMN9Uw
WKc8m6FejUubrclM/y00QusU9JBUbIouZWduPlKUc0ga0jjrXXYJTF1Vx7RT5Qk3VEFXYKh6L42D
2kIkJSp3keiL5qxveddFsNUw/PXIfbuDJRijj11qtjJxaY8+9aCJ78BxHsutSmWAwsQwBG3cjqy5
L7IhpRijVN4g91g8ykHAXrjC9VhE1LCsg2xaNkJuCtd9hCAvf4Dpcj9FKOg049qadP9KLaNhkav6
4iaEHOl4WtciuOfQy7gCtNIpoio3nJuBNPm97kuR72Tr+U3MBh96TF1PmhPg6osQSnxtNUEkSegB
6nWdsXf7iT1QCxFcLLImkKvO6wNUZpmrBTBEFoTHsVnU+dR78M/yBU1bIFOJmiKlKch/ztSqE8Nu
uY4CYDDhVuZl+SNkuLNHYnTGTDjStntqFAH2sQTs660HCPUMcT4Gbex5c266neYQyp7omUGVqFaE
+cEzM53SBt2e+lUskOokcdnnPtT6QXp88VvlZuhy4dwPfOTPauzd8zIV3lMHWJO/a4Y2U/Ac8Lt9
YUtlR1XoDRYo56I/ULie09h2UlA17X5s9Wry/NSCHHk3MWilDVWwGvoWDrPQ7zYSgdcBgFQmgfMZ
LdBYTIqAnPayrV4KW5f7UA3Nq8zK8D4rJQOrGfW2HW159WS1Tn8PGIVxCz8W5xcIcL4fpVMDFpGH
OLpb+f5gnma5g0DMywdnXDmydoC1IpLouM4G81KEk/LiHuSWm0CMgwtKTCj2/QC7uhgBXuCtO6vp
kZ0EfWRHsIDeM4MBLq6p0UM9SqUNZqsg9HrACX8zjOH4YAQmjHDCXo4yAl1MQdvSCYSKIXpmr+yR
udUaiUrK1g2gMTBFHbLpoUTlT63Hyeg3oT3CiHZwCr9GpCpb8NocZ7qryqHbUSQu85UBseTX0R/g
p+Bb2i9O4JnUrTgE1dKYI3Zz8F5IRx15lIcHIwsnuTVRubhH4WJy1zW8xs+7pvSejJppcQrgWr0z
0xzyC6NHxFUOWryz7lNBT4upYywBDiQQsS7hIrc2AGocTpWNiGI99VN53vuD+1Z6gT54XT15UcAG
bkccQwAlpkpwM7HtqbwxuiC7MwbHubRVb2NTjhUI8IGAWWYsyjx4mizdXVQM+xHU34rCb0Pqxl1X
3Kq2A+Td/bjtYVuxyomNg4r42meR8FIOhV24IbDEQt4aqGvEIRg7d3BfIJCkeJSxSd/hEvL8jezH
QUbaMmq9tgzbnSLbrjR81oKC7e0xg2eDkq57I62hnxLIBWc9nC65vOhhtaExIT2olS2UMJy4KIy+
iBxseitW7QTAjKo6y0yCTvCdb2b0NRcu1Bf8MhOPsu/7/URaetXUtfFkI+f7PnkMKjidLiWKPVZV
Jlg4RbEyy56Pce6k9Vuedw6JeDOV2WVnApaP8v84XrOqAhhQtIz+amHd8d5iaY2JRlA+nFhjBltz
nXkh+i2GO1vIfktdwy4j1mt243S99zxz5PI1kZW6APTLek91VV+CTOlqSMqOzbPqsKkjWfTkJaya
Vp9IvKjbqFBF+ZSVnTKBbAz9DdVIKSQ56ZpqK2At+4ukDkyi28nQL8h4aHMdYrzPXdaEEC10Kqxa
DwyLtVcBp7VKNcfPtKhBhigwQlWAYJwPVxlLjSuAZIzn0ZzUxfzeflJNOuCOqIh1B1MgiOGEVS5R
WPamjKx1rlGKy1yNorQzdYB+lEXmbEldyV8IpsSN0hKLzQvq4drMmfMrywhuBK0UxwYtre4ZYuMj
jkaW4iZxrcrG1VyX8KAL+qyOBxO6nTHexxBTmKDPZO6mOsc9vBGiqK4IBHmrVTP2pE5aXbYglLGw
2HOnF68DqVPwu0T/K+MFNCJljYnDesPijVpuixtcbN5LmBFX4vi24Ac2EPbYll7L1wQ3UR371K3e
Dc29p7AsymFNixZi70Q6LXS9iDE8WUVOplgbJnxQB2cCK4U35VnhM0qjzFdw/RkbxTE6vuoDvDkK
OIJNAc6bUBg5A0QHVLfI7HDyxXYGO6Iy01CnaFN80sid0iJbuyXE6/FxJ9ptVTZ2bmTqFsJ1I4JZ
ew0JwiaLAn9yhgh+CGg1zAcb7t1eW4EK17fuXRpM7njiGVJe2wYwzCtqZI0Zp+DrTaD3NKD5g+xJ
SUS6fngi0HCqcHJkTbPpxsrvY2fQYYND1wnuwdAOsAxoFvJE1gM64ACsz6IxHyoRO4hHTCARQnmr
i8l/7QHT4YkBuzqCYelhYRkyFfwqVW3fd532d84A4jCKIPzS6On0S6um/WVkFuUxci5DE4F6k1ob
3PvsvKuNVMYtawsj4mOWXaROjhDItmU+rtMCzihrO/eYCQJRW9xALUybycCN1kUkoAoGO8PGeJGi
tF9aYTUy6QsOkTqz0wEOndK5N0FvAAMdij7jxisGhXXY0xRI7rLQGbjUiCuDJEfAx9BbSK/mv+yw
gIpHqLvCWBdD0zSPId5feWLgfmkSE9D/69wlNIwml2b4psxywQnPMfYbUQ/0TQUmB8x+Coxpbciq
ekDYiVoNHgglZHdEgR1jTUBRnPlpk6cnepg8bLtuPg9B1s3GlSZOa2A1B/wXFNVNuQbko5xiXEuy
jKAcMCIPn1cGlF9R7HMSGFmGMC/ycIzC6qHrS3eLmhVkffuSmWwne5qD4FtzxTIZ5zAyDA9B21jG
ylGi9h80fIFu/EJzFaNSxwuaNC336CnK6cZ0Fxi88y4F4B3TaVt3U7n16xLw9yKXiC7iHOq/5c4o
vcZYSdmIbKMHcyyuMpINW8oMKMhRAk2g7YBY2966lVuIVydDkDlEFoevUlwhK1iuZFNJyDZKwcaN
kkEO+DfwGGG6gpC0SZNsaId86xRgrj3SaWpTfYKafteCQkrSMdwCe1n1Z9waEfjhOHHkdYn4Ru70
kI3OFRG4J6G7BaQlZN9ysBQgq0NVeAv5XiCNlTsE4YnCEeEcCEKeNFaAg7DrpqW8ug2UXYwMj2+z
oPe+DLQZCT8PzAdW656Z2CeyzHF5ungy4Cvd4BQCUhD2qivYPeFJALgomPsVxHMJ7lEr9uyCu/DD
qSDLXuAycNe5j+tywyuc0zdWh4k7k1OVeVs/h5LBhjUihalfl/vDrWUV07R3MmQA21Na6hZobAVy
UO5HtPaz4S1I01pGLG8VLCUIlJ/AUBGZcefbfV5edlCKqlY+p3CASSD9kZpbPIZJuB4k7fMn0QKO
VCEmwrPFin1HCqjxjpTfNcqpxhWVwILdBJQYMi7rlBibjHsj7MyGsHW6CLp9Bk4D2jQPvbSwtQY3
s4o1SSeOSM9z5wdZL3CkkVZTNIzpy0/bVsKcKAr9tLMiC9FFD8G3esDhCqZZ2a2HphqmnUiRQ3gP
zXAsV0QzYj97dc2D88arxHBog9IlG8Hzco4a+264A6kLVsBRByeP8X6E9kYtIt+XsLmtphrV4agz
WMPjusw4nnxh3ohXswgKhGoCyCtkJNzsomGAbcd1Q8rTZsiH6dRmhmvjzrL6akwyo6vLdZ5lBTsL
+yzvwbBj/rC3TN1AMtxz5KM/gFN1STiKAhHh3JSvYJS59Spwh+FeMxtHdOArp4OBOYdhAi2n8AA8
glWvyJh7TZyNYIOsOpOpeiO7zLIplDd9vChgP8vN9aS59gUcy3SQrRhPuxYhXTcN/nva+FZ6oXsD
4d0wTuQ21UOuYujejHClF0VODxX0Rkgi7EnDZW2awPUyKwJvMljIMw1MOhvsG4FJrNcKgaQF7W5W
my9WWDreid9RRQQ4ksJvNlOnm/Jq7AMLjmVuL6rzggVpfj51KcCco2kXw0oYamqvUafQ3aM0iFvs
3KFl4lY5Tc28qMjwfovKrOPWJgRmOD+lssA5lxNFjLVQvH1PXd0/WP40NVFqcOmfeqNL4aRGbZed
DFTRQxhmfRVRBziRuDOJKnfU6IomzlsKZisUrOkW6B8i4rCSeEYhk2ZY+74GRiCybI03axvkGkdO
DQmKRHqIjvA36OJpKRrs1nKkOW76kMG/B+USlvO40TCg0GNRh3sYKvbpSz5ZdbZleFkGu34Yg+Je
F0hq7HJw5OuzjPS2ezHgg08XhmMrdV41vYvXZ1hyWa8Q0zpl7EDuojppTY3136vW8fZZ5foQkdRM
Ex+x3URno4jMaJ8m1mkYmSsX/uJ1inYOgSlwclU5suKryqrMrR/wCQcXYqBgvJUZabr3kZqkoCe5
CHtr75lldWcNWC4rLc1077Q13uq5rNOVbBkIZBgw9k6xpcIVa1hA1lmtWx75mZCwiR6LYFfCR1bs
QihZFFArC51tquHwDGEOV555LnexFfo6qFedm9EsAirQfhfKAsoWCQbcDH3Rdr/cgcIWjPS+3jN4
543YPSW0GBuvSF1k7BqarfHzAHq2Deo+4InbwD1d6vIWskLZtKrGwKnioOv6NHJc4ZyNjDZk1QyN
3W/6mXgZ4QFSyk1vYPMAn+jb2YoPhf8+cbYZRrtpN9Jrh7NGWgFUkMJMPuFunv2LLJX2qxGZFAMi
AqzY+XXOc0gOhoVa5XbbraxuMF9ID7nfk4bN+5ybHUfMxvwwXwMMMyY5uKM3mBFkERA2pAeRlcjX
Za6C2hrrxuGXpyzvVfvwvo6NQU+HVlQjcmym1Z37/8HdeS3ZjR1d+lX0AmjBm4iJuYDHceXpbhDF
Igveezz9fGC31N38JfXociYoRZNVxwAbuXOnWWtlrxgY7C5rH8c+nzTSZbDY3VpJu4OyfvbaxZRp
/S6bVzMgp6zbGxMfWj2xM3EVEzsus+2bYQyQHYhOYmTeBF0rXrW90i6yFS/oMqyTJXqamM9PVEg6
yWOUJpJfprKrbiXvGZPJpXb6sAtKCeNigdnhLuCZP/dMyU0cfVF7Bs1nxdDZktKK791ab6q3SvQs
nG0Rxz3MBYmyq9Dn7XceXGnY2yY0swPnNfliaqVAYUDtlxlxaDX/JGWVjNSdPHJ4JlZbf2kGqVD8
dha22JYZXf15qREfSZ0CaXopHLVJlrxNSYhCcpLEyRmGWpLsmTF0LPE6qFSw66b9aih5U7mxEKee
Na2IVMrZQA7bTJ+kJZ2O8ceKwAUrAoF5SsrwAqF4KWxzoBjqDrWK5Vqrnj2LWR+n9jiqpubI2/ye
1hR4nK1lYlpg5Yn6rVcSRmYiWbHcKfEKoFwnMqZ6aY7MaKQYOZ03VZO+CVo+rfZiGdOztIDzXYsN
fV+po9wXlpNooXk8Va10ksslrV1rSZpv9VgYDclqn32qR2pI5DsE/S6TtZkRqVJ3adD5tObPsclg
UgQeLeINNYN0Ys5Q6krZOO9Kr7T2Gid5ZieKRO0MxzKSAFdW83mVpb5x1FhoaZ4wSIz8TBkZGVJU
lb67/SLgbKWVqNZmH5syfnbRKGb229I7MDEz3WFCUvxtnTr8+RyrVoVXzwVSIdTS7gmGiGaRjV13
m+Bw+N5lK9+sNlVSOZnJuQ1GuQcgN44MJ4kKdRFMW2dAju71bZy9C9Uka45m5tqntbCQMourCXVE
tZgWwZ0aiQJx1819epvnOCu8GJe2XDOzLPE+lVkuTtG3MnFX0bYXYkUmY6bVjMpNLg77R1Xp6MQa
Wz/NTobTI8kcp25yE7is5lFdMr4nU7ykDpiuSg4tjV7qWe17OLZZ0gyv2z6s1BrnVsqcUR1ToopR
GUa7oLm2wE5c1t1JqbRQkdHU8qlF8ri6CUJqFp6cMiQUYyw3x+TIlVydpChQ0jafornTR8EzKfTX
OA5iCOgCUiK7RtNWSbBYTbt7cWzGvT8NqLvZNBVrzU3GtR3sXOnqlCPOmHFFtUXJYlr7JiWCbaSb
1VeyaHfJ2KvMIJDL1Z1opdWeIPTZ6BrWqCt2U6hpHwpxrVrR1Aja9ykbBTL3lEKVa5lJ8riM8vpk
VdWJMlTXunw8EPMuiwf46oi9SLY6aZvsirNU9V4rW/PmylPTx67cqXPsmsWui96sbdl7NTNR1VnX
XUmjEl5xortkK/P61MfFMDkzqGvKRoNi3GKTDMYBgS5+N6u4JM8nXDy3lbgOgbKP8WQbZF8Sgujy
/DhOhvLC9uhHp6dLfCn6RtLQsiunG/x66hhCVcw0uATRa7S8TVyJqbCfY6peL7ncyDK2YIqfY8iq
mWc1GyWhVAEB6wxWXpZBJq28e81rg57IzkQQW2oM7Zh2lomCa6IdS2IJLOWpz6ss4XBvxDcpRvXG
FqjMpNG+jOXKuF8ghbY81+3dWlMFuNL0FScyhmkDKyXP1jnfEYs4VwsBuUPyK9ZhO2pV4mx1g69K
zMF8MVtL4PgjnsrcHXD4iFSYuaTVfU+2ccsMon/XUAUqRfHWvLWCoSZONXblu9V1+7NGl2q3p3pQ
JGprWXnJCmYSuNKqHvIbWvqJih4KC8XU16ERmxoCsjGLTE1pG+7WadoVG59PgCSuaXHux7KzvMrU
CXu11TjhOfdPnQaR2d6TFs0GYrxlDiipCuG4KlNqN6vVU7gSlj79Fbb/Xynh/EexKIQ03pp267Mk
Hf/33f+zajjIOAEqBgH5938IN/0PRRy3Kb41f/v7355fi++kIhVIi9/lpv75/l/VcWhf/gIYAB4P
oH9Q+TrN5l8Vp378RgfgChVAAUh/gNvrph9TdKGMX6goHbNlNe2HWh3QlN+0cY5fKVwiAIof0iDg
gv9xnfe/9rj/k+DUDzTt761weDDqMSEdpjPDkkD7/kxJoGW944/K5iGp3nP1BZVruy9QUjEMyue1
1/SJ06TEELj+I+BEif0vWqE/8TT+5xX81HlN47FQ8HDNQ9ci0LuTLNXUS8zcXa5bRPGEbfSQTV8q
faSXKJFQffvx6P4ru75mbzBdm/fxf/1J8ezHwv5u089Nxf/+40v+7Qf96XN5Qr9d3mFaf/qHR7Qx
bg/T9357pOtVjv94uMcr/29/+Zs1Pm8timhvCLiMx6clWVP/2VCR5DtgKv/e0J++18VrMf0tGsrX
+tvwdxeVX5QYX7O/PUz1t9fmX37cb3Yvq79ohPXHEGFYzOohdfab3cvKL6rGnFhkdNDiAJrzT7uX
tV8g2MLdQvcJhSNwef+0e35lsImO0euUJkzQG/+N3f/KT/nd8AXErQEhHbOH/9wCZ1CvCu0yV655
lJ2703AT7oRQsVu3RSDiKp+Of6o386Z70CZnf3CMcDtJT71iS3fxQ3ab/dirrxRBwthb/crL75Yg
O8lO7w6n/FK8lhEqgMw5kze7jdRgOude4q4+ugo+o4Bd2dU9/TRHhTeHhIb8ncJs0LrFY3ySvS5Y
z6mzOV3YnQdPdQRvPituGgnh5uyuFGZhH23e6IuBeuqCIsjdzRP8JtRP7RPwTFdyi9sQZKs9XZGQ
i1q/9WlI3ZIbBWLJpz4Rqq5wXcCyZrZ5Ka5G2N3kk3GnB91tu6auHqnufipvWTSHrV+FQ1D6qieE
08k8NQ/xvXArn4qTdWuuVdidxrD3aNFzn6mTeMJVCwwnjlCioqVZXdM7oHnxQovbZujU/USXa/1K
6yVSvcLL+VjFH+zvkUf06QOIthwpoD3jyV78zsxuXtGG+o/LUD3pGFvldoHi7qFqI/bmewxQuayn
LGiCwhOcgTubgtpN/cXvImbdB/0ZskvQh/rn/pjx4SuO7iqn4mJ4i28ERSQFy30dzrxreaweUn8P
rAdGxQ2R6acPi2s4QAJOExFdMDuaUwcAupzMie38REXiZPrKu3Qq7otv8pv1ZQwbrmNwe3t6dlCd
d6mNObOnnYbL4ut3TaT6dJS8IkBJxq/cNJwuxkN8t102t3NFX3RBndidq9/lj+Kl+rZ/6BDyme2E
EQMyGjROfxPd3tNuys26DlHx1L6Q/0fru+iPjhYZbsWHZPfpeQ7kMA+0KPdGT/IKP7+qV80lNFOi
dHJb1c6ejHsjIqBmtbMAbQZ/L+7rU+Zqbh5krviRIdUn+bx8FKLKJcDkYk1vfKPLyh94Q4/VWYmm
kMHqm+SYN/VRuscSAxT5/NLr2CciP/s2nakk3Gc05G1emT8Y0RYQUOsnNRD87K54yq/5RT6VF/0K
BOQxv6LWFPSXPEpP9Uk9D38hc4DcKVv6X231n2BXSzPR+G866UpB2ptTduHotm7sDCGRrd1yDb37
/j4GmW+wK8uojXZX9URvc0ZXeFYixR686hX2nFM6ok3b31882RGdwv5A2OZP9uLIjuxZpp2FEhNt
2GF+EUohRcT8LfMMDytyUrdzJFfxqdV6Js9bwcrHs5qcqqBwVv6MNvRUtwrWsHnQzlIoeATsQRJk
Qfa96uzSOGlMl/++f61e5nA8F0HxYub2GmbBdteGFtZPVW4+PwqO4QgfVLfnZ2MYf059PSrPalQ4
ANhfzM/JlRFKtyS7MKhFu+p3GGSURPLz/qg9Gt7gzyfjWjEOKKLLcCnP+y32B1+9Q6ScyTy8OrYT
J7el6xpojoR5r8d+8EnGbRI/+x3ggPP6ubTf0NjxFvYCrE538MTT6Cr2t/ec9y8ue5LXxo7poGdm
Qwt2EJWItNNyoeoY5DhW89aFo7+6FFqjkoaru3gTL878WrW30MIehXPyEYtzW+dVt8UI2Q9Ht4+L
+4YPv6gBD+UqnOvL7oMt8Ran8aazdV86Gv8qbrs/+qZnPtKOKgMLc5ADOdBcw2XokVt6pVc7ml1H
wt12Or63vG5fkzsKQGSNCV+Ze42femyBqAsbTw2SUPRWxiXRqHD72+hkbumQZLuI5jvSmfa4o9iZ
X/hMfrd7fwsmjprBEyAwTPZ7wokwu3h9G9mrSHMt9yiMRDmv6kLxsQsBSzwbnxMXSQs7+9Tz6Zqr
RAInkIAZ59ya6Rhu/GhEk63YciCELR+SntqXxJ3+Ar0OyPrP0L/fj8zj53+AgS4HK1FRTPHaefp1
5yhrnCFA5M/twqpmX5jc8O73rulwByzl5BiXlCdRc1atLIXlCu4THTp/8jT+mrEacFYg0XkQrWqn
dlBJZBhVHCB4YhtuG5SnLZzOE9tw9Gf/2LJgCdzV/WIGejD7HM22YOd+4g2cioPXoyFlH2ZzHJL8
wk08rpDDdebdeiD5fWSeYhxV75u48tgr2cLil+lURscHDqGOjYlOdVv9jr+lOM3OG/gzef16NoPJ
U2zTOX6EBb0e9jyEmtvwb/TQouJR5YM6rwktTELma/JocVZu9vhwSppRjrGM7q83khMozFh34aUu
8n7ujlXmEe+6ms7iGHb3YeLuZMxH52YwLQYIaBziIAewXJ2zf/Wb1/yZz2ddga04sad7YjD6O+sp
uZWX8Ud3iCpOfB7LjU0J9+ULqn5exyVt7zwWp3XZgF/p4CVPoNDSl+HcYTtqQBOLlStdWIcR4yEd
sFz4ztWveZwWZmqhH407U3F8ZjDybFEV4t+UHtyNjbMxUYw2K7871myy2WBB4iecHaV3HIwahszw
HBynhikbUc0RdJhy41m8T3IbvqTmHkAeaBfJZsSpG0fH7Ryh0uhT7gvxBDy9DWthgXiFYB+m14TH
4tXR/sm8LqeN5Ri4apNnTzwRxEF7SaPhBOKIBdcD4e540oa7hTU+gEFzXuL3Qen1zhPdCO5hw+Bq
573goqi92yleATTdj7XQbApaPuNXfizyyMUj7oH1yBwclFZlLgdtinAJ5fMY6KEejpzKmRt7Viic
8UFn4X4Jh3DDjo/vUonyjj2SuLmX/jBMiaNi4UJzpw163RGiEnfJwePRrvhhEvUF3xSWhyXjXURM
LMV5wAQKwF25xB0OQ0ydwds/7Z/SqPF0mmsB7ioc0OHkqMsDA/uGt4BENZYncip3X61Ii3pfZs/K
QRqA3mMXH5aa3cxAPs2+EPZ+SBv3bEH5SYNjO4y8hLKwreCBZ28jDEkJdXHRjhCm0fim4oaty+Gr
ymBiSWVM+rjVyc7cmhVVMIPeNbAqmbXcPFY0YEs9mC/Lg3rDp/GsK1e6Vu6x3i0XA4wpJPx1+TS7
cBeeiMJhQozk91xHHTDZ1BadjNds3H+DRzCDheey3CTefTh+hfe0EYBGL8YXKVzVzEHBviCMFgPz
qr3pbF/xYQtMjpje2dz2VQga3FrDeyav+bCwHSvCgBXHs+CDIdmwCY9vtmzDl3lSZUT86hC2hSAU
3Na3uM+E75Yi07Nc4A58bskijz4L64on5YdvE39YODgvPNZx8hy7dXOkww2JPGp2qqMQf7bcOpCT
y6BhJAJeU3c6Z7ZhW9uyJ/kjcwJ4249Tj0uZLymxBQgrW7KLx/RbczuWujtpXGjJMuA9+X3rWYTk
ZpA/Uyx127sq6AhUUlfBP3XBft71a31XPWzf1/AIFFB78zLClT7Ec7DV40DiZdaNGvV8JivxSvZx
cU1OZY2TlkL+ear96lScklMTlBuITju9W8/dlR7v95RoefOtgLalQxAk2tVL6ZNShVyLL9gU0W1a
s9xi6i4Bwz3t7EpWZDOEgyiJKZ9+Fu5EUAS3xDk5KUVmV05PVHSEXUza47+Up53UpwH+TXAScgbL
ab0jbmk9HpC/XafbetEd5AXc0ds9KxgJ1NawhVjEx8ueQlYSR0rsWLc2VILd6wjZ0ZGI2rN2i5+1
xB75i/hkvHT6y9Z7+oVAzEt9EHhVYJJKaIGuOGQBNiKdV9O1PB0OgK1G4zmOmhfWF0NRXfluIgup
z/L9wuy01s5e1IipZmfli/rNfFbvs4Dl4bX5U8Ll6J+z79atP+v3VZB4pQ9GjKm0iZckTvIAZc7r
wyrgiCTMPOJQabc1LwkEr+M+KyLFhB/H5EuVU9oArN3YfhvDgkhKC/iBzchx+57Y9LV+ZdLouHnF
JbskzBx1Jl8JYJx4hHkhVQO1C2sAjZH1RdPslLd9kp8AV2jYCX9pnnkxMd/xeIUj6SMM64kXFcdk
DZvoyMOsH8/N4gMHP39V17PwhfAUAxSGSxwOrmknz0piy1HWR3uQ+o1Tu/lnCXt4W3mI8dviLv7q
vaY/nALyv6gX2gbXaDiGp9q6rWNdg9tiuyP/2twjDJ0Ju9UfUSO1X74i3Z3KLGxyLtJL0bUC2Zek
gJ+iumuP78zr8cbOASW00Ox5lt+qKIt6L70BTl3fN7/3Yr7uiG7jzF5Jvzq+Ac10m84O1/jjKmwr
SMxQeJB9ALr+cRkjcTLAquRb+VjetiRQ/YbD7QjrCIJwazE23YYkolfDw9px64mfe5Wrsx8mcj6m
zhJ41gFnDg8O23VeR0fhoOXinWPTtHx7S9h9BN2ZfwTbh3Hvp915ec+DI549lutIQeiOczkTad5x
eogfBXwUjacTHTe758g+Lmpy+C8OSGahcxwS0TmJgMzPgJSyZCPnooH/Z7I0kfQR1QlnmuXE1BKF
LR8NOc5UuoDHfbDopKFB7YGL9Cd350JaJ8bJH+GgRRCdcR6afvcMFdO3ojJYg57L3z0hOF7J8eus
dxo3oIbWCTt67iLWi0MJ5Y4Pu8+8d5yyydmbe3Nghi3ZBgdpcNRfxoCuJe78WGVSAJwyYcFlhun+
PhAxCn7LF+XewtlC4GLzBi6YQMpPI/GU3fLoiLFNgwWVbTIQ1aXTSSCWeu13Um1OmCNdFIgq/lB4
+61y+0cJfPUHHfVfpbHUxP4YfpvCmlVb00pXglQiTaD6NYUlznXvG3GKp1Mw4gyBTEICwAMwiKxA
M1ILonKETyvwgKpjcdRp9hHm7m4SglAntFkjcBtUOFIcHPUpaklEpvZ+F7/E1/jaX6y7PpI9sNOB
RIXDImIdHGpMBNXLSaNmNHwonwExhWMUE+/RScJji3h/CjVhdRqupT+f+7Dm/7qLE/Ky63jWo8Mj
Tr75NB9pG1cIdOfjat8bHEJVMLzsdn03XPOn4ftxDEjPx/nGgFq38LRQssFZOsODcV7tt5nNXXEe
HK6Kma78EQ8/z2kHiRfvoIU7PSN+PbONDq9WObmbOuORVB7niun2ZwFvSJ/mpL/TK8SvpG474rRz
v2bxKCxRpDuOFLDVl4UQle93qJw4m4+0GXnGcASt/nEorey35RjrxWuOsD1+WP0jutEoNBA12/KH
3T1ig6N8J3utP+DIjoXgLA2EQPcbd/9xO8dIXtnpcFM8kYFjROV0bqL9VCsPg852txtKWTMefbQX
Imk8+erkwJkoEA2+/sSt4wZie/fmD8LDzkZTvNVTTkCAIvqrwRxyMAcb/lLx2BzkWUyZJFYyg5X4
p/ePONJyayLEI8YmW+AeFDJ7bbyz7tur+DF/qNowEwn18uvC9j6cCLqyicMks56NktVEd4bbu4dN
Lvy9J9U6Q37wX9BadqaIPgKx22aXD6vupKf+cCDhkdqSXLNnF54jgbnNBrw7QsSJ+OcI8RRwWz60
4vZUeiIXdASGKws3RRyt+BKGWHLpeATCMio5BHWtcjmSEoP9mP/wXPixS/xW3pJ75ErxSUfJAZEk
PFVJPPufdytSNP+m6PQTt7AqWq0oU9O4xt+lO/VkgcwlTibeexEf9ye9sOXr7O/uEciauMYjtJT8
+l64W6gyj5+1KHvS7pszVbWH/a288PP34mb4SsgZ75knk5AkvYupHx/RQ3yfnOqn+dyepUA57e8N
9c2EmGf3ZKqcQI8incBwvJBAE8aQGkczITFJnN+H211JrKHfA/9/2U/U99wh4tD0ilODiWSX6kK3
2Lp+5nDE9bvircDh7Z5XU3SR7+XP46m6cAoR0MqcZbE/UeTsKE3o4RBZD8jlLG8MB+mizlfP3dm6
KyP8O16c8jmVN+VOvg1ncGcE1UeCnwfWrxTZ/6qv8/9Zx0Y6hDn/fbeGU4QuzR97Mj/e8Gs/hnYM
BF7mUMM6NJCDkn/vx/AbRKlg7qABKiLbhCn/1ofU1F9MXgkS12C4jU4D5p/9GNX6Bfa2gojZoS5p
8qL/ph8jHRJbvx9uCBUczCQZjUDqSAwS+XkYsmjsUi8ms4hsa7tTwN9zcfRzKalju06Eo6FgDEze
awvdut+7VPeUolDWQJ7k3vyLk/YoC/90KYdcOAIKoqbCEP6pQzSr3QI5TiQhK3uON+afecgpPAKE
/itN67/6pp/omEOTCG2dyOR3ljQEnQgtL5fT9DFH/fQvHNKfRZ1+rC/catQYYO4yXkj/qRZeGtJW
DJUkOgms8mCfBwIoSSWUyRZitXSe3HUeELZFuO8smFb8+Q+G+C+il391p3/8+p/WdFfhiALB44Q2
0uxOUTrLrZJpfjSUcf2LhvKfqcO/3SnUbrqHqFhJP/rNf6hWwjkF3NNgSRb8wkvDrCCQSmYhyC7o
G4mJ90PaC/5/vr0/dxh+/U6ka2mlm8gMQLH7c4imMV5GBZstOnlRAFeE40jBBkySM8D0uwmFSHCa
ZvuvHu7fDiT5IWH4s6WiNW8cY82OyZXHQ//DrW5Jt9VIJEtOJc/Nx0OZ+JKk0557w7zosQ/xLVYc
ZkTIkquZPbMKrbgUI/iK5vxl28VKD7UE/JxXiXrfuXC9dtXWGuClbjWnqXht+wI8rbClzXxv5GX7
V9MA/pVVWBICA6iqwh/8WXa4LFBUQyX9QMYXMmlDERch+nIgUxWGrP2FCUL5/Z8bG9E4lgoTx2n9
LFa+7aq11uhtOw3UC7gcx4g3/EqWPTRmnYIpnxDJd2cV9RtnSWTjAklbnqGuIf9qZ7CP4QQITQzl
aB0QB5TSsb1IAkRvdzFGgxl+Wq2M4awY0Ku6flRBUe7j+ryljDiGJTQ3L/NqrNXLnqlZ6ljJVGVO
jgi8acPQm+cwjtvuXW5rHb6UZNb3dVoVdEKkegaJZmSwgTfFBANotOjFhcIc941r5t3cuuKU1dl9
3xjqErYdaCWn7juJNKQu9i91syK4WiHyrV1RWu5TB8YuSCptVr9OlZa2fqzUO82aAkCVo3TL4opx
C1/J2gXzTUrEurbVDmqJDcHAfAS2OAe9MWmdPUpDivJe2qFTrQuAmD1ZXoTCXSep+IR+qHU/KVXM
dNtebV8AuojGdYGr9KAVHYO6tmZq8OvlbrxYY5usjpaV8p3RD91nlomyCjyR6RuEKGPzJzXJerfa
4zK2B4hm3xc1tZhUBjKxcOayHN50dTM+ZtWkf1IkfZWg7uZ0xbVxfxvkfCfelBrlk1bU+63Pl+S7
tMnLw9zA2wZXFhdfCsVsyAjqHa3QIdnGh7FY5RR1Zkhh22DFhHGNDpmxrxuoVXsjPu2CkCSeGTfz
k1m05iNDgViocmZ8AOhypD7tgTGsYas11MHksproF4rmTiJmDiOCpL3RkYQB+6WoMM/Gm16vMSJ7
hZC9j7kqkQCrQnGBkgyWfikLRnDvm2jMd1DL5VPH5IzWrjjXHjkpjdLT5Uw26KOA+90/AEoV50AX
VlU/pXWjqidk1OWYRKZCRpNqlJm/gOSRDcdM1IFSd74UFD4ao38Z0EJUbKOw1DYEVKFqkTpVeuMb
86CjfGum/WjHWa5NZJxNB7jXzlWUF29LDZTeViWIYLbaa7ri9VW3PiQiCHUHkQgQyC2OTHFAgcJF
qyA5vDF6JYNp3QOFB+gn5vQLtnn8Akt06nxBEHbRGWcDPt427BpbRTVAwuejMb4oHGCbY0HroPg8
ziOyatleGB4BzvBadnEiXTqAT/bSFvQN5z1fSme2ZOGWVGmshXLaLbUNI0tfrmCNe92t5VZeAhTQ
d7oGVTtSf4JmY9qjuSGMYjO506rPGtyA/IXJISLVFmGeVLfW984KNsbybVeA9gsTNPpp2z6upmLN
Xt12Wue39biu3+MhzdcoWVL+gI9Y9MlhTNFafpXZZKTnSzncGhUW6IdBj9P5Th7lIr0T+wUQJMgw
EoIENhtgwWQSH+DoKx81yJymvetb0wcCdFtnrbIatDT0VSSLoKjnqQO8qx9vmID1UWy3FnjHxkxi
KB9tD9Fdiq09GlL4ns5k7dnjrsdr6SJorz7VEgxLW14yhYy0tcTrjCgEZdtC7BhrlqGfYjP2V5hC
PSk16gaSiAfBaTaa9FETlPTeaJPlq8Ssp/lTXLWZAX63juPuS6PrPeSYZpmKWrym8tzJA7TDXqvO
sRJ3RtjomT4Dn5hHHSANGgtyK8EiQVLoriqEaaNNKg5lQrOG6RKyFIE7FWlTJJn+XE7aNIMs3w1O
wFpTW4b76PJylSdg18GithghwGfkvdBbn2iqSOv43CH2n4bMDl4hvYvmPILX5pNt1ViLj5sm7rEt
IYDRoEQy6bo/KxNl53gtqqs6tKi1Dts4NE+AcyuUM/Ja/1AAOn2G2m1dBKlPr8AFdzjchRQbsBvV
5Nz00+qnhQ7aJlGAAIi0ZdJ9bl+GRomf1HQFq5N0M0WcXdLpqsN2fo3TMvbXpZPgU9bb45C2w0s6
bc1ltiB96Is5f4iFbWI7J3TMDDrQ8kB1UVivsIDWW56Xr40al6XdxXrv1WD73WHsd7gkZeYNzKfy
IdDQVI0T2U1HwVhseHrl84BehWijuE4GnwwetDg62m1n70v+Ocn1hOHHzHZlsuSohbANM1/oLetT
MTE9ZjeSh34etSzMWu1SwTu8ZvtK316pfW1OoZ+von4Weojoa7NTUSrm4qRPMQr12/4UMzrLrA3k
Q+psW8j6oQznVlV4ijp7szEEm2VklNBnDdsw4QWo6Tz4GYm3P4ptGBvdx25PG1xRu5qvQzWYvgH5
LAQpN0VFH5dMsZDXcGlUSgAjjmtdNfLipMSrGBJqNkiHv9UWKh1QoUOg3rAiUEaZ5bZgPm48tz7g
ZGAsoIxtplEO5wJxCNHNpfiLuqhSgKh/Y9mTacRQvJaoRg43LGr5zVyoDjhCJX3pCoTgxg1OuTHk
BWpwvQh4N18oq8bNx3hd9I/xsLfPCl7PIb40HwSIZ141N4OtGNN7nrawqK30PAzd22rE9Oq6Erq+
FllJkweCnH9EB+Z+sfI1KCtO6eJYq4JptF5SqLK799tE5V1EjUBilGYUMzzXh6V3GjLpWS4VFaKe
RFGl7jp/yQcjzNVYOwHbps/GUGpIr4ghTMQGkMbQCvoUZ8rYu3GfbIHEMJZbbtYqMLMN+YxeXpgN
08+Q+uei+6LWXfpUyzNoKwhWneb28WrS3Uza+1LfdH/s5hi80v7MNAXptmQaJ47c1XfABU99ZoVV
KzMPY2i+pot8yy1gc/0OGCGXwG6NzX5qEuMuUxtgB9NwSWVmHsSGJThafbiVJU223CX0vbRznb4T
KZpfYcEJbsX4XgcdAgp5grqDE9cHnU+QN0ecgdugtZc4ai1UB0Wd85jj9JJuc4zygxp7Kgj0NtuZ
1Lcod1NufBcn3sN0HznUhtyZG/F9qalVZfV41wri6My1GcyyMjitUL0xTrx30bLp7F5R71JYs59W
bRAidU8fkLMg0uxy1DlkORNcsRWah12UGdzUo9Su76UPz6v3K5QkJlOtsSbalPoKhmWCao9whZ0J
o0c0SB8djpTblObsZfX20KiwNFKj+pIMs/mk1MDZzHZxBHEKqhRNFSs2r7FGndNoX9VjgF0sDE/C
nEejRXM1ST+NSvy8TQ0d1K4/t40ou22avCJvvsAzNqk6dfGtKkEzZfC66qFLzy1TaJnNzMYYpbcB
ZiV80gYECzoUQQpDwlHikm5k3tCAQfnLsQaZF8+JGgdJnivH2mf6p2YzRlfctnexzDI3rTd3mKiJ
Z/3XtlKgsMdy7Q565jQto2wzxnqoYjp5qU63U7DGC8N18Ldbc1UJiNGDyRJIKQhvvJhrloGvQA0/
qIH6r674f6g7s+S4sSzbTqUmABnaC+AXDu979uQPjBRF9H2Pr5rGm94bSS0wIjIkZWSqwuqnyiwt
TJEh0t3hF7jnnrP32qLvF31eCkI6hkrC9OjbDVWq3cST21A7PvmGz2Qq0IPxTcVXgBuoGXnsQRWy
FlZchZu0laZrKDz/dgyH7DEgKshzTCMsuWp4degLa/hWnK5X5W9mEzCli0QbMrlkzZWLJBRSDBwm
Re7PVsqlz5LecKlPRLZVglq1HEPCwfZkl+YUruXQKO1tMZnNKepGT18pnp5fYhnLzwLzKD15uQ52
SOKEjklfwIyoKnXYynGCNGEwg3gxTW3EyoEaYjo6vq03XxEJzV8gH+Ey0rTqg8uY4DpoMrqFwWi/
V6OldE7lzerOuDTxOU1YmQgX7hvzBW+YriLnHo1ui2VFOdV0eLiMkuzdRTI0FTcJTPWGtCNijjVJ
ieBnjHXsVqZmvSp9prAR0IFSWdRGzYhXEXHg8CkjbwmRooSpYstN706WR+ULHSWfHI/AELrwdiE/
cOy9LdLCR5VE6yZ05L5M6L5mASBpmZhjLrve2ahXOyn4KDwFhgDOH39wobYUzdrPS7l0BEnfW0Xr
8hdf05AoEEL80MyQ8VXUSoB8bLOqMG5mXCVTrWhW9XZsMnizfHEIccfCWFC7iv87wF2NqcmsiQxS
2vRBmGP4EPopC1VRM/NOsWZ7G742K3QC4XcogzyveqmLOuJajSkzbo+gU9hRZnaBbGHruMe9gL3B
jwde3GySFzMqLYZ2mVJsFDUZ222j6uU3TzXDl7TPuqst5P7FyvVym7TFqLG2s1Jbmok92yG9JsSD
Xk7ruFaIwYDoZQ6LoqdR5qiRLZC2Ta3y1gWh/ah7Ns+jxABG4DSx5E+uNlbivi4ktL4VC5PxvJb0
aOzK/D3Gls9jyS9npshQjoc251AA+6TqOK60ulEuwYL03QrCEQCwyhr1Fzn1jDtNpEXt5EQPIEPq
DMwBsWVXtKhaWE2rYBgTuBN21r+LNtOqxZTVAbgNkE43emI2Vx+ydrjD7t/e4PrraiftPalbY2iN
2S97kYC2qlsmFJo1vXmpkV9HyS/SRWn4yYOXq+XXLpGnc6zpSj7fZoXBYvDLO4A/DSdfgePULRvb
jlxD6rHB+u1suh5yMTPPpsnXXNsz9BeReRZTukENv0JfMgVbrpeiBOiMuqAn1IQfWTho11YrOATh
Rq9rlxoBGdOUlzX7jDmj7ZtuzNa1WiT3Q+0ppqNkafaOXVFndONX5U2XDBxQcS5CdrJ41CIISDL5
vfRApIFvk3tzUau+0Jd9mOfTEo82Jek09WOzAHcyHkKNLHC3MAbpOemsiqngJBX5oko8b3I6a6jj
1RBLQ+6kcWJxkZuRU5XhAZtYBj1WOHhIeJk5+rJfBH3kmwtNTYwbLZ0iDFqU+PfJCOvPUWqLzJyp
KQJ8HLKWNptghtsvJbUqtl3bjf5qbHyFMTNOj20KKUFZYXtsBtAtUFbXcafa+K4SMAqOLdToQcrt
FB5dpAdXk7pVcSSjr/IlIv+6cMvSYviUa2mGfbOqOBpJVTx9s7S6DdZ27mUU+V0n3ViBPFiOXIM+
YveozHhlFFV/L6QKZoBp8zGpsLPyqkyhj8qip5G6sehlpGsZ49u1agZbX8Bjk5FgQXXDtRioNI67
uIHqB8qG57nHHs55jcFPamNu7AthPXohXcqFmbNFrfzEU9tVrXgxVqN/DAD+ou/62e38oUVoazIR
HUA16UzOvd8fW4QiB27jaWlAXvrAAMooou1Yq5NNmU12gaS1o+k0GjQWjrpyVLscoPNTMUj+ShGF
dKfWMTIdDMHKLzqm/9Sl5X0BMoHxTNvPACT54/sKbaOO49gPXFUbn4HjtBToOTP41kc4PU3yLzIN
/uLldKDLtMBViByQEX98udgvK9FiOXZtI0UE4I0Iwug+bISlfZCvq63//WWfr+pPV50OtEILUtVN
fFo/KWZ1la5+KGPua6bAq1/LnIizh5Sc+qUeBNL4YvaSEr+W3ZAvJ6MRv+h0/kVblc4M5TFtFlwu
s5ft+7ZwJqc5bUbGCiMPcQeACWLsRqDzywgu/Pcf9J+uq2nMkGQg2vh8SCL+aYLRiSie2vmlhmpE
R5cSiqhFLSKBhphcgB7+8t+/3l98tPlDqTKMF3POk/7xo5ltnchGQXMfIjNbuhfgl4GG4ZaSNPzi
O/ynl7K4c3AgKax+4M/yTy+lab1ZBUHCS/mWIIyCqiYzOB9ok2L8ZlH4W6PKf+kc+9FWWXzLbpvq
27fm+Fr87ET7X+gx48JxozNQ/MdD65/MlHdhmlfS4VvdfPt+dPmPn/zDTmZ+Yav9TAMi/FXMgYh/
2Mn0L8SEGII1j2hdfGcnk6wvtIDmh59Kc3kOKWV++ruPUrK/YMg04AATJyfTjyMu7A+v3e8P1n9n
pOT3/XDPi9lEqWv8Rp4yGgRo8ZOPMerB/+iTXOwZPWQEpaijvQL1I7uDVBSrqOC4HRaidoqILgos
M9RseRU8yt6k0Rlqa3uV5TCQht4L3nu9qe/sWPU+QDXEumOKIFoqRUYnuQiSDlpFGgQXenxkmose
DKlcqdU2t7OJeEGAV7At6+CSmyZ+qcwUX8GMpicimtRFquvxkjiwZKW2qC2agA6TrldXQ0s4+g74
JPu2Hej5BNJdZmv5K4dGDwBOUPC3cUbni1LLU06VApzlghOwVwEM0aZzT6bae8iQ99vne6k9M/Y4
0BqBtZR7SrUkkKfraPCnAXjONTdL6Q6Yr7ztoMXxW61W05d0N1XUramfu5BcpiNjlfwwmSZwBbnq
gne5VWaPMyQS+OGG/6QVxA3Kgs59HUtyzuCNY6WTTeUx6qIa0n4Uj6toKJkqm9B+4OSpN1NciYMP
WOeugY7xzC7sPSuDQgCZ1UojrE4xZcZF9YrpaOm9t7MjRV1Mug+EMzWyFoWlL7scK1DMjqHtiIKA
4CikgUPlnZWPipp7C6lWvbtmMFMk8tC2NmPlMx9SujZaeXIZ35C1EmPYSDv9wetSHEYxAwJnqrSW
fpA+1I9FahkvUQG/oi74pmkK1neK4kmPzDv8jTnV9jbu/GwJxknbynbq7UyQqgu1FXc0r6cXQ/T6
ezhGxowT0XCWC2PFNmU/8yAfTkMf4BbgzAbr1uIQ2U5S6JRWetHlPHi3QG5tFblXn0myii/D0HrP
tGu11hFjQ2CamdQuSEQ0PV67NhSFqiYwAvIpIus4ZV3+NPiN/FQGwXg/H3AuMrNE6nr+ih7r8UNH
qp3TerK0BNaE9BSiwDLvYadJQaqCX7astZ6M1baMpg75pYiXNvkM90OWncOoqIm77rJlmA/aa9DN
0ckYiCFj1dq0qZn87jJbBDSeYrosCp3nZ9CS0FMhxxyNQvEvadz6L3Dk+nVfjRjsGu5NwFHIaaYq
PkJUi49aUoXXRJm83Rjm2D6nJlwzbYKmYbC9laI19n7YUJDTVjwmdiA5Miwnt0/4fV1vZrcCwupq
VFv5AgylugS0nJdpmEAO04nyGCE/hhN1rKaO6UdiZ8NJNGNw9NBgvHsiHGHqwTipo0jehHEYHxOQ
SL4Du+ohGUOTE7YkkMYljY/6KqmAigR+1ZZuKlf5JvDrgWQmblPF6wbALn2rM5OqIRaSvQ4p11I9
6rnaPLUxgAkejoA9RNDtpEGxdo3VxrceXYO9ahiIXQsSeO/kQM2f/NEMboM2UK9N2td7RifxftQy
BN0Inu7hUEQQO72+2bUVRB36/dKRhIT6aADafOj8hHnM0JS9U1f6dMk7tby0U9IeCDLPbkoICWBa
YrHxec5sU09WVkOhqfQdSvFqeG27E4Hv3WtjoSx8Q4/dDF7jL2bpnyXZnyXb5+ObrYpwWAF2nMr0
p+2+8Iwa2pQS73WFA2Cu+zBpbGMSHMrbslw3ircXfisWndBodmdK90RLw1qbY9M+GUzj1vTZurVX
JOpjrJcnTs6oayWh3qaRGT2BOIzBQsrJKsqKaTsYZbb3zMJLwWfl9i8qF13MZdefHwaaDoAAg2Q0
stio/2jA/lgm6SpDu04rin07dOMjrViemiEDxo+BFs9LMF9DxqxD6ojPqztf53G+4tl87UFn086s
arEJ8YRtkkki3SPp2oM+BNUlHiL5MrAtHTstjBBdz9072zdweALUYwA2mu0WaG+z08cOHHcxL5Bp
Xir1vGiguNYAZFlIwbyklHlxlfMyI4KAFSfNi6+dl6E/siB5gLW7WmmY4cR0kpt54RZhIB1HmaJW
asJNDVH/4vdDVLghj5d3Yix5MKsFD8ScYQZZD4jRBTPbMh2PYmoguRZxQJTboq+9bVRnqypHGlnA
GM/oMobbVjbPdumY2Z4ZGK0jLAJglAP5JQ7pCr9KCE3pBEcFTdmbSHuqRlqkxQfjSWl4QXzhiEZj
7B8u0mMa3GTVazbcl1q2HNKtmp+j4c1G2q8lJ43ueKE72fik0N1rbQXUzD58tDv0BuBe2VQZRxWH
LAqXCIBfCTKt/Ji0+GpFgoDoq2UTnmnNCGr9Rdl2b0G8DFHRGeE2TldBwkBzD6jqxn8rzA2jUSd+
0no6h6tuepaSRzDPunyJM8MpcD6mK8/+iqJgxLJb7Pvw3NorBpojAoIQKkrCmd2bCbxcY5BkzJb2
VvDYyLnbRf6iBgdk0EyyMvD8dAq3ITMXp5TV+yzrTnBnnKg3dl2p7Xl2LWMT6wFQYpHhV2EfDDwH
Bs4umFPknYrh9VboUqOCIlLx2/a9jA0jaB414eE4gOHk0Fk+SN0snJBGaU1xolAOZMClDJq5qol1
a9JPaYXNM7ZRJ46j4gDPerINEJAJUy9qrcb30f+y0K1QP9qcbGe8tREyjtGfBZ0sJ1S1j6nvnxhd
fyUp2qXqeefIDK5Uu0sHkgiq7L4Mi81Q1vu+wrHS5Lu+aKGVFd6T0m6GLD8lULicOpTPmqyjZFCN
21JvN6aabYb0dvJXU7bX9Tdaastp7HcSDawEUpLSD4uWCTkDQbtyINuMB3oZ2a4P1YA2qIq7ZEpD
iN8ebUKjrDYmrCgZGDBqXj2oT7LlXaqWCb01nmSov5B1SWC03+Ka3mVW0oEbpQ3AMQxGpqkuIVze
JswJLO8tSneDideDr0VfjNabZt7JlaumxdrSDnm/6qKvuYYfzobzW3DXR/0yi47406eZBAkIbESw
Uaf+OaPTRi5JDM02Td0e1KGFoVN6RNY3B++6TZst+uha5CtWmVyEW7V6trW9l7wYmf5oNMZK8jBb
RzSLn324SqVFMZvuTe/W0DJnAKAbq25a70KbPCwT+KJbdt259YFT6qRO0zD3tW3k70PtORgvFU6O
x0C1Fn5nbhO/WskooWXqj5G9sOUu4U6Jsk3ZPE72csCmo85+D+VsDdGyLTn2Ve8m3NbkqN2PyiVm
Wlm9VmG8MKJ3C7fktwLKl1IuoEQtsu5Qq0B2L4k6HYvyxB0IvnGT2y92vFfDczdzIfpb2IQO5eZG
jW6sND5ocuK2AxJljWYzvn8m4osKVUJQ0BlwKUR0hFEGECMthLPcb0xsO+Ow1ZA8dCZ+V3U12hhc
qT6nsl6a2mORnHTENXL7Qfg2/1Fyyrl5nVBdYmLrGbxW/UKzQA50yL6bq6kKt2OZILJ0aMM4Vrmz
/BOF+hKO1lvg3xnVxfbHfaQ8kSkFHNaH/Q/EGwhXQt2LdxVMTIN+cJriB60CtcZ8qRhcJQmu7Vgu
w3JXvvuicfwABL8j1coms0+g1PLkLsObipy88udyBUePVTzKJRQs3L5hwjmBoXu36QWhB2ixhmc4
oU5kSNtRtjY0lZaKv+nD3tH7Dz1WYFWtCpkRSQkG7LWMXuRm2eTG8ruj6V/2037seHxurZzzyGKy
LBoQlNc/bq2GEhTQ3vJkP+QeCymq+gTeKMheN7RLxYDtno3kuqpNdq70ESJtYcrdSwmOjXpm4OSh
pcdGlsZd0UDP5U4mCgQlAhfPmysB6bMoGOf6IJ4rBeB9yUquRbSX05H7DrXIWaBlIgQ0rDZNVuu7
oJd7V2uhy9cVrN+qoy2f2wmqcHhybuxHV57RD0UaskbmqjgIWWENjFx7X7ZmwDBsN8o3RbIP63AL
y5cjCJIjLf5m5m857gNtGXflfc7QKzfnMSObxM4n9iMLYuSknbfxZGirQ91ttHRcAdTeJEWwNOup
Waciw1GltjMaPa7SFQNtk7hnfzj78hEK3VHM9tQXS3uKqqvUW9s0qJjZ+9APFVexjk16Ay11z+H2
m5oube0hUXHcxyR+GAVebE6JECbU4K7Nt6Lcx715Uit/qcHT0udkiaYC4axJGymZtsL28Jpk9w3f
Dvq3iUnfzkJj39TvU8h2LF1G/RXA8DY3vGtm3nPiwVypLNVJkHcg1uSsMkCz3bZs9pNl3io1vogJ
PC9TBxHd5SXzpMl7CfJirw03SvkhpgdzrBexDTLCpOQHbfMLpetP8CbWIspsuhoayk86H8rPMTKT
bBBTbpQEW5k9pQN6KaNIDlXVvlALTcdYibFvZkO47GsfrrNs4jLMmfP7BQXg543xt1pY/xO1/Q9d
rvW3/PQKNvL/QoNLtuhH8pD41w2u42vyOr7+x76Fu/j///P/1fH8b+tqfH1/hSG2eX3LU4BKvyOW
fmiB/fG7f2+B6eKLLhOGTSlMXS9rdJh+b4HpxhcLkhiZ6qZJeNvcFv1dwa9rX+bAqTlVizM5XTL6
Zr93wPhPGmYA2TItlfHA32yA/SSuBdskwDwxaSCa2Qb7NLfHvtci23GVqJlc3QtvjimW93PaQlEL
N5dblx9exdQSEfzm7y7lXz2Qf55wfL6wTUTfnA6Ovn32NXz/wgSykaDYaM19EYzLiucZCUH3EGWX
UoJKTVbSpdTXJU/O7liiq2L0xmaY1yRtIBdY6Lax7rPYrfV6p1Nlq0H6glx0GVDfIVK5iSocbRHu
S7nY9mVx6fM3JTXWIwlBwjeuaRLfAUQNLMxXZXrQma7Vqbgj5u5oixIJrTEt44GnUwb1ZRrWWiSe
TZp3jqHbd3IjmwQJyFR6ffQW6MUaZduJvGNn1MNXzTegVlbWnZ8CT6iKZ1XW7nXd3Gpl4yJ9eA8Y
N8eBfxXVcNOJNiZBqrAXUWWd+sS8C0GCzb8Snde263krtdQjfbLOvY1sJVN5GqIqdzlwuUPDxYrr
VSsMpLvSLlJ1tyGAm/yL+JDJ3tex6Kpt1sNFlqL3IKCLFce9vjb74sn2GMZr08swNgZKYClYyYO0
UqduqQrtXkaAMCD4cUytmutrcWrLrkf7GrvMulyT87gTlrgDk3pXFMgw9fSgkPgp8nShh+MyEe0v
Bhb2fI7/82jMQIbBoDzbXAyLLDYcET8uFxqEaUuiSnUvW7UrD8Y+MOqVXY7LMjSu4xzQoIn+DJD6
rhP+HpEx6h5sq4l5QgznNkFxWzTmqhwHTHZh/QQy/iFpuF5AjwMJaanXuNHkLQMFL2Wob8xUZY8p
1qFnb8cSDUuaJ6dMlBc0hA8phOUg4GuPxEEzqifFa12SgxGa4I7PsoVEvgCakng5sYrzHCkVzVJ8
G+2NbMwL3NKWyFfAOAS4jRNjHQfC1QOEABYeu8Q4lDUNtk5KX/ouXaStAXPWbN12LJ4To9pNHcYy
1djQ9EIakF5SFO9RwtasDeeipA5DS0gQ976M9fsgzDfMSe47RENKA6PXSy8mt8kQ6KdYhSqhD8fO
/8o0yhVpevHnFDPiSBKQ5aXCClGalZakWytrdyzQQ0Bz7RfPgXmo8E9fLLMaHn4a7ERh/PTFdnFV
EUYu6vtKtu8KYSObSJZWYtHorJ4qOStmvec5HIxl0UTHpi8Ql+Y3XrdGdkvO7HCOSDavyugQWvZS
zv0VQiQHWfCxYKrdZ8VFeNKdPrZumJiHYiq3rSZcOeFsLSnDvirLrTEYa93sjkT0bNG8LBoTN3LR
PHo8CWtaPYEGE4f7LTLHPVjQRSFy4l+qGfHtalX0hsrz0Heoc2SC3cusf6igIBatxjsalnmYLgUO
HabKK3vM15rPw4pZMkR4wgYA9jYpLYj50hcXOqSb0WiPhQ1TtRDcw/HS5CmUNwR6FfXR17pzqrWY
zzv8D8MeBR3dV+z3ChB1GwhIgfO9URBDVOi+2sjNc/sUlA+66M5eX2zAY5Ith5wV+s9gosD8Wql8
BFXa8SXs2rrY1EZ+ibCNOE0utoXGk9+TfjHS/bRr/HwnMzqmyTXPeD4xgt8/+CNTpMIIi/qea32c
D4KKb6z90YCAzYmuHM92b2wsz7/i4LoUJqSsqFg3EpDngcvI4oDO/qxH1JU6MswgyTfFhLVeq1aV
rm88oS/qPj5ZBPgMeftYW6BRNO0eRPjX+S5RuW/hxa4q0SGxsLcMIU6oX39R4v142vjtaaXR+MUV
hyFcMKP6YXMj7qw0RTw190FklgtIxms8Ee5Y0fDALfCLZ+PnFPznKwoQ1GCAhfMNQuOPr9ZJlSYV
PVupnjcEi6D6x4urNdjf/T1KzXvP7PdjZ1Bh5ouBnrRMl9FROhjeppf94qQlfr6f8d/NHxi/j0IH
U7N+mmKTauCbWt/19z0BW8D5t5KtOsm8qZaZOHTMZIuCKiMB62Tqm64oNn0DvMAAz8L9JMdYUnJx
ihrt1CDs4Hm9oxt/yIPyiVHCJcr8fckTFVgwc7P2qHb5hcTEC3LTR33y910J9S9U71OpuxENHzMb
20fiNE+QzR+qRDuQ4bLyI/89JQGv81Hlje1RTmDKxOG3ml1bFcO5pg9RUgKlVnYbjxV6R5/20miW
UFe88QGrEp0yr3j2U+2q8xccKeE5r0p3tSwOg4ZiMkl/NbGfV8z33zF+RhXwJeN6GRmEqcwr7rs6
rUAUSMgGl1VI2qZiF9cS77ev7m+dBf574+x/+bf+F46yFYPK8t9U+Xn2+vUHIOrnD/xWuptfdI0x
9JwMTJXMVIWG/W+lO/9FtmWbet5CPYE6kWX+Z+luoiHhp3jCzYXtn8NrSncTZQn6RhM69+dR4G/M
rm19nk1/tyhUmQYkqgqOFggddEKvf1wUZiAbo9eNLFD1WpeY+tv91cA8P63wsLnd5ogev5VB4N2C
O9rR+oNXGK7N8zSupqhe9KOzJw9sHsou1gTHLDGyjk8EOO7aVYDFftU/jRuawMtm1/sbQ+w4EiC5
qk8P4I2cdJPCZrFWU3UYSf8qULmLjZo+yOOG6ByADPSKkPeBFO2MG7LEZlf/CGCtcy0FyBeIUf8F
sNbi2vIuri0GcwAi6wBreQDUEgXYPrhq0CmQHu7DADLIQ+sEB/mkXpOtzMcxwLyqu+IgIAEWrvG8
B1jFL0Fs/ahvKngD6luIr73dPCCPviX6y5lfAW+BeUYnqx28lQZzjW3wpntWgXS0zhXG5FI5Y/Y3
nIfd9eHBdo77+V/AKRySbb18IUgBMkR1qA6EB+4Yk/DeqQ2dp9Xdne+8IUI9gLlapjdo7pz4oWRk
SrZibTp7eY2Onq8jJGwCJfUDqhSACzM1wXkJHUCqOS5/wHmfYC3z68z5oI1pOW/VM0iLm8bFpnIA
dX4abbCK94hPb3D9heuoaag7IZ9Cuteu5ddpDeAI3iRTQgQIubZCd0gB6R+Ma3gBKwM2r3WUc4OK
G2tIABLrHPLZa7b/neCUYV6qp2mVALkDHLRlHTwMSzqZrnhJdniItGKlJAAzmAdk/aWk0LyEWE3p
l1yLNx1+FSkL34qzEi/0b8aqvLbrdp24zVdRzESJfRbytWnG9mXIEGfSgnVhjLoMG6Zv3dFwpHit
kSC4Rsb+iAvLQT5wr/FpuHBHtmt1Wb34W7xOcbAdHKZdWC23z9WwDT7QPtAEpQab8YLNXt5qLs/6
5/Glp8WFmDkhM8Kxy02AHAABcwO9ASyV7JqHGghe9zj5C4Mz3JUUNZfe+WNxDA7qUbutDv26vRfm
RXqz3/JJdmUg/Z3tAIjkD/IuPgWudEbEyWDj2AMtW1TxgYwDme2Mf1oL/kwxBlNKUAMcQOcNLo4r
JVjqEHeypaoctXrbCsZ8Toum1FExdkAeM1bFXftKpppxaM41vyPf9uDjWjcPNprLnniJtmTgtvwQ
zBLoeG8oPp3L5bDj/ZcL+RYOE48AMkeYsgdPElOrO9prGg4QwCsf4kUc0z1yyq1nrRJ0FrBGQPqx
wJBnhdLS+Frz0xYoXoghJpkPCy9fESuJ9ahzRO8SEjk8sepKGqePNNjrhfHsSqPj3cpfoxWQlczp
1u1GZ9gI0kZYC+MrHwxIIAiLdnUZNzh4iWDdy3wvTI3QYLj+SYNgQ84c7EP5kTPz+Bhwvped+o33
BYMiWxRPBs8NTGZP3jW6+PvhXUAB+kboHXL7fKEiudVW5bAx1pn/WMJTGu9UNG2b8Zit9AWcRdSd
TB/AxZ4BLO/fcMYeuW0YEL7HJ7FDTCFeM8Ab8TePQxz6l4X1nLylpPFt1OeLf7RfNXqw2MUu6o12
Ce17DTCH+jyNW9qzV+2oPluHAtvLbA1tna/yVkGLcgbsYq6tJ8+Rjumhg3hWvKmXrXazBu91Cj60
k3XpwL2Mt9ruVG6jTb5SSpTuN2a8RWqsP+gVH6g6IaoONjG0vmj5+hpsiHeyt7JzG2zyyy5aaovH
JcWwcxrdpXEl2OcrMw3YU/W7euBPjuzqT9nrs8bDPFf5dkZwcGTYrIJXpinApBhuLAaQM8nGgELS
H04zi+qE2fKhDlz9PO34CLRgFuk2hx4CaQ088kyyQrgM3AYmkEuYmM3fsdeJcJITbFiXN8T/Hg/K
InGo0smNsrUth7b4KJ7jre7tmg/DcPhj8vFsrj/fxal5AFFc75M1Y9QH8Fk8FznrYPo+lECZW5VF
HuBH+ojUXe1mxE3QHIfrI5wSYyafKd3yx4O97hIeM2xVzY7Jr3dOUpd5r7JusSS7/MwnL42RFXJ9
azGwPOUjob50dAqQnUv/YqyfpaPCZ7B1lyIUs8iaVemaawXyy6v2ChQn2t0uNh/SNqNNthd7a3V/
yqC1gbNDmfNqLGJAY83OPCqnGNzmJeQStasZ0KeB6Zs3W+lqFgvphT2Wt2+uEWf5d9lrnBKtsa4P
vCnrCZnMqT+QNynw7jmYEsuXEZXSe6e7mGkE7nb97C2vtmv0bF/JemRc5W90wIDshwlvGde5RgvJ
WhXA0js4vApJfHq+E8yXPqumv1U8/jcayf+HWsQkrcvUe/+6dDzTg8u7/9g2bdUWtISZS1V58wd1
//uO8O+/6o9+sPUFlMecIP97b/ePolKhU4xqWRd0udS5IUzl+kdRaXxBGGJSiMrIKU1ICH/2g/Uv
dPx00yaMAsyHkO2/I4gEyf9jUWlrBjkVvBaAGMuiqPzpAFfQI61ycizvKyKasi6hEJFJB8SXHB/z
ySZYWkQfQUnsbGyZJ1pc08oL0gPCApjJCkd6giZRQpY+SKlp7ns16rX31PJa1wnBy6M1bM2ham68
SM3WOFGNsxylxjnpyBElXfZQd9iFzGSo3Yn8l6Vv2+O+nSBAyRp3TIS5Pyuf0jlRUTXp4Jmy/z4q
oU9ALXceMo3bdPS3dWQ9K512LQo93KiiLpijz800c+Lu5NjmJ9FbmycvXuoNOPvDaCH31h0khtpR
FDxjRoJbhGwdGcUBsek2Ia52PD2opX8/t5pz3x7gOVhbNZVeA8XEbZ98tF5OmLysn0KEAiragK2W
M8rS1PpxrBi+45ZQntIyfgsV664egbZL3IaYAqPFUAvSXiUKbJOtOCuogrJgH7R17pKRZ7leiSBV
idA2hcoEVZRMqlUb8O4ixYRiNsgPns/bTFLvrhU8gBWJeiLTuFiIuT88tZDdxpYf5LQa12NX1wuF
MEi8m/yj16N3U6LTnsh8bhmBxNnDdIL7sgesYGSXehpkhOhs1YhWgndCTGVnCDN29672XnC9eE9+
ZLKvy117SbokuHRJobt+TiWiFCnRNgnP0baAhl75kLVQ7G3tUg8XdRkXS0XYxiIKeX0TEe6bMHLl
qUXqgwXQn7AbJcWqnCoMDnL4LpERZpvSTun50ABp6JzlwUeGDyzU/A+iPtUFcciHfBzA5xVcIt/U
AYtWrbeVBxQUYSexx0keVg/blzd+X7DJAn+oC8XYjMg4nbYCVRBOerkjTd1yuRfoyHbdkeDw0Qmy
THdzFTc6IuGHzgr0dZeT0NUptNmjZox3Fh27VVaH2mMy4o/36el6vlevJ7nH6E28lVnDszcU81pj
y3XwOmlrXxYnqe6MU0h26NdMouteWGgfGfZdgzYrlrKpXOM8eu+j4SEqed9xkaNUwCV+T/wXBpCG
VeS3c5r9lN0J0anLNpHCjSn4LUWYX7BFXuOwHKiEe75FXWtq9jV2yMz37rwyeoPddJu1fPt5xDWI
i9pefF7zrKDRyHDqKsEyQWiKLybCD9rHxUXuu2MnkoMSKjDwJrq0JFvzpZD+tGAAHrDzsjo/O6sq
SadRztI1FNajhAvsYKfW9r+oO4/luJGuTd/L7NEBlzCL2ZQli1a0IjcIkaLgEj5hr/5/QPV8rSpK
rOlvNRMd0QtRIoBE4uQxr/FzkEhakV9Xlht/mRLn0uRtLuqx/KoN1EpaR5fFKgDtqeJWz3l9w1Q8
V830ELqAt+ifPmBBw+Hc4/Oq4Ru/Atx5Luvc3sRhG2/LGNYEbnrOomxSvojYa+jPzGITLjzGUhFf
EogPaGOItdRwxLB59lpvL0JPnk8l9+uO/h3sLXCP7Cfddy8rCC7wEbl6FGVYYPX6dGKEUBmZ9uOh
JZIfWtleVLJoaKqGtGEHUCGJHkC3qzWgZU4VPL/Hv4JhE3a50l2PCCAsa51dJIPpQXNGps4qgArF
S1o6VYSopTG3zuTgL+lIiCX8z5fGtL/omhgWKBoVV5DK7KUH7W8Fx5KY61mkrpoO37wCtZ1pvJGi
NgZ2VJea5GsBS1IY/DwslDydFGBcWNRy4Vb119yov2oZSbfbEvKxiENRd8xv3ZpizBrs5iadX2Qm
nA2gCHOtxRkWCO70kDrsnrzx7oKOU0DnZqh7669txElRBt9sJ/qRQfE6LebZnlt2av3+u3PLBAc+
CUhk7l2QTuG6bvV0lU7pywiNb9UUWbNqQlLAXlYI6PVk66q3tnk0PqBm8gMvX3c5AX7c+V1/Uc34
2R6pkIXMycMK2vLVmJ5XGf+e0/PSb/oLKwhm6RKOJc9Onmdgbw0PBgQt1DYdk2cmn4i3dmxE/NbG
pdW3uOTlAErqTe5rSbVJXA2WQJNM9YUPFncT6yPa6J2JdVvnXVql9aXrZ+RyWAKIyZ/x171PKizZ
whkhlFbAkQE/YTgeVECUe0KRQINqlUrnEmNzCWozV7dWWrprUyVINGq8S5PjYGibr7Lq011vJN9L
AxfKqgXU3QN9x6PZtHZSdPFJaNoDvhaecWcwIQLVzKRUTfaX3kr9LS6T/qnLkAQyL72fpuTdBs5d
IfVsMciSNdbYL42KfkxdfjvNI0CRPg/c1nIM+cuAFF/CkX8amvl5Uo0PmnIwqAFkm5gdaEUPI2ua
VSnFdf01myS8CcRMgC5rb37IH8uQ6tcHL9azzwY2NT2yOz/zXwMNhoDnDmvTnIjeca8vrHEKboIh
v5bp+BDK8mvQgNIuh6S+sHKGwaJhGOw72hsnTbNIi/iHpmsKIhPkQJllz4YGCryELIpwwHctnJe+
cIhAJRhzTEo1ZCwaKBu0Z+KQezRYZqjX/qnmjg9DAXsAv0ikZocs+aKlIUepEZ45OtyKfhzTdW3T
ExYi/S6H8Mc4hBulwu8pSOhFWUTtiVZS7Ywgk2n8c3dez1nXxxHVr+0NW1ufsI4QQB6tihfLgQU5
OuzxGS16FklLfvgw7xc1/sDgCjkDY4dvxmjjF9w5d7jggm/OtLsWzOaibTExmUCSLARES9x92ftG
Cc4txLU17IkG+QhRQHfoz73j5suoA/6pQjSBTL3A+dnGDe+i7gz7AYAUIUIRdEXPSH5lF/GLsDh5
lSavy9yyV7puLGuLR/cTn04QDXWszzGESLl+mZuEozS4i2z9i4oF2q5TXWLxzIcxVS7GPnIqL0OU
pxa1jPAYAj+/myMlrafhIc694FvdYQs4yebrnN81cdYs4xTH52QyUC8htwKqSlJTmoQcM678jRsj
OFA0xFm4uUy0SATXppTnyOXhhpXijQP9OytilK8BCyicGtddHn6P04btR7hKU6K/rrnhugrJHK0g
L07E6NQXOuJzm5EZ2jqyfRwzLCJkMnMWTNDhM88DzDxc5bXW1d0l4AK16IT+RcfW2wrxsseV9HlQ
LCYcYijEPXO9nvsbdcYZkUM/aIohm2YNMTKOWG7dil/qmVAuMw7eQQlgYCP/0lOEM5j8DV4y0W2n
wTQdazZqakMzMOfzxbHC70WZPoc92g7dnGJHMnMulBWXS0JWisoCpIVgYBgRBd6dF1mk07M8zzAZ
p0ATakB/W1jUtdnhlTlqL+HMy7dL7GsajQ9dBvZw+h4MYxs+UBiYuywSP/A97PFBtsclSc9DVwbq
pB/wGPYDCzRzl3LsComVumIHQ+uEcAI7hIQg+hH2vP9qAHHsj+7d1JAvDxMI4ip27FVsDgX6a5xE
STKwjKlj7fQoUj9R9v+qUP3j/GIPzvTHv/X/4pTD+3TKcf2t/vb6Jn+HVjLmf/l3ZWqYf+F0CNZC
NxwUGH/RGjWMvwxUwzyXsYWAnsDU7+/K1HD/wgqRSSeYSkpa06dm/hupZIi/yN51RigoNDKf1L1/
U5ka/KJfph1wFoAh8J8xF6y/jL5QN4qRGOyanaiTy4QGiRngSqBQti2wPRvcUwLj19TNLzHbpsiy
IJmb4YqS4MQIHNTbrPIVjTb0sKyTX8r965+Dll+1vedJ0m/v6GDuMghlFj0owR1Ur52nVeEK/CB+
Apz4YOzbTVvUKNzXQJisUZ17Ajp9ZZNVZVP7vUrMB1JpnCjsaWd0xjcbH3lOIA8JcJzRl3HmZhsj
lyAuAaxINTKznRKg90VyY6I6d4P8J15M2JrLNn6yLWThp+JuypJLHugBF14kZ4a6P8llE55ktSbW
k1eodVJxg609vQkvOA2zArRLeM0RcBfp8g5szaWbMRWJmghDZpHAOoixYNCMV4DyDwYU7G0u9dtR
FCENOf7XKudqmpojk+wDbMB/XjEtjL1XbKjS0VQ1dLD26DfghAucnmcOIy9e+z1iH761cmS0QjQT
QY3yfCyTpyJ3TwtEkRb2EK6oabcFtIKtDIqTLHTeaoGhRPfcusYi1wY4lwLDo1Ri6JH32WkfluQp
JqbwPsnLuh4zANYTaGiCq+TAIsWXtnPnGvAdOrf7UlXu6ed7552Y9M/s7p9HnffUL7vZGZTepZrf
7cagv5YyOqvzBCyYdcEin6gu12d9E7mMROA+ormHZ4rbP9mxRBF/CtVCqApodbKJy/AWebyt8M3X
1lPBdkIqAr0O+dWiRF2w2XOoOuE12hfTEXDDbxXt3weY+7eeFtgXJ5pe7eogpF7ut5nYxQgI+d4A
JgxLGju48eoN0OWIhFs+dY7+4KQ4t6NjkNYoVbiNXMqU7WtUlUQoLYOb6RvnPopKvlvchEN/+/kq
v4/Ff7fKB+PyiBJUpG4EqqVtl0acr/IQsxQcl8euBdI3hK+1YPt4xZ20klsaDIyXImpru6McK8rz
jE8FOo97BO60j2L756XPf/7rS0/40IXI6p1nMbLB8UO0fFnHJHRNQKG/i0f6Adwkj3wnoXtdw90q
zytZnTdqxFoL3tRKoL2x7NxcLSOdwWaNyhmEHBraUYxtq5ndhtkMz9cRJ4fJ1MLFXISSMZxg9uTK
+EmX6a1hNicF8lifv5s/hPN3QNgva+EitTuM5J67IQeCH775kCDShJYbBC3pukdCyoFC9T9LPq/V
L5cRxL84Iz/dGUV/aoJFAejJ+oTbzsTZg64FRe1la6NyKsbl509m7rdQ/7nmwUkV5GGTY79b7Xp/
urVH7yyhjlj4YPsWTe/8SOM8WNXjoN2nYbuE5nuSwO8dTA37s3qe48Yk8UMn1EKG+tekAtTY1N2L
X+Beknk0eEAjZMfu9U+v4eAMcwQc3WD0yp3qu6cyHs2FGfvQ4+x2Wnj2BFW8klsn9O9Ns8E9bMK0
xc4ea5NC2Qsh3nG8rEddfUUraxWE4aUyetTYglVv0wGKnLMeUnoFb7sfYRCRc0C+hizcZPrFkcUm
9fjNpkcdeP8FT1jF95FtVTvwnLCLbOTDmJOAxrqjwnoUPT53JqJoNkKzIb4GJUJuLpQ9oV2VfnMx
ynhpWc4XjbbYZLY3fQEoqXFfCbQnAV7lCyusjgH/34FYH6MR+P/9W81zen9Z4Fc7yO24w7amdw64
tF9Madxd+v3krEOATstoaEdExQb8X4z0pnBK/UoYVJ+Z9KaF2+nxMg3thQ/9HRUf5rp5kEEgS5vm
RJqMTvvkwQqM+7Gwnn0D8l+fYuDVxN/0hnGzZsXMfgd6bgYwRi8DUIqk/J1F8+zz93EA7P4/mx8u
6/5DBlWqEKkycCJFwdTJ4zPHCXaZ47+hYAjztr1M66+8rjMxWRu7ZkaPtB7KCNqRD/5dsOF3i3wQ
8nNP1a3JztyltDSWchox80JHbOEYaCqgrrz0bUoTNJgM1PL6FxSiXkutQiCrdQF1+Fa9hZzLyH5E
3wxo4sJvvw/ZQIWC8NdCgQlb2pnRAqEAbLqIhipblZNiwJDaJ+A53Qyj2rIG2Nad2RogOzuP+hXy
1IKGDNVq3prnCPWlW1/DxyUwv02m5pGadfBAMyQXDI1sSten+8mTp1ZjAYmoQS0ElX5T1CZEvqh+
FhAGF5UIrsWIyqtVaJddru7BOD9GVvrUEcQXtizOs9A6QdNvPfROvaki++nzF2zOkeF3C3xwiLl6
03t0l9udjk4yasvVXYPo/qrsUGxtLR0ZvcgEL1xb8IFbRSOmz7EtIyiuOInTjUcqslSp/c2HirWi
2w3hNQijdaDUru4HtagHEuHP7/VdJ+l393pwInaFgjNgtd0usKPLurtwO3pz+TXjpjOmENgjtmIn
etdcDa6xrskLPCPCXrfuEI9sUefCuYjuQBFNP5K8vkqHpymUF67mbauSPpSH6+KAKiX9iAYQYz1Z
W2mHPGuwC3wooamzqquZ6PQceChfInayHN36JnXcs8JC4ZlJ1BgY6Gd9kc45sXehAXHovg+muwkd
cxlHcv35Ovzxnc3B85dTMJiIc1Hf1Tuh+VgHtrG8S5EJXCmjRiDPq3F+9mKPIdcwLQtwGuxMfaVN
/rY1xPQt1mrGyclULeIsl+tGr8CVIjixNkyc0Cw7stHRHaZjN/v7NIYzYf9mNUQJ9TDM1C7JUhQw
Cp9BXuwkaDTnUUCu7F2F9EBXxfwB6jDnmGQnCmeE4tx2jPCmyWkaLdC0iK8Z6LW3feZpaCPadGo7
1Ky9HH28fNI1AKhpAij7SD5zgHz9J/AdnPo0AItYE36xa9AKW+GZEC9ShSxCiibrBk1DbDGiUq1r
K+lXIwqnqy5DO95pBd6UYQXRN75xq+CqbAHbGWUEFpacuZRJtB5a0MydzqgohkSztLJEIRGHCAw6
O+j7mfNww4WrWKWI/jVG/NT64bUqMqAvtIKhfaTpiWVCT600UH4y4geVMavAQLBelEoB9xmTGxGQ
9M1ZY9DIYhUhk9aN8smro+u4N7alLbMLvqJT5LkvPS1fJwGqlQwIoLoyC8Tsx7Gb02BM6YuiZYtw
Sj5sm855VClDkQA6/xpVTPzCpOzXzBStzZGt/afdcpDAGFXqtBSv5S7QFOtVUkw0TV9y7jHTXXYq
xVIvrLBaKto3BC1rtL/LaWkMzIL9vO0hSDZiXRXGo9GIXTrRuE+sc2tuRxmVJa6Y3ZzbkDnGHE7j
57f8h6oEu5T9DV70ZY4Yeil3aeo9Rmimq4F3IPQeiq+J+LbvPKKI9JiZ0dUgG7WVBeRf1ERz6NqI
sFZmfD13N8ckvvkv7+ggM7EIudHg5nQyKiO+MsZEJ/x0prrFW+Ak0pz+AXR1tTLLUcCNsY1VnOT9
iay0XW0XkbslwIgS1WhhXIQBYqbMWsMj39Uf+j7oe+yvltmhGNsoHdZqBPpFx3xkIawmBPnsiDVJ
1HCa0u53NedKhZTNk68QVnCEvnYzAwKFHFDlbQt9o/UIKLWGXhC4E7U4snJ/OA29g3SDMXzsla3R
7XI7PTUnY9sX+M5p3oXrwRvjU/faaQObaZkZ0Zcj15x/929ONU/sr0hmZvqsENrvgtjYqjTY6vhA
LOLYO6O/uwpsfdv4PqA8bMAGzEWT4L5pgq0Zj8yU/dBZTdZ0jS7DEad24/dtsA8sB1666CvDGHZu
14GFk7hQIHmJH8hwHSTAiJEvkIwH8jeGkGc5UcKKilsgHsksUyrWltKS9WiEr0VsM8Ktk2+Op11+
vlQH+jD/CcqHfG/2pV62MEZ2bcSwgx5O+ByQM/8A+ODvauS4T8ywMhYVyWgcd2fMHq9l0zzrojiv
Y7oBnWHpJ50HiICOQbwju+y/MDeJV5Yh0YGy1pOTPLkuBV2uj+u8UkcIkn86sb2DQzCQmqDz57U7
o+ruhfK9dZMA8VC00Ms6ezJS9dyHHBD2aO9sW31zic+ABYJoFv+6zBztookBINotQ4xwYr+zCOYy
quK3MCer/Xx5D6xs/lnegzPPKbUp0npUXkyjzxa+nlwY1ZAuYz3/blWozFpFeOVQ+C7qqTr37OLc
KDjuXN3jzpAJWxBh7yaPA6sKHl3GKFYLqLQ0/5tm//8FKu3/p07/XDz+GZO2RWPwlQD7lqtYjaff
//f/mv/+z/a+6f9FBWMw/4UpQDd9ZiX9TUT2/8LdxrZ0qAQ/+/v/ae/bxl8uOgjQGUyUP2f68n/a
+xYuY6A/+JGDcQ28ZvNftff3A6lrYmPmEQ89lCvgMIlDadFednGuOUy/gmIsINc505WvVxEa176C
zl+3lzbCY1+QcdBIZFscCjrQIb8s1vXPELrX0d8LrD/vwXUMeNqMP1x4FfsBFqXR3spqoMOorFG0
Tnp16UI6PStH+5hd2VyB/BPDf16KdeVpGY2QChycbkOmNaLT36E7Bd6waQ6zOa+aNDnyidof1tXX
YaEZjs3LchA5nKP3LyVAit1I7+k8UzEEYt1OxXDi2V4Vb6XqnMvexWGIdkI1l5YcaWqJarWjnVZu
O74KMSYX9diLuyCcRWAsByAIWBPHv0vHWQ2lx+LIWFa9sibgJEhILxSDGrx73Y58UNcqH0vM3oIi
QLZWPg2xKdZF6ebxepCG1azDSvXf3dxx183QAxjskrQplpHnoo5jjgMWJZPXBpDVQqekUa5sTOO1
LMEXsceRbF3rU2nv3FhrouXnG+HD24HcY8z0HmiKvg4Yc3/RBoSQAxd7lmUUDq8OI8tN0GnpkW7w
IXHP5Dvka/QEWpY607FDva+qanvcAUhU3RB9FQ0J9rMxGBDy4WO59zurXhuaGNXC04rkxA8N46r3
yOHjmhw+NRDCyaBZLpVXGrMXkf4vWYzcHnoAKLbansnY74MgbW2mSsqS22O2ABiucVJkUTS921TA
EdeRTLS7z1f94NBz5ytSqiGJMCscAHg9yOnpt4jYCkbMVIsOkkuWejgR61N2EhayemXYM6sR2V32
6JoRmb7lde2Lx0gzXhtJDHXX7bHCMJUfoJiVQjNdytrWSDdkOX7zgsmMtqWZoiGkN7inLPSSttCR
z20/Nfv7CRD3cC2wLh7mcvsbp53yBJ+BnI2j4xhWS7WN8cBatcq+QHju++frNed7v8YQlsu3sWEz
CMDA2Q/7/lpc52iZACWxUwvvX3uyt9Tp41WuBdb555f6wDWbrwXv3vaRKDYtjoP9B0O1INWcVkOD
oIv1Yp3J0o83HR/4WqSGNp6gYQ/MKfANmrEjhjlvk6j9a2b9nrvM8tKgtUZXu9oMjpZ42CBE6X3j
D+61A3YUZE5aWbAUVAduQ7elFQG4G/F8zXSvXSoRw4i23Swe6Ll03XUhyhp/KGugUdKZptJopzQ6
SKisq0BPhLl5jWhB4F/xQ+dLT43yglGMJPegBtwVea1VlN4NgUo5xYQeYxzplw2bJDrpoirqt5+v
3cE84H1T+Eh8mLYDKXjmBO+vHQL4FXo0Ne8JcxtsIsySmYdnDghsevT77/NC4kqRIbq9mBrl4PNI
H2BdmS5WzkCPv1MMzsi+1qpfanyivjZZ7lxDqXWuXafDPURgBGZu6kj5D3URp2qB/NZRSfJ55x5u
NnYAhEcPJACF1P5DKFmnnRSScyQvEpTXxrw7wyAHJ1wflwc9j1ySfeQ+tkqgdNHYxoDXAMDKGtjj
EkhZgo1R2EEiNL323nJKa9XjKpKsMpVS236+4ofhe96sM3GTopH4hZDK/r0GiOHbmHCEGDuin2ck
mBiIBnupz68yn5z7K2JCxgXegIsV5+p7J/qXk7WMBycMqiJcGiWspFx3h3OjiiMLcayiXrspmXFp
hRY/8pz6+vNrH8y15j3FxeEJwAfgq0Q1fP8RG2RQu0hik4MsyfhSOVa8whNwREUsCu+LsJU4uXM8
cPzKWUgXuFa8MnXRHrmPj/GOO/AgMmAzi5SzOCiDaVwJrbVJY7Rogi3YJNW5KCpUi7C4BE6eG86R
k/l3F3RQaUcFBBNbstL95x6Qqu2QKJ3ZXZFa5WPB1Nyp6gUGogZlkpsdOZM+biVT58FAtzgOhN7D
uKfYNlh2KdT/ZdUxw+rgc5LO/esNy1VIA4WAv+GQcOw/FfBev5bIPS2j2qep2iPiNzuHHklvf/ss
2AGjdUpigBjX/lV6vLm80edZfJRTsKdKYQnqXOrzrfm7qwAvBYk4CyFZh32bLCBEdzaMjLRismlX
yKoIhfPbf3EVNF+J4MCO6HvsP4sIMySSesKRW7YgT4WyJEoC7XDz+WU+fuNIjVOPQLHGVACV8P3L
6OYQCyfjxfRp38/WrBYO5aazTZPUOeWzHh/8xAZiQCvqyAO+P8F+eEHE3kUSxSMLwwfioFtYDr1V
1ehGL8eKX66jC3inKq3dyAjiKEycEXKpmpYT0oyb1n5tJNopsQiWQRAXRz66OV4e3ApK67MMFWXj
R80OAbwvjmhsz4tdfgsrDEARNi5PfHscjnST3rf6/rUoVqhEWWucGEgE91fcAZE76HYWLAroQw98
7X4D5bLFBYzKwbbn0WLvbkAJQwGvUwjcnkyC88wqAhDVYRs9lKp3g6uM33IzIKgLwlJQVm6yNkoR
bazbiaA4xeiugDsBd2BDoEfCwUiDZtG0A/gpo9ZnP0EQsMVSYqKzbfTaOrG9DhnGz3fXx3VF0wHQ
HBpuc5Hmzp/SLyfIAC2oHwPIsGFHWp2jULjUQtWeTLjoHPkqP8ZN0gcLA3HH0REoeZ9N/3IpqgUa
ooaChpqV+ltfAEzTVDijoPwfRZX/3XkBIBm+Fdc/39dnlbSJRYiNLgLu4MxOsZjYfzJfZJk19VwO
0xpvkWjlgAElbm+zkqTuHlnGdwjg/p7hoajXOYNND/uHgz2TdW5gp00yI1qwRyx1NwfS35S7qcSA
MZhyHeFty31gkG7eINlfn+qIOq9SQ6Snn7/Qj+EC4CSeWOAdLZb6sG60Oi9mJsrmdbuxfDTDvtnG
Q03Xq6qrGfqDO+mpxAtjbcSZOJKif9xMc1y3CRkUrR9r1nS0jSxrWXLFTBoxY+r6Jq6rZTSL/Xz+
mIch3raM2fmZUxjVOHxWDo6rNsgYE2lJu8yS9tXIbSAgrhluP7/I+1H+61ul0IAjSXCnCKWX/F4+
/7Jlk1QUZlYgyF1OGFuD8PaD7RhYtIi6cRj6hWOlwjrp0PqNTzUHobNla+XaiCX6YIhVmHign20V
Oc1y4HXj/1vn1XmFwjBM6X7o3C8EAwH/WUiBZW2uxY8duPSQyfvUF9dhCz9tIwtsUI+s3uGL4rko
cUHQWbTU+CQPUhjDdUqjarsKNd8pvaRJ223GIdLOO0sUR9bw44uyDN1B6pCPX+f7ODi+EhtVzgxX
KKwNsG0aNM1fFZ0hjzzQhwKHzQ4BVUehRNhzjXDwtY8RPZxW1gq7xg4baBklQFS9Xkso90R/1SHV
jAKJ37W3qskL4nmnEQoiGYH2bxR2XoU188VMJ2auiVmmVi+1KEawrLL7TKw0OE7AB9ugtoDzWrN0
cR6qaIlnenAsv/yQWPMsNB5oGsB/RafKPMho/T5WU5XAr1cyuTNAp31regQabET8dzYaVdBChHkz
IMx6h+Nvde7AzznS/P/41vjAOGbRCaV6oXDcD55tJt1OBhbSZ0EnNzEG48SLKTxyIvzmKqSBPCGv
bb7QwUccdipJ8JJDu6CiZimJ6Kdd0Onrz7/i9ybW/ldskwqikqPrpNDv0PFfz7hIFZgJ5FJBvh1Q
fw+9vhmRgE7rW7uzhye3b7qrGrOym9KNh8s8SYf7cnCsfluXfonzHzB1LEc1EiH4bnp/gu9lWULw
L/UfVQcNK8BdHJlKuLrhpk667DmowVAhc8zca+Fr8HSWBsX5Pf3rToEDC8pLHQNUHCpxfLyII0M9
YvUNJqQPRgm7qRmGC8xGbA+41OggodB38ilp4kGhFKcP0E1gIL1kqCe+ymKIC7g58NswSvXzexmm
CEiEGYiiz1fxwwlno1Y64+hJEmY0/Tv085dYmE4dhY+BZxupWP9YuZn/o41diaoCzI42xuGiNpsC
9lfsR/ji0UDJOSKQXGintjx2M3OA2n+lcw6B/ihHLi9VP9ifkQFhMMkFpkrmDdglOGaIqizJxcdj
V5oP7v0r0UmbuQN8B5SZ7sHBjm0ihpuapLPnF6I9n2wx4X6QCzqzTY3fKQQv/FSWtYt3z7rERyVZ
OW3mmtd6G5p3R97Bh8cmjqK5RDXg8NDYD+1/lkMTBTgcm/nShNDTIz7IxIL90iPo44Rx+6NxRTNs
OaAkrgZ6bJ4xvjDoeNl0RTiC9PiB+YdtcT5r7ZGz/+P+4N5m06Q5D5p9rw6iVmZUvVFpOPKEgz20
G2OMgzUwrfaHKMHDnUKYkiaTWb3wN9M4ZmLhdZ5q1zbmNGdl7zvHzrifGd7BqyOwsFZsW2FyPOyv
Vpu1BpL9GXB6M8HV2gwmQfPQlxM2IfihxmsqCO+LlQcJ2tEcFk+JyvFQSFNXe8riUb9XbWE+2rmT
3GaIrK0HP5f3sjUnibJ/2z9CYR3u6FPBYRY27nBWPRoXpoyAn5FR80CDbaH8GGCAfl00KaPoPtOw
BqxsK/EAfw0CHXzXwiDC0H5kVo0MTmeKVoLXC4IHeBcDwaeEZNAYyn8le/ZKjiZ7sNaRN9neAhIF
cjqeH7n2IiJfYurhZ8kLKY23CxiOjIvRLAwyQbpgb7FZ9bdMY2fXYT0EXdtXAtdHi6jytfeh+W1y
N4IuKog29KUN3HhbsC0TR2LtdijCjOK1AlNPAPO8GAlI2onAJwU0aOiPvpyVTL1BXzYiU/350GGy
e+plo3gWUd/Pfbkof7CZYBCnQkeHZwHIG30lswdanHQqKLdmF3kAkisfvbABVU5/mZn0C1YB4+j7
JoeAvY2TpLxpraK+D8DyQWRjPlcvKEdJKIqgTS/TIVYPFodIueq8Jn0rzV49e9GYnBdBE/XLEINl
/NOzKX9FUx31o2zMxlM7rMHb+m3hNKs6wZXYt3IM26qi0N4qpVXDso5zyNGJxha2ulAzTxthMv1I
c4kmrtlIL95g7IudNOmC+1IAVv4y9oH/RbgtmkzeSOSnQ9y235TB/oH9DPkFrEItv2ENVY4QziYc
uNKsmbZdq6tLGkr51wiaxWNVFmm7RP7PqJdly8xuY1P1UO87M1k9t2grn6FNmCyVawXZRVFjFLka
BhMBXN0POvx/2iy79LOqAewJiTJf67Jo68u2RXR9JSGkkOmMQZKvhKsG5CO8CkhqDRKLbrgz+QiZ
F1UEz9HyOVmypnXfiklodMMLs89oxQKmX8BychBswN/VuHItdAqXnpVn7hbOouMsUD5I310nAA3g
eDuuqjSBhqc6ERtM5JFdRnQ2tRBTk4Z5mg1+PS9ePq0LhVoMtF/o3At9jGGn2nnTnGHeaVcbDbrQ
sBmyQN2VmIozscFC+mtRlwpc5DR1zxkSqd7ScYcKaQjHDS76gIrpPJiS6B6AUVQ/tJ0+YvBtlX2y
9lO7bWYkbAh2IEJvdi3R+kByWFB/L6PUmBmOAzTsM3rd5X0cC19fGp1p8U1OZolWKIaNc442vsHD
ds8QMTDl1s377i5Fz6SB/UWqz+1k+ZPqDIzs1eA256HnYQ1vdJl2asTCfZJYwXwdSg/47ZyDoXsh
8DQFQqzQUHMnP71r9dGxz9LRUSYIOi8/7/rSj7YyJReF8EzsRQUaudmlanSzWRlDOzwVIgJvB+0d
GaDB1suF7tatjXKyNPWdqcsMMHQYCmaueDBuisGzwLN3KQpvphcg/FVqg7PiC8Zvw88hyiwpgTsS
7Jr6e1U1ykceNe0mVMZk2W8aZ8AoJKqsrl4xRiiAuoMewVQ88QGaYro9g7gCzH+M0HA3UVL2cE29
Mfo+QBUK11Bxm43mVO7OgfF+blo0DPHzCsoXaivMCgJwBdcy7Ep/xcSHNDn1MvM1jJC4RvVP07xV
XpOZYAUwRBe9RKFrTLvBAn04Jv7aKqN8YNKZJ8Gm9dyoPNUjhYeE8sBqn+h6Ft8rZdqIZOQZIx4X
Sqm1JIQjnGr5qkL6yR8mZsr4cuErHoFoWNkqzauN7WP7SuCvEPUbyrb5Hvs6/hSm2Vs1BieO0vF9
SfVqDfIkv3GheL3J3I3lxkWE/KuNk1e1bEOLwwPnVyT2sGXzs3XqpM0KFN6El3g2FgifQKUBDQ6F
N121TYorVg5Q8qV1pdefC59D70R5OvghoXpmPDAqyFcSquRglbSA71OdY3cRtfH0Yyqc/hbyB4Us
sHXEbwaHCZUxTqsQnHGXtNXtpCdiE1XGBZ0oVAiD7sytG3oJmX6ZYQ8Ad/lFK92XTGgonjExQoJj
lfG5LzRnWJe2hvFve5fH7vWg8juvY88wnwRLeBVXaEmDW6NqXPdp+qbHycbU7VOBRafHmLkQ6NE4
OmNLHylAI1tl7GVPFEjsDf7WjZzbpMoeGw53u2zORiNIboskvuzH7kw48iWBdSfq4mIynor2Lg2z
tWe9GjBcslkqh9/QjDHUxmgdZ9aGk9WFzO2lOEHVBqvq4Apt1WIRKR5jEeaBhUMTJ1de0rkuA/2q
1WbNgsiI2psAm0T4nhh8njBrOKOTyt+1EJPRYU4sZKOjrBzM0hjIFMRuc9d22UaHDoKXd3ER4AEi
UJ6PGd59gfh3qjRYXw5OP6quH8k37hoNUqSnov5Zz936RB/dbTFOz7hIr6vGvwhNccb7v7HM7F5o
0Mdj4G+pMm+8MvySOO6pSO+98MKC+bVqUbpZZJx0Z+wytS77H2kV7lyy9yDz0TgL1b1Rhhd2BLsj
GfppCxT19H8oO7PlOJVti34REfSQrxRVpVLfWbL8QliWTd8mTcLX34HvfbBKuqrYESf2efDepoAk
m7XmHFMqiwycdHooJQLDUcMJCUm+g44XyeynAeG87U0nLMZmX03mLqLJQ0BLtfMM67vSzFsjofaW
0J3Ra/3BTPtQCNB2wE2oX2swxLrODbTF3Pd18mAl8DUz3wq1McaXlyzbVitQWy63bul8H43pWWvx
hZLlpmW/sr54kxENLiWrKzNTl3FG4N+UsB8qb6JCDZtCM8jzMawffsqLhyJCVPykzpHZh3E0X0wY
ihKywSZTf6sZQNu2WN5S68dEj35y5pspdp4LvqdgQHO3uNB6Bqe9n3AzjxS0XCyokQlu0a/fbCM/
m9V4TUmAAIMWvmSM+rLpuxdTg59EP/S2IHOldhgVuOQ2+jK88uHf1P5cHOqZcN8BwR3bDXU/dBPU
J6v/BcxhHAAhZvRSjbJjk6S8bjPW1dXUN/plp0fejoUZES9Dxz7ok3OFjOLMn+WZHinrzG+6yxxQ
UOn5l61j1/C0e3jvlna9Ju+yYFu0UVN1FrGP2Scyf+PYm2yWsvudmeXj5BsvXpcg6ZY/x9EF4iab
xtNxrSpOW05v69GmquvoMi8d9eRWlvbDRB3yVppFPG9MDD5DAJ4FPlwp4ZUEhRGLO8hYJjhJjors
IdlgibCXc3uvRNKKA+Z8s97oyMK9TSJNA/ZMV0si7WWBbSg3++V7tpRGtJmTGTPlGGGh2nTJSqL3
W9JW5pbiWWGtaws2VJI0K892f4spcv3Qympw9qKr9X2fxSSbL41mhDZy9ZtIwNrfENEC3zVBb+Nt
BtwIGEaZDV4VPe1XXa9bO+gtudhbvxxX1jKQIrabDZlbwUzyn7aZTAsCRcUmi0AcAM1bfel68sOW
amKO9HOINNy18bMk4PWuNRN1b7vTSBhCnFD47yuygDZGkUcRspAF6lPb+f4baQnJj94eI8auVbd3
3sjHFbZFDvaz8/OJ6avXSABqrBkCFHWh8x6oiWT0LNgamzlj25gnPXCR1FtIeSfGsYa8WRSUQOyu
bcuNYnG594HVE0uTJBtdE3KLIWzCsJzD8yaxxh2R/kwDLBvDVmxDHGV0vxppK/6V0nfvBXFDJbkZ
LjFNHcuJCpq5BkrrjY0xQ8tpJjsoAcD9ITPcItTL7EagU20xwqDUBA4wC0BMxjIysbudzLyEcUXR
a7xovQU52GyM1r1VoPa4bplg843OHs3DVmTFFyLrUiO09Anz6KgNDjaZltdXo/18tkffsQKHXPZX
Q2hGs8UD3EGLMUbQXBIPM7qnmfZjtLJ19EXqfSBNmSGcLlna3azXkA7H3pJs6ixeQPo4E86hxmtL
xo5o5O1CE5OEKmUs34oMQVSI7iJ6As9dvTpaaprEyVfGT6IyII9rg97c2JTFr/LZMspDOS4whYxV
Qw4KdW3sJdUgMlIDppFYzLYUM8rtWAyM0BZdAgVc/ZJaSO+fUfLIu03sivQ+n4zyQoNf8uwBGrvW
3XXszlrPU6YPqa3V5GnCI1XrPkGUpraK5BZaUw6mdfYZeWT+YPLGmRsZCyu7P4xs32xnEFCeCh9a
CHjx+JCVY/o9VpU1hlqWeuPGBxPCVGRawyvxdPWt3mUWH7ZdNIFrZuUTjr8aRlexdnfR2kCIKiK+
Ruyklf89Ewh1gmX2yUApqmY6SKTM6w5JLy/S3k1B2lLIMkIni9I7LZaDCKmI0bdN3SG7iVw8rfDc
Z9c6cxYUu51VEqs2ddX0yjkjRc9iLWQcNGNeXxlemwCMKrXkteE/+O7mlleyBvsmAExa7ZTiy9pn
DyEB03o87f7WiIrqJ7hAmn3joJk/a9JYr5AhDcZGjBr1NI2N9y+NjfNdCnKQkwEqf39fSjsrOC/5
VMbYdjZDCFYw4YlOHMV2/TKAP+5svbB2GpZjzL5Ia+S2WUbHOYsb5Iu3lt10TehNy/CL4gwGHr+0
xIMbT9Utf+34QmgXR/kcOdIDYbIJB20OknmA+7T/Y0BBvAdHL1/6DgfSdpbr3JRRNOAQ1NgJdlSO
oeNVRmDzWddVSbGLdWBK26622dG6UU5bQ4iUssc8y7kJp9TWIBmbS59tfWHA1oUh9xwJ5K+B7Sn+
bCYdjD6WW950Go4avv6CDaXWxDCDKkoFHsmdSzcHFoGvl2mnETA5zmDEMcSsZhgrVnwvI9uAgx9z
qOEoQZxCQJNef5s8PfVCWDbdc90QJUDNrfD0jYvN5nzJIyhjSpt6P/QyBkAQa0oZYW6WZGx5zkUm
S+onhJglSLQq7QKqFwBi6sJXhT5AmOYoO/xKFVnLwJQcojkYgvJCgjHLSKrUkIy3UcYHjntQYzLv
MvXLr2bmfngNxBRSFR6e2NFqALptkOdBvDhgcARur9t5ruLHWCdCpCZ1mQUM+pG9pWLBmGiznoVb
KOodYa9hKNklrmtba6aIODDmcsDMZEM6AdEMswxqx0mMvUOg97nRIzEKlfQMUv5ckoLgFeCuSrwZ
aJGZzRpdqD6fRSBHh7OIFPUIvogUzAtkD2Riw2JktANc8q50O9PiLSA374UMBOJ/UELrP2fmMzJA
mk5/Gdxu+W3OY/MKLhCfxKJa76qf3ARO+RRHd3OSEu9BunL/oLGTaDFfpwyxqHObIsxsL273HKLX
CpelZ7/JiYQgXCH5n8NJUn0KLHQ/rwUT10qSq+c0tFVLLqaMBwmkrx96PDVjpwMFWwbSBd2BiBjK
qA0JR5jESe6OYFRQDrD185mlq+NTjhe5bz3C5XJpxzc9Ne966+sw3Ig1hseyrSn5O4wr1q+wHmKQ
ul3DYHDxEIJUFCkk5WxeAPoOGvySIOmM4nvZD86bobPIsD4NJntmq2EF1yhjK3NJl729uPWPLBfY
nj21migLbWnPhnLOf1F/dK8slffXtXQZUzl7YpdCYzf99Ke8JeVGUGRCTvhXD2Br5X+U1rDE0DLy
yOWitUcf4qjRZoKpqqMM9JaQVXYBckldcTg+oY340LHhIhYRhmSKGCaQ1vXP/2kCGKOgi1xxOuXo
mW67ggeVw+Q80cP+IEu2+QJsYTo0GvAE+MfSGtClSUephyDkLG7Ik3U9VgJpP1eKSpSZFMZFkwnr
xqooa1Nrr4jsKh/NQVEnYHd83iITC2cpOerZbKq+LsJ/6J3+/W0uqXlkhwlIuO8fARmtflWyHd7M
a/nKrLpkRxL8feVn6kTj6sjWtKo1kdWhRiTCAd8EhIL3l0IhkZmQThqmj6mHOCk7749YsVdErACO
sUCpOesGr87cHkemJTb9kMcvi0FiYIximoACr9cvCfGet0QlV+d+j/mU0Olih6U7+vb1gzmy4vzv
z+VYi5LcQlZOE/b9z1X0wgujwE+u2Ul5lmYtXVJPyJ3qpHkY0qQjX1hLw4wJ59zlxxPXkA7wW6Jn
UcYizNm+3FOiAl1bW/qVL2PTCpbSThDsw5ArFHmpX//iT0YzqnJGj4uGkT7B+qr/Gc3sCivNmNHh
2Jpof8uqEK9JY/T//SpElvkWXV1hImA+6lXpVlc28GWLTd9H6SWF3T7EojDuvr6Xjx1w2viU21bj
Cl0xF9TVu5vh4CFqiHTVxs/NCoKrKXboibs3pzRNOiCJuKpUBayyS5hUm9q9atVae8fSZ+fgSAhf
cxXBBLky6j1YDc+Ha6ktFxT9knMsv3Ivle882O484bot3PDrn//xq+LXOxhv1ih1QVPv/a9Pa1PC
rm2J+CV/Dt6zpVGuRB0oHflfBfLrV8Xhz7foB/M/e22y/fPWm6kwpn7C5dEstberU/CSOLj5nk33
Vz3o6amveJ1437WhXNvW0VjhLEItKpyjUTboGod5g0xa14lG8GEta5Ntt1t0Bd0BaQ4pFcOi30+e
SRZw6tWh5Y3dnh51efv1Mz4WYHHjyCNwlMDYRKx/rJnRjblUHrVqOLhD/1vLZIS5Zap2LjU2yu6V
e0L68fGd2mhJaVRS7KF5eqxOVpHuJN3M+UkMXXWDSbv6XrqjdznZeXZiXfrsUqwW69S8vtpjlYmv
JdQVJgrTlLFJAEHE0W/yiDp4UKVCnPjUPk4bHGh5jDqGU9fj5t4PIE5JyrJYmLDBYJbyuxJEf8ky
8PXb+mw6XTN8dIw5dAut44Z7nU+Zn1mQFDXVg/KshBM9+8jMoi3ZU7hXh9wyBviGrpK3xjKkKjDA
HRN1RRe2CL1caewBm7G9Nhdq5UGHHeXGnH33cZRQYNj7A4ML6D7ET8uou9OJWe+TN4Lta00F4t0j
pTx6SFqTphQvVnywRx61qZR2nVZGdRkZg/v09ZP6OK756330buwY8Ab8deD+80G3Y9QZs7+UG+gm
41nS5ctBM8rm0Fr0I3OLSMH/fr2/uy2mdda5NRn13wkki+qogQNXboZoJgR0iMkioRu61aFK36Tw
6PMTW451S/F+BsHjTjbhuulCGGQfzSBjb0yeIVmnCrTZnALM6CEz/fbK6wxvn8ucstoQ9w+z4S/U
Tau8ONXb/yiEcxHqoOtz1v2IwKD4/pZtTuA9YliIn31VviWZIS6yuhKUhlvNAbU+55OGDFZ1JN1U
uf7WidiWl2XjxyC0+QyTjRPHat6WWuM/u0ZWgWeOOknRs/Roifh6DaO6KWeDqjrW7IrWUpH88tIE
nYBMKwIlat+W7oF2pw4/f27zF4vNhBfYaT6rqzyNKFPTrbcpsaZNpzZe1PtcQ2Q6AVR5A/w6b1V/
lfRea28hhHoPxrAg4EIF5wISmStTv2Dvux5QUSw5QW/q1AgRO8RPMG7NP8tEHmCWJfazTNsUa/uQ
yT+yWuRryUVA0dPyVWGV42vclF3p/sa5aRDjavmqDW0OweJ57PoaVaTZO95G6LUD+qUaIvC17pS+
9GbVvlD96G9jDoV6yCrfPyWEEyabuc4apMKU/Mwd8bNpf7lYM7s+M7bxLbHhMpIwqpxeEOVpF99J
mUeGWkOXI1Jg4ch9NlFd1rDrJYO2SZexP8jGF2+21wG8m5GAkbJZLS8qQ+8faD2gh50+gwsOTE+2
Eb7IMaVgzmmSmAJa3wFRAu2zbtjTN9OuR21loNBzbEeXMCUPKQMcZ5QyBN4rDWRtocmC11GlxrVd
VGhC5moBl4hkvMg245AQcEc9jLofRcpL7i4Doz9SB+zncoTWNdiQlYeyJQNDddRKY5U8ZrG1kJEz
+fFFOhbQl5uOdmoX2TRcesD+XTBUXvFqSA92ce+Mj19//h+nf4LwWEAN3WSrS+Xi/bcAUz0VJYSc
jeMoCT7AhDE04R37+ipHKL11N81ekW0cIiku5B7jHWIxlqg56OmWkIBDqbnEQ/N8SB+msXjgOJ5u
e8IJ1jgBtanIiQ9HhL8oLJt6Q5nQu8h8qa56tlqbhkZqGhgy1i+xwCGN6EQT9mXXQ/A0mrDV6jYs
R8olX9/CJ/MypzimLDY+vsGS+f5BNVHV2HxlhF6klXNtTVkcVmbbna/QljC2GDpfX++DXwFTDn4r
rshI5bLG+ub+WQimuNYTrP6sOaF2v5w534tduY/Olj/F+USEV3niFX2yQnM9BgDuHJ9555iUUGfV
OJgkJGzCH4f73/eHwz7Ybs6mILybghMbnI+D7v2ljpZTumel3o1cSslnVdMXEaecAEdMmHXAvb/E
0dObY2ZRfb2bi93jjlvZ7/d/Hi7uTtzIJ+N6vQzaVsz8pNDYR+fnetJjBLdcpt3Kb+qyJZpoPHMu
ip0i5KveyFDtUZscaPTH4XKr7cTL16Pk48aEa+Mv5yzGT/jgmaM002HubhBmU4gkDHUkCcJMm13X
L/6Je/340v73EgCI2MB9ML430WBpXdun+GfM+FkixmbTL/6r0YGJQl8nCyIiV7vhsdXQbEt6tHOX
sk8ErkXqjXM/2xn9zBzq49fP7qM0mWv5ls54x8BBReHokLm4k7JnpyVrYHaHc4VaZtONtDNaJCiw
4iw9/lGU2hRmOEF2WWUmpB6bjXuCuPjZK8QaT+6ky/7b/ls3+ec7p31Hz4AXScF9DZGZh+lgZ9WT
6BL9xBHmszdIO4BRQlENuOXRYMU0ltVuykqaael0QKa8HBq1WKcmrrUy8n6Dh5ZzjRUn0BNEwvFW
H6GPb46ezDesheOw95bYXsUlokfLY2nDttaE8VgDlDI43Zf6S9ro/kNZNslDEtvmJf2ehfKC40mU
SsUqTHHoq/VBE01iF9ctdKqvx8EnjwXUEpptpj2K0MfYAJnRPkOHtJYBgXAaq7/Tq5v2xMP/7Kmg
TPUM7DS87WMry6ALacy0lWjTj+Vl5FbeXWKNcgtlIvvWMT6JiiFF5cTg+uzeXDwLrFnUUdj2vl9E
/NbTRGFR4nSSwTmI1mvC2YvKE/f22Ze0FmsETlIqqu7x2pEaBQ06K843WWVnJqLZPFOb2G4zzmSl
C4d/NpvE3EYWGb+BUS9ojP0MtKNoZl2e+Kw/+Z5MTMRolYRgd3t8oNFIJDD+apk5LBO6aFJERqI6
732zS8KvR84nl6I4iJWQfSVFzb8q4n8+XQuRqTISI92Y0vN2FcTFAGXUBd2+/67cxnUCpsKhyoM7
0/m73v17KURQDvt95ipr4bC+jAizsEk3Nxo1n7tstGOoWUl3l3eLe0BnTp9Rq8R/wz/93cathT8O
wcxV1EPWTdI/v6JxFYobn/OHgsgngxlJ7ZVTzzby8Ug2oeYnfzqVEPkX5/peM6f0jk/LflO+ylfV
icE/WrHm0GD9rQv70C14Pw2kJ+0+Gi1WMDQhoLY0j9ZyVhTpdtRXfV/ZZk9qNqoTI+WTTxLOPkJ4
+masbd7R3URGiyfYmBkftTU/0efwH+hZErtC+Xtr6JP4BgAhOfEMPxkzuJINHzU2C9wHB2xR90iO
JxYdwBvoNgCzX8qhRUjnJ/qJky6H6o9TMU0UWg8+7BFW1fXH/PO+aD3nSZlkWqBa9DWBY4wawYcJ
55kxK5Cb6WNNR13aOuI2RN/5Y5ovYqvHVntXJVIgELDCWQzaZTdUKZv3tNQhdBlL9ri4qyrR6QtU
ncOq6t228NPlHtuvYW/0qLac85jA+p9mXhs/G3exXmtcOjD8+9m8HlG5a5wYHRercUTHETOZLOF6
GLWOUk2p8tucliXbmqa2iHO0TO22T4wp2xiDKK7xs7rftbyC/5mDdwzILFLXebug1x/91rhGHh73
oT2aWrLx+rb5PbhDTU5HadYIrGdPdsh7yZUJmiFzH4feMZ7HWDXfLeTi7eqLbeZ7zfOraGcynQ2h
V0Lo66eGliQdg+xciGTmtE7D977QYxdmvtCsCAXP1BHsNSyac1PnQES2sd2beTA6MUITnDvndOeQ
YZJ/3l4l1JRIrpRLA0V99iVfkz9NBBUnOr96Lbz4WGEszduVUYm2T5Qop4BGe0j3XFHRsnHMOCNA
C9V3BBLES28ASTtxIGepwRCT03w9uHNO9oo2Ik6HotqmgSji7KmLyngOaUp3P926hJrRMXVnW6/A
JBa4RcXfSp7MYhLE5XSXCKZ8sqCXDh5uGVV9sxm03kxJ+7Q52TK6Goy+djNCtFb90u+XLkZYiLh9
AY5Mt+B8EmU0h03jj9/gryC2gp1qteGksuZQwOUvL0s1gqgq6QsHOZXVN2oEy7JppZ4STty7ydU4
pC4pXjjHropWzOZeIs1CAqd0RNFIUv3fCZUW3i23duk1ZDxt7WIAn12pXDoIF8cR0aRqCflRk1Yj
ZbAbZQPczv03KkUqP+/MuTMJLUaG4wzNrJEhFStn62vT8tKoeFAbggamNExpCyEeqNgykmAH1Dsw
FXpNRAZrytzkiPhG72eLQWzDfMQY2c2IbUy6mNtad4tfzChU2No6r7RgmdZHXbvG2O+1NO4Bweam
anYLdsp2OzSybc8iLGUA1un/EWvYinbZle60EoKrenTPFlxZlGuk0RAM7CeI1xmIJc21pLYullGz
oXbr+fyj64xoPHfMph82Wu6StgNvlN5QFRUNvElLJBiZ28qmyNQVxKK1SZwvRBuqzsUQatTNtT9U
aCYFuursLC+jCXlLowH8zbvUqw5LMyLvjfl8523W+dNDDKjUPmOVsj0SA9PpskZT/zyyYP1MsNV0
25xFEiFWKUiNRhDagO+N3cG6IQUMllaqzBjzREq+UK9Xj1Odsw33pAFO0JYTE2WnDwyWzKXMs/VH
e0DE3UXRqz3P/ZP0cpj0fEze75Z9B263UeaktaNNvZwMYo5eRp/Wa2DotPZwFETiBSFjhKJnzGBB
u9Y3zVLmfVJOnLj1KXdWNSnoUs0v1lBIpzfOs6HsrG2uu4RlYqb/hi6ifvp6b/HJzo2tOvYo/LrU
zd2jw4mD09YpF052qPQBCbN9ui41PX/7+irWx8vwd+MoohzIaQj72fsVwvVjHOU9lwH3s10ITAdF
f2URnV6FVljt2itxbey1+/xMnSU7wEA7sa93xZbg3p2zxWASVFfzmb9Fw3Binfykbf7+l62//J+1
q2sIzYuJ39oAOgyK8DdItO1vtCzBQ75LQww9J3YDn3i+3l/waLGsaThM6XrBMni9Dw4vm+3d3ddP
++Pa//4KRxuOdI7RDCquoHl9YLaXMWCrNtt9fZHP3iitHMtdwX+sB0e3YfRWT6+I1bqhBbn1Wpib
fOCnHHKf3ApnJfbZVKiIyrWPbiWTyOQSmECbXCu6g9M7+s7NVHkrm7oOv76hjw0D8H762tHWHSgI
x8fW3KnQ1cNzQThbIy2KO+razejWr1O0uOflqDCTAEeQjy187enMyeL/S2P+f+kLn9Ti8ADi0eR4
Qyaw+fcr+mcsojOkTyanYjOOXabf40ZcAysHw6jRmzkRlh8tTm4nhCYvWmKRfT5iwd8LO263DV4t
jpbxkp76QD550XQHCTFGKETx4hhZVCf+0CmQcuippP1tRmOCzIpneOHWFeh3Wdr2r2koSMUrhpFt
mhsbhSCWYkLINehW+dNJ9Pm77abWvJnnpPr59Wv7pM0CsnYtKALIWasORzMY/uTZM0ZE9UbuZCQR
Usyk/yEN3GPVjE4aBW3qoN72Iw9g9iz7N0dFfrGtGs3pEWvL/Gdb+untOMpl1X6bc8WWsW/wiRvL
si/M3CqxzDqY1ry21dq9JpL84PqR3wZJ02IpaYe2ORWqdMRPXs9AkJkcOoEOdVIXC/b7ealalnjA
K4ltNc9p58Mmt66qSI5v3dxNt2yrm4ikBFMMHDtnsrIksytkwcZ+0BLl9ii8LLW1JuFrB8fIh/vE
paIc+C08wA2Icc/efv0ePjmce/xKGopQfXwG8dGEQOWsHZSgw1esqhlwfsuDb5XDpvWq/EGOhGSA
IzV+LfmS/kg4Ku9wGJnliVnps1+xgncEp1gLxYJzVIkYGvA7MfwYSgST0C7YvCN3msYlfSos9l6b
XBQzQX81sY9ps6hpW1KD+SmXKn898TzWcfe+PsVxiJMX51eDhe+YpTISkhHlNPw2TtfD42z6OjDh
o17Epq3OM6vxIPm3+jav0pmgq0R9Y0DgzDFy7QZAMZEsVEC2tG/nM05S+U4Qi7anqW1f9XTqT8x9
6zR6/FvhEaLNYqKFobAeYf+ZeHRgYNTM+IZQBMQ78L4lyB0NyPLA0hHNnTzxcD6ZUwTIFQpFgsYg
r/399cZhyjx478XGpS10jWC3OWv7WZ2deAWrAObotoS3ltygkCDOPG5yL21ciixOi02aFjR8IiVB
Exixo6FbVdpC3AefQxV4bo+PrNDHag4cWvAv8aK7J6bRj0/Y19dyMxpDEBF0W97f8UI0+ix86nL9
IIbv5C9DiCYm7slZHOsckWb67et7/0TaxISNqMyg9oAJ7BjKKQbiMhF3Z5uq82W042hLd7LPNf1P
5k9Lsi074f5yidcwOTj23a2DZeGPm5cdji53oEvsWbV9BfBh6mgMW+A/FpSizKz1ar5CuNP+jIsu
vrOX2XvtJldX2wGX78nq+ccdAPcBBmUFrMGtOf6g26irra6izOuNguRYCUeBZdq4a4loDtuksK/Y
dLa4HOwxJC8uO0S+N4VWgb810GatvF2MYj4D0kRpaIm8E4XPT+Yblh4qZrxWBjK0rffvdc46YgsT
Gpsyr5GnWlGijVdzHaueFcez/qSzJu/lMMVPHeVIBPCdZl6JuatPxYh98pxMiq+rKg+CEZuY9z9E
mjrE8dmkpK2Ec9bjtsKE1dsXVN5PqTk/WZtQ5qGahYOMOOuDOsu00hnzCXhGSQL4Tld+f14tbvHg
eHn6YACVGQI+/3jPajAEuW/Im8Jy4gtpuM2ZV3XjAT1udZ2LXgREnNcHTcvI5ObclZ+ouX+cgymA
UZOm/aKzSTjuB/cJ6oQe/OVmtib9xVKyx0eo9xd1BkjLk1qCqXZsDihW7VOU4I9VPy69qj589gZ0
f462JYMeWSTM1AhsIKXPTOSQcXY5ek88cKqo6SD7qbrp9Ti9iLKlp//uteJ1zMbpm9BHqW9H1NQ+
brZKXlYpKfbhIkvPDYpxRnzhxp1hnVgEPk7KyNs8yq40ghxQlUdTlCfHZUmYKTdWTpg6VYw4dI3u
VMzaZ6/Ed1EtUh0GqnDceRMtR/RhxJfkkxD+kBNpBQnScN8Uu5bbXraKw3Ak+6BiO34C0HMUcrXu
qXxWYpc+F2OBSeL4FIrgvdAmP99EdInOHEBAF9LNxk2PD+sP0sJsq0QdqR125JmwY8RwQRZZ7Tcs
DO6emJrors2X7lR9+LOfRd/dIgwGxBttjaMHH5uioztXFxtqJRmR0th/HuqF+oqXk6BpJmb2ancO
pp+SQG6ubzwOuZ6rLXgm7xC1ZYMbL5antPGfTCjU/8FBwvVDmHy879cU2so8waezZMPyUFJ/2VIn
dA65T5/t68Xqk0txiKS7ASkHuPpx08qdDXKcEasTHgSEogPZQFh0ml/Vk3tK7+CtE/L7PcEqsXOB
Ra0TAhLj9/NkEg0yIl6r36imsOcbbILlVtBKzA6JETfXuMFJC8uTBuOWVvdoPjrCsK4mKaznPOuo
z9Tlkjy2CAgJNdWH5Nby6xh5lccfhranre4/spfOPS+bnxfTAngt2Os4+HJK3bv2CVh2dz3SlB/o
WY1nKCvyucCe+WSQ22qKRn/Ccqf/6Fx5Toev2C1jm4/bRYwEPsUEIdECydsp0CYSsfbkO0p9F6W9
dSeF1B3kXDpaor7l1gMSpbEe4T8Cs6IRIw9PthnpzI1amYyBakT025gwSO7zQihjl6DRGQIg+7Bu
6qoUBVnkIDeoqxUxnTUvd34L5K9PadSZLb6mWL1OLk8vyIgBU2hGx+XZmRUUBKPEohXUOvlKgezd
FqnfZKk/hcl0sreRtMwYS93i0Ypd99Qp/uO0S5cM7tCKMV3nl6OCAW537Fk2xVAeZ3Tg7GyHdiem
XUM21RnckhhLo5InlplPZCCsgzoNnpXatrYm3w+qfFLDIju2IWLGTecg/7p0cMnfLpnuUpdVnhtK
jJyI8LTxbKK3FdLLHPaFVZp3nS6WHaIx+xDj0eI4p7fisgKfemIH+leqfDTy16QGGsOrBoCt4dGP
bCbdTJNVa+dktRFS6xsr0nUT+hZT03A2bm2n3yZKt+5nrDCPs1+nJgJNoYEm0ZXTBdB3FEQ/vgIR
1KLFamyLZd0NSn0ipJGUAjZiWPWuLGPMPBTzJJ+HhgPKAp60z54SZ36qtnY7pOIMc1p872V59YYH
dE43fiqst3ThrEbCYp7ddLMb/ZJ9NQy7WLjzDQSX9pyVMLE5R1na7560dnFq1V6//qNntJYoV9Lf
um043s5ZTlRqA62GjQeuYOvpxLFTrs22FcKOH2lMIB1qYR9JJo0Zi637Tc0e87IYXbVfCIDa5EZN
++Tr2fGTIU13Dfn5yohCGXy0xUTQGPuR28qNvWhD2ALde6MMZIRdGUdBRrONrlZySq/7YUr2kG4g
rqDyg2rbPp79I5niRYFDsukKrTxEXibP8emxm2m8UzvXj9tJruWbMPt0VAuUOo4GJissbRXHoFlf
wZHaRkpr32hcGI9plGQ/NHtgP+nEgOHpsU4PqGbJmaBc7VwlJDi9dabxx+0GCISztTw6rTf/Bh7Z
32Wdvzx//Sb+iuHeDQ90FQihHItZEODj3zv595xseL0nm7bZWBoxAnuinduJVAuyNna20c7plZFh
KAkbo6kgGnRLNAE8UBNtTn9IKJWCciSxjwr/HAxZOtQ35dhYJ44kf1GHxz+S7j39e+FSjDk2tVR8
GLw9C9PzbOc/FeWqP7NTos8lg5TcHmcByuspd/4VN1n2NC46wCOs3Gx2KtTz9iY2sO0R6lu0SGIJ
CooP+tjggJgGwIkHOJTs5Ik/5QjZ4wbZc3+wS2K7QTUMYSYfQzhIfrM17YIGkq+hXtwLq17sE9vV
j4V0j1QcarUrYg6P77GpzPb6yptyZDRyLO3DmBn0XazW3vmJN1JvKfwQIOC4HSgUbZKB2qXARov/
jmbziWHxYU+x/pKVpkn0CHvLYxNXzyJqFfheuUz54tMMDUxH7hNTO4/T2Nibo9qhVTl4MzzMdilp
qxWnZq6/s/fRW+c3uKiLHNvm/4/OfxHTZy299TeYcrqeYhSDgJFN98WNbT8i+JMEVeQjbCI8nYZT
DCJm0g0SUlA93K7yklAm1XKYqsg7k3GiXwmbPmQ06MllNznDjhTkFqiOUvuitQg7iSjt0VDTsfHn
xdat7W7H1x1vy5Z4Sqqs7c6v4CHUeg+uvPbNC7/r+qevH/zHScpEEgm6iEMvEv/jAPosA1AphcPG
RorocdHVuO3rwdvBlm3v//uleLCrrxBRIgqZ94snJJu861PcdIM90XAuXLVrenzgSNjrE2Wrv2qp
96+SAxjyRz5hghB4m++v1XvaHLdtxlpaLXBx22lmz4aFpaAOERp5Ag22FoToFeCWgpFzToiBWxHO
wzc5ETUG00DNge61esbC7f7Qm2I4LHWBhXyq22fTQuuf+rxOPzbs2zIptRuK38ZtLDyyV7K0ObPb
Md6pvBwKUAyVfrDcuT1UpIlctjM5618/2r8+taP7hWpPb4GOB2a2Y7OfMTezB8m/3OTe7P7WE/KF
Q+hL2m0eoSfZsVaP2r5QknTkhCJaesYBGWxlTH8YhJSK4zc2Jq294ZkaZ6of4iQwKsdpwv/h7Mx2
48aydP0qhbxnNecB6KqLCEZQs2xLHm8IO63kPM98+v62nH2OyQgEW5UFZMFQWpt7XnutfxgHXb4q
FRuWQTVYYYYASWp8UttS+/NyF06uaEpH+AFxh7H9yIisrmhCwnoO5wRhn7iPHpTOHzEGtYZrZ1YT
sJYOSZI52jp2zjZK7pQNIPgla0FifDjaSMdYCVzp0L7jGZcjJ4iIGNp/5pc5GednvbXLDXjuaY2K
rhLnAnmDY4WM6CqvERXoHpLng3SoJcUV9gfKVVkT0+9ArDg3fqIX+5l/8cCQ0CGchJ7NIIcIXHRK
DXkhlrZS/idpCz6I1UFCCdA/QdLq9azpCFAOKfqeRkRbFaV+T4BGNzblmSBFRfBddJub5lSn2wii
Mnd0VDhGhP2fkBTFuVT2Y9t0Y+pdN1M4AFnIxmbqj2Exh+jQ9uEAeqerxo8EFE1+QO+mw9K7KwHI
zIE9+TvSiYih8hoFURGGJQmXy8vy3GQJJgGmvCKsUl/tgX6LV8g1JAmVSzDiU23fNVEWfJzUKt1D
5gyvW6cxXD/J9IcCYbV3kw5oEh2Z8c6s++aI1NT09fLnnDmuSfuQ9idJ+Wp/tDzXujkaBoTcsr0S
dfFXM84QBg9M/5scOIRUl9s6TcySweI2ZKaon1EFEJH+b12fkBJgb3CoBI4/HsLIvIFbdyRbPaBZ
0eTkhqOvLEuknWwUJLLU22hfBK2rQ001gcrrHGvCh299JKQJ8FDEZ/bVFGdPsVGFBx0VGqDf3Irl
HA+fJ4rbjzjAdAelKXVvjvIakaxMfW4GY9oICs9sEt4OIDD4F9tknWGR6r5Sci3MeaCAyglMybgy
UFff2iRiUNedFvkbhQgEEOlaAtvS51ANe4daMU9eDI/s5oM6qfUXxQkoPipSm1lHuZWQdyF1YKFu
KDfhrtGSlP9M5zJLcjmISShnaXW4PB9nBoB7G9MdmxoxMfxqOsLOlsHRMh2BQXKxRXz11kwq4/py
K2dWOG0wvggQgA5es4Xh50yWHmHiM9koP819hBVeGgPGRhRhY2+f6xCgHV5mOr4BoIOX69suHCrE
DscePgnOLS9wYK025Lqnyz0614wNE8MhtQGZcj1u+E+g2tbCRypmcLJ2ozu3KNNseW2dGTeSnyTK
WTQCKiuuut82axEWqt1GpDhjJchRgJObgybpWQVEd1Y2tsIp4gc8IS987goaAuixipRrA8GfkPo5
aKeB54GE2mpWK/ljniFjmhYKyoBY7ro4j1v3qoaXYlLk0t4PdOeRiqLkdnJPOFw77fsR4NdWBuLM
UIBw5wOpYlO6W19nSglmAZ5WjhZo7Xc7albyizoH5g+B0LDvJ5+Y8TqGuvxQxppeHNo07z/wm6hv
Wiw4HwEnGUN12xpRTtFUbqxdDQB5C6tyZl1AVBaIdLAXQlR8NWNBRM4Q2OGenEV93alw8Wdt62o/
zYxTYCJHy/mtk7LnVy1bwcvFASLa1dh01Uj79yPCuOXcuSoOgaBqo8i1kPJ6iIsmfCiqGgo3Gufh
V6RyP8+KpLkmOeytM05srNUZh7mkJoQJTAKJtcFP3hc1aFYd3aTCGt6Xeisk6KrkLzSc56M+TN0V
IKKDFGcvmCP0B310Sm8gLbRxoJ0S6eAe8PoVqwTs6MkzX259CUyoTHpxgNlJMekvZ6gKD7mq9EB5
K35Xkx3+kAcz7vMW2qRxP01g4oefia2+Vwc0euy61/+q5QqNEbAxB7Mq5uuxDZFKKS1r4z4UM7Uc
NWjfIIhI8/M/tvhyJpG6dYwyZxIlCRhs2xT2PXqqzm2qjfggwS3zpHSwNwo+ZxpFeJ+dDm0CjxV9
tUjnMu8bo0N5qfFnDn1ksO5R42m9aiymfeVLuVtQIdxfPjFPk8GY8rJAsHpj+0J5XUXIfWgmqt41
1X6ss+ZryCJ6KgDJfbHLQX9A7RFZNBTgnO+mGSIwS7ZFVfa5gfAV7GQ//WSGbfijQeHlARSBKjBn
1vS1U3Pz88Z3nhkdgU4BdQNehyBJ/Py3Q7cCBlHFRlnt9R7sMwc9tn6pos9fbLUOMu4sNftR6vH0
TpGC8fOEEJ2gnusZnuVlaxwioPrqVVFkWXyoiV5vaj9OXlBkzNA3ikeEnS9/rxi21QpitYPoIXTE
QWz9uVYxVeWQ87lRqtVuLEOITqFzHaUw0z4OeaN9s9oINekQJNrllk+PZPQ4TEUByUOUIFurgUqh
kAlSpKgpyAMhZBA+BC1Zjg5U7catfq4ppFxEIYyHMGS95Zyg7k1eUCOL00NzPyCk6OxKO+53E/q2
G706M/1cMkisEKUKpMiqZhFidBhIMjULq0AeFPB6Yf+YNTW4kRx5QgkYJWyw4Fotb7linOkj20Iw
4AhcyKGuhhNJrxTBQxnhFqWuDkHTO26u58nO0ftgIx47BQdagMAAowCjA9hJqLQcTzuPQfgg3g0E
PcntfQki+yWvMXcWnqco3CajxgNahZ/oHEfLN4aDxdk0X5WpiaK+JCGEuSOiw3YWRpGEvm1GldLM
7DDYo4pXq9cB1obIbQdddXACtfJdCf3Ub6UZ5/WuB1rv4JJA9L1xxpyZO0rFgrctvNZYL8tulZUD
iiLzy30yGuEnItLuVhBQ7wzMCD+ALpHdbI7j95e3wemVT7gE1pdHP28asLLLRu2AzB5+LUi4VIV/
KMlG7rR4kN8entEMFQEgxZDAkBxaNjMq3QC1zoG1HU0qFIbJfG+OM+x0yCpUIynSXiOuCctQL6ub
UjYqFmyMlbBIAqMoiUQRodVuihrfUwaVFPTlURDbYnkM6UCqSFQBexF6Bqsdaqc6z5dShtqDv8E3
Mw0hJCBN5E4muq67NjVD73KDZ+JVaLSyUJDjTcSMrxIcEg4cEy4H9V4NbblHGdp0XDwdDAfJHmV2
9nE4QDAIcZeVd3qgWcdO6aoZLb0qTVEY9a1glzep9S2Us+Qx8psOwcou3UjFngnVWGYCCI7Mg9AR
WI0Lx37QtxK2qllRaQdU5syjKoOtiFEc+Ua0HMZQa2sby2e9ujHScTjWDRaMiMwHHwC6mreUprdA
cKdicNTLmClmiUiP5+/qqMmkXEF/WEW4B3OfEv6kbf2ZlGH8NTTK+aVIKAgfHVI0/iEpIaEc+qLr
nkhcZcXR920cFFJKKahHoFv5Wapb7SeQ90Z37WZW5P04gyVWKED8uTHhpxEmcSV5A9YZfm1AFZY7
YKgAucm1LCGY0uM20jcpRabJGK/VakoOwH11aI3heFRqc3ioHKs13F4utZ9IIpvHy99yelaLcxM8
2WuEQIFu+SklkrzE4IhRNkH5HZKvcut02p/DWLUbecXTw4WGhOQFyVNqa7b4+W/BiBRaUYZtKA3V
g79XlCSm6kvd4nJ3zrUCwolVijKPqIEvW2lUPw6rlsdQ0oQsij63D2OB/vPlVk4HDWY6xQJ4h6w9
bvJlK2pfoAlhKsk+Cot6LwCTR5Qwg5tGNX5ebum0P9QHTI3DQdiWExUtW6p4Nwvpeaxhkzy/dXSD
nD5OCIfLrZw5gQBU6+QRRRREWLs6+VvsqDSl8uHjDolzH5Xj8BIAFHHrBtmmgaX5OUjbeAcnF9fk
bu73qdL1Luqr1T7IayqeqOvcpkGELnzSWRt3/OloA+pSiGTRMEHxZV0Eoq6g+H6aQj7Vq59+kqoI
YDbah9hO2m8b43C6MdHAEOp3FPrALq83pob6D0dIIu2QJmzZfrOS7GJFbW4Af8aHIR5xp5e40/ag
YVXXN8PmuQOm84nQWX2zygKVPsjngE4UdPLAjS2nPs55GA4UirjuInzu5Hm8NtUg2XrtiqldXndE
hw7PcKD9wk95tZYDqZvAGyHEmKt18tEhCNhFNvUZpJcBsehyTIYCyfyk7bufGq9LFxmM/sflcT+d
YZDRkG+ohFHXRuFn2VVozPAdubLgO5jRMZx4LJLc6NDor7ZG9cw1Rh95EXGTQbug0WVbOPhx5mZ4
GNphgR2QUaQiWx+lrXLbF0aOWG9oGH+lxWxFOxHE3E8T1/Pel3XAUzrOtPh1yT3lkLmxY2sj7Dv3
dQyDiJpfkfrrSc8nzR+UJsvIunSEXz2KjJ4K9/e5BW35jKx7fRPLvRztAw32kp1GgYdO9wc7t6GQ
TDwkrgMN0YKNzzo9hcAAg7GnwEBIxM5YjhnGE2kotUmG/UqXgm3Ts2sTOe63XkVgrIE1g2Tn32JB
LFtRxriVKW/le+pS0o8yjYpbSukz5X5D3kjCnXSIpgQnUhzipMzXHUL/Si9zG0CKM2DJ18da4PFq
f3MGl+IEOFhTyEig+LiWesp9CavCATF3GArlFYgrtLtr23Ivbx6xORYbmHhdKLuwaNjBJ4nvKLXm
0Uf7dp/a+fixSiLto4Ym2SdLa+RrcNDmLjDl+mpEnh2Ny7l4+6zpmgkOj7Pj9bW5nLXI750iN3lj
AVYRyVYn90q7wyCmwMjpck9PHkWAQXjJMm3CGpPIadkUGYMslBp0OFS1QLgq2+WqgkXVTUikrLVb
iqgAk05HlscXxET+IURag4HsgUPervAE4W2Ob8TQIbq3J5smA0HJ1cHZG8mIh8SYacGj2WWY2E2g
u7+nNRmynV1o+s8oABTohUYwfJ9bbbqlhtx5FXKo6j5TTBXsfJZzxQSlMUH+p/49A9FxZgjVagqo
cw6U7gPQB7OFQVLJxhOWEp2+g3wAUIu8KO5boTLVz6GvtsZeDwZEJ/x2QOnOqocpu9EtFZxmzoG3
h42NGpscSBgxt0OvwGNu9SRyQ7NQHxrJ8WO0QPrmtkMvCQn8PLRfsnDqr8xyTCXMjuIZMXxwpZCl
e7N+ELpOMaqGA4aLTt1p4Z5KvvQ9tqLh1glxxIEIH2mshyDAMrsbLOlbgUri58DyVYrY9fSlsxrt
ZxAX0rdSjowcSR8jLHadmlgO524nPeCQK+Gvrg8lioFEJNVdL9Ru3LJvUfgknkGSL5FnZHzAusTS
9SyHkTfqCPB4WWCG865SSzQg7aKE7I+HnOxKjep8y/AboIOQxb6UmN7qO7mTMbOSJlhcj22ocygo
6CQCxstGbJG6dDLNQ2dUeE2l8YyOM8q1TNOIU3p8pJpafu2zIlMRPW9mZLraeHxu00rVXQtRgY/4
MGS52zkthiWgb2trV4BFr1xIL5QcDGVCvKiBtl3uhqnsPs3YGz6jhk51OS6rNj+mrJIAIGA5FgcH
D8XiZi6RLkKlN8+oB3Toy+JRQHLd7VHe7nesMtNw0VWmOoWLEC5XY14iLMfjUR1dU9DV3MSa05/x
3IxsInTt1V0w2spXTQFysgscA5chIFTdp87JZhltwZ6ojtRvYmNkNhQ/gUd045Mjd9WnRDd0MH3A
oFghvPruSNDLyr5VGlDVEQFLCCJK69/JLZKL+zy0akGWtxHiyKawFJbnCSIS7KdwF/iD9RGFj7jY
a6FjP5Rz3d9pjCa/zgqEqZzW6/NhhuOIJ241D0DJU2FSwEK0BNYuwdCsKLDWIC/LkXf54Dk9YrmY
FEVE4SJ1t76ZdEAAc5cS7CoVhJg9ddzw6AATvKuiSH8/j8b0cUhLhEpwG9xlZFY2IuBTWKLQXRL0
MrJBinjeLE++Bqknp+xJ12UoWkBnc3KXfZtdV+Zgg8OYTVdN4t5D7FfbazauYZCXSd7YQLMUICo7
4vjowBHVf7g8MGfuUVKgGvzHX3rhq8AAINNMlV5Hdl0u7cciT8enppGdjeE/jYroPm8A0kaCWAIw
c9l9EjFqJodxtpcGSh/DfPR1B1Nk+dkIjKOVG5/AEt3F9owqJKavkw4sowrkxzrrN3JXJ4Eq2Gqo
40DBQZ4rBM3LD1HU0m4HFRaTr03+DwdTCDcv5ua2MvE3euvQshWoL+AqQIBOXmjZ1KBXQ0r8KZwL
SssrtdT/q2ysN1sXUN4TxSVyqBBUWF3LVnRnMqyGihLOmW1yHPRAf46iJth4+58ZNqA1QsPNIsVF
NXHVijnyxi3Jz9R+n+DVUc9H7M2E6qm18YI7XZCAtETlDiTPGTxMrVEhtzDm3hs2myKJrOnol0By
L8/NKeyGGcEWk+Ig6oICbr/sUGc0YRNH+Lc7aJDglpSTt9nPcjLbh87P/XJXVGNXIcyCL8FOiqfh
c6WZQ7EfjSEWQvNVd91pXdpvbJQzvWeXgAcko8M5ta6gNGGV6nU/IDFS5+YBUqJ9SBSUfzZ6fxoX
cesQFZEdJUl6smhUioeRWgjzpyHC0mAMkyd0ZaDat2V1pJBrPJAsdN4ro4YNd25AkVOlNsR7ojTe
WUoaf2RscE8jX+88a6lj7ki0D28fCoTdqQs6Qo+EcH85Q/48xnWcUExyAqxOZLklCndgy1weijMD
zm9/Td0Sl/JIWraSqFWDOSeZWytVsJRzuuFBTlNlY7md2T5AjHBV4h+RfF1tUqNLzH6IlVIY3tSo
44C1M7Koukp9Pd+a25MMiODoi8kFOAHQ8cQHwC8K7vOK14TVy+9CnGM+xbMzfewiI7xS8XR/13VK
8j7wgwgLC9X8rPeJ8Vz1vJYvD+3rU3f5ruFLyHqBCxDuLesZDEtUv/0IPJ6Jtlh0M/mz/CVMuvYH
b5EI1Bec+WY3VENu36IKpn1ShioOb3ozmtJ9Zrf6k0+l5qOSFBgA5kkn71K16K6n1hrDQ4pa558I
soIpVUny3qbOVDbHeR7kn0k7YItK3EpWPS6z7C/bH2rVLYKChGKkz+bHy/08nVwKLYAbqTQogsa9
WkJtbI6lAthwj9Rs7HK16+gWx+oXBcbIRlOn7yd46Wih8ngCvYQCyXK1GqSQobS0NKVpkXpTy+ps
78q40B9sjcLZlcX/gQ0fjGrLU+RMyzBNKKyS5SF/sAYAm3U1IQ+EudCoDu2nPEb8GnON5qhZlfZN
DZPxqPtV8unyyJ4eU6TPcHRgHjmv5NfS4W8ZZ+SwG1YQgqj23AAc9QfD+Iyil3Hf+NFMKJFskZFP
ZfKE1Cz6nyQwqHoyrcsBTnjzyKkOkyJJlOops2dMkhV4ntqxCuxOu54CLajxadOkD6HqQBm0kzJ9
spy8w5KsTcN30eDz2ilKCVUvBRzpU4Kst6thJtoANkBJ9prKT/Vn0eT1h5DbhTKgEUZfcWxykP3E
jetdA/0Zn8ecQhJ2WFK30zopTg9lUCTJ3egnprTDDrKCu9WVNZQwW8oU19QB07g8w/S/JGtq8qsY
P2h9R7SLhmxVY1Qazcn0pZZqKxTQRr+7GgPChF3OY71762kHpoJtLxInwh1qHezVBqakGBjiTTY3
zR2J/g66AgbKOkwF9/IKOUEckLKwBVqVSUN/wBHH+28rJIBqZctR35HTttL7RIUYJjS66iu8Saor
XtwBFApLffCLBHXAy22fXB20zWlO9EC+j7r1aq3A95ICGJXIp8AIuwGBAAdPdbRfL4f/WkgONf/+
b/78Z4FxTRSE7eqP/76P/sQVtPir/W/x1/7ff7b8S/9+LF/yp7Z+eWnvv5fr/3LxF/n9f7fvfm+/
L/5A0iBqp/fdSz19eGm6tH1tJHgpxH/5f/3hP15ef8vzVL786w/MZfJW/LYAl54//v7R9c9//SHk
gP/r91//988evmf8tefw5R+77+H37Huz/ksv35v2X3+gKfdPCq4qC5Q5EMAljo/h5fVHtvxPZFc4
jXk9E01S7PzjHzlpgZBWrX8iocs2Z7GIvyN+1BTd64/kf/JreJ0hvvwKS9b++N/Pe/frXvs1MYzG
33/+R95l74oob5t//bFcHuBghOQEJRkAfKrIBa/P6npoJp6CpUc2pdgb2mCgLGGWG9f98lz+31Zg
SxNdCF7DKjAPjK7TtVErvcBHbKj1nZ2PXwdaXPqwA0IF3yDHpeK3ifi/9ow3HFUWkjTE6stNNxfh
PE+6WXqZrhYHpGeAjMmb8kqvIfj/Dx9+dQ1EmDAzInUHzGDZTBcUbdMhJusVSlbhRYpfhunKoYP1
sOy0GbCsgqyL3kbB3ZTiQQhiX0pvtDyPjGOtAByu5GrEBy/NfkTk+qrdkBed9oSpmNZ5hMA6cvMo
ZN4heCWp7zrFCFRgbtMU3wqk430HqemxVLL0ishY2niGrt4fonNotAIOoVglBOrXUdpQzLDYnb7w
mlnS3yH8HUxoSYZkFcnGfER/AVuKAcuDpnX8Y1zL/ZWulwgyKXkH6KVCP+XynK7A+L8+iLCCANXm
aUCtYDnaplOEkW2BTpwl27zBim/8iqvksJvlYvo0oR39Tpq1xAsQNNuNdo6btTzqG6/M0y2DhgER
o6YJfTXS4ctvMAocKPvcyj3LT4fPkdlk94SlWwrKoieLdYWMEgVZjm1hP3GS1IeaCoR9CFIPR45p
j6FpeiObEk5skVRvjOrJ7uTwMUn4vL5hoItx4v1+PelGqyqNnIceGN/qNoOE/7lFDwiRryL/KGMe
9FMJsPZ86/6kVdB3GI+xSVVVW+3PqdSEhpoTeAG6bsFOjsf0hlD7beoTrBiRzOENyXAybWDCl50L
VAvGQqvg/04O5AbtlOSQ2uwekqf2W3v02hSQC5ABoGvW4HNcsRN9bNCGltomJlmu3zY41m5AUZfR
5q/+8NZES0MAh/jXsj/UBdNBi8vSi3yUFep2TK7UduwfkWGq79MOiMDlLXeyOCzA2aDewNML/at1
5ibi8oI0P1ZeYQ/vEOy5m/W4cTupP2Sj9KdB2vdNActrB3ml0CTXkQ3TYnVX+JyCc27anNu2CQho
ilHF1fDaudytk01Mt6jKgnhAA15mKy+H0epyrGs1q/QUfJh3s4rxqaL42X/SCi2hE2yTy1tzd6yI
cqoFe9kbaqBBUzz8INe/KRqxfEv/PWLsYMICykjQEZZ98duqr1iV9EXX5v2gkJgBzyVMwZVPmTKZ
dzaA2qsKvfW9mnbRsVLz4IAVyJaN4LkxhUMHgZGFQrwqfv5bmKvmfWqoPjM3lLiHNqmjHefc8DcW
5ApE8qu7cDzZ0Whx8dBbdTeqEtNuUIDyHJ/8v92qLVC2/qBmwxO2Rc9hhYRupGkUEwoviKprv1S+
jcGIpUmNgFOhYHblBPXGV53tu6DyW1R8TzN1uhEkPoXt0pu07lnyVemoV9NWGHWuESHNxcVAogJa
2nKANaOJKLHSSFm2uSdJfb4n4RpsLNqTm4cFa+vEDRSUOeadVUTTAEwp4mosPb/O5Sv8u6LnhFPt
BjPkeAMVsnwY/ZpKLnIslhgycGqrm2diMvqu7kqvLzDJ8nMb1WvZyF0Kash2jwBkjKyaDrU8bdL6
TjYN+BvQkOLtR2wDZWg5lr4Z+DFq7aVnDk3/Ne6M/CZvAskrO4wBNKKzW3i3xQuCjsb9kCXpTaoj
mW76RrSxcsSkLS56koak3UWuX1hErrkFEvCbAhoZ+Iug+kuWpfhQTn168Fufp3aHKujlg+/kPBdM
RhKqdJ9zCeD/st+Nb6PwlEq5F+tZnOxrpFeFcF+QPMSUdNHKLigxZCjffLzc7snapV0SxlxbQuAA
iMey3dYwhzoeutwbeC3dg7Jsd6kTGBu342ttfjWaPC+EDIguKAnmKh87Yhpmjd2UebiKtx8r256u
nSntrvw6k24nVFb3djsN17gMhF4rWemD1djaIcsIBqhbzV8ZuOlatzODUrYxmKWLzNB4CKbCebY6
/Uump9P7ROIa5O3Se6baMElJVV078dC6Yx2UN1jGIDomj50rSUb3nlpff0iCOtnleA/cgmoLb325
xmhel6KD1lLSDu088tqWMykJOt/L0D19wMbddKeZc+3N06Chy4kQHScDz5bVESI5YEBV9CO8ELyR
i5AUQhJx//VyIyvmCvta0BtAyWIZIR64a+bKQKU2nZIx99D2Qx0kehxNM0c8M5L2joKjXdLn70JN
esrl+RBTZdgNaJJi83BUtQR6Z17eFcJwDmmpreji5MQRX8azWQjqiUN0FV10foSFRDWz/NURLQOl
rt251JAZVikB9wp6zInKKaBHKCRcHpSTY3XV8upYNSontrtBzr1syIDh9gYajslkuRnyLf/JJP8i
W1ILOykXBP2sDnI35J5d4wmQmxVWi2Zo7C536MyOFlQs8DGCa0kJcbmjE63UfDJ/7OimUzwtY161
2f/09kaAg2vk5l+D3tWxIUtk0GWUx7wakVt37lSQDcOwhaA6tyrIS2AQTZGFx8JqbkytBjBSxswN
wcXRt/XkS0gel1LSUNzH8WDeDEHb75Ja0rdE+86NIslH6DNcRlR4VhuyTyIAifmYeWGuR5/0FBCF
hE7K1eVhPHPJ8FqFDyoSStiIrmKmGVEeME9R5qlZZd6iizE8cCqGlBsifV/jZfn9cntnBpQJI/lC
g5SwZdHr30PBEWS3CjHfk/pG8gyti3Z1H2heXNjdDgM6mJe9xT2TT/XGqhSB++oCAC9NZozaEjX0
da7VSe0UcZI+9eYpq12jQbNn7uba1ZI6fjKZ1EOAcqiLm0NFArxUNrBjZ6Zz0bw4BX7reMciQm6z
ST2p0vHUK0BPjiYyKZeH98x06lStTMImbroTYD9wMLX0G4NWqK5dActTrmISTTslVLujodXtxoFy
OqgclhwoQLeJl1DmXvZqlkai6iJMvYKfuXlcfBk4Fb7admziLy2swIpQfwR7X+zxRrGvL/f2dDEh
k8PehOvFYUOFctk6Rl34/piAdeMqeeSMdrAhsqTHqoMFmpY5cA1kTh8sZGkut/vKXFuuJcH3JFQS
bH9KLqvDR9GqAd0lv/CqKmqbezSN/WJfxLol3Y6IF73gUZTwAqmlqnk/dmFzzzOACsoAt7o4ZMHo
fEZKB2tca+TYMKfa/Fo3Sm+5qq5L34c4xWZRmaYRZ9XYrg0QYi1ZUGue2g9yIuGdVXYdzxbInAos
sQE82lG14+YTdrPdtZYExbcuAAi3L+2yLBFZbOxH3jmuWkmm/VULbBuJvWIIvyV2Vr9cHprTZY7w
I4EzySIee8DYV1PSZmPs93HpWY4kf224sXdtVBdfL7dyGqsKrwaKaxqBHAyI1Q2T9zDBpaotPIkE
hx+Md8rg2Bgd5s9YLpY7IPSbEKAlTF1ELuLFA6sfEwDwuuvHTyVHTWhDyPJA5nSgjwf/ZpKL0WV/
BDcOtI+dnwz5YUQ1n+xLrcaPjQX5/639Fh9B7ESQIt4oqwWP+EuRoKOWeb0jovPU6asbmFj2tTIG
Mx5GVqDcytCKfl5u9jS7ChuPNDbCGxzZBm0vZ9U0/RCCkp55bWQlx7gs5AcGTEKNtI7RQGrbhyiM
7W9+azU7i+LgMQav6V3+iNOjhm/gTQZ8h5uYKsfyGxwprMFgzdwcuVY+p5oVXQdRi9EkZXfK5SGm
7+Ty49s4bKnVIfO30f75QfjtA1axQNEQyVS+mnmdNhbvq3aO34+6kRyifpDcGDWoW3DO1lFKNHgE
ekHNEoLlxiV2ur2Wg7DaXn47yZY/aZlXRd13zHzsD4Y+Nxt39LlGIBbgpyyw9mTBliON4Jlu9qos
VpkWvmt6HdSkmmkbkcf5VihVv84oC2vZCsZMAxVg4hvL17FOUjL1Xe1P9saOOU0KsXTBfuFFTwIG
PM5q2Wi909TYfxNGxcjiZfoQPiGh1LpUEaT71gBQjalE/y7Hq/s+z9OZ0G5MXjCF0Q7zKJkPOb5s
V8HUJa6etPGbg4Llx63GAOunAk/Whum0i9lTUfh7L/lW517eOQYjubytaMWwLFkzEA/kbbca6XDQ
qk5hCHBsTz9qWpXfzcD0D7EebryyT8MPWsJUBKV6SPSc0MuWkGMNkk5PM2+aI0xRayTkQssJD2VU
f2vxnPh0uWNbza2OJdQpgpHLhebk1N9rOOy5Zh3417CL42vHRxr2P2iPCg+UDVLEiHMsu9e0AX6H
fZZ5cu8HHzOtwFGqCU03rKyWrHThvzmaYzgBvRC2co1QE1m2N/iZsLWiPT/HujAdAuuQTDqgP7uZ
PNUftkjfZ8ZTQ7SaxoiqKKKtTpc8b+RwmCgthVE+700TMTHkjr/Dim5urRnK6uXhXDlIvN6pGi9E
VcaJSNh0iO/5LSaWgkJN/EJKPO66fmfGyV9tae8DBI6LIH+UZPRl+pngNUruYqm6iXwbB8PCrZXk
CA/4rqDW5yZdfIwQpkPw/qilhUco5obpJlJDHBOrPURamYUD1VcUH1ZT0fvUHvqSCqKeWvLOJv2g
aY9U6su9PbWOi7zPlsqH2PsnLcJr4d7FY+mE/GEFgRK2jpl4mlwPnmZJIkMF9wQXhvvAzE3A3mh1
R5QZN47MMwezkJ8UvGBwRCdPtD4o5lwqxsSbhs5wpTKuEHUJ242bbIWpfp18QLdEUmIzIdewimUk
SwY/5IeJ1wrdhJSCFkjqsHkcW8e6Guo5uoFYPn9PW2QNHaWTH+R+dK6NFPuQUu/thyitjY2ei0lc
DbmOtJYAIlAU5P20XI+NU+c+sgaJZxUGkpR5S4QjY6SopfZWkfNsU5wk4D+EHPR66Vdpb5PcpfdJ
q0deLsc8fDFOvG4T5/PlXXZmOjmvKKcSvIrUz+oCzNQKeUeogrxVMN0pNMR42gRf2MutnDk6DPSc
KUfzFOSVvR46edKnrCygvuC84Nlohj51cS+7ne/PXl714fPl9s6MH2QzGmQ3soDWnFzq6j3vQS3G
yVHRbyiAjEcrqqcb7B23BN/PNkXPqHvgwULtcbkqOmw2x0htYy/M+plbJqx386Sp12YX6xv350pZ
+XVT4EmvUH1kZWBOvJ6sRim6rncikvDK8Owg3Lh3+qTwjLKv3RqNhqtaruWrOZ/Co1mZ+v0smfk1
EmLDrWaH/vsw0nEDJSP2U7MCA3Wz0QAqFfT4h9aRK/dZsjcT6gdaKsXI06Xmfsr9/jEBDO8a/ujs
m6lO3wqLADZmaUI7jMwq2QIxvr+d8p2MDF4z06eRYodr9qW5m4AUb9yVpwc0OUdwloBAdC7N9fNA
QTYlSvsy8gqYUsfCKNFaMOwOQlZceKYp+ceK4T++dRVyKXA7i15RGFsLp2tT2PZZCu2LbAtmjoib
HKoCvI5l9Rvr/czrg1cPYdyv+j4s9OUojlIcyqGlhV5XF5I3dLZ+VMBl3nRCDGMI1Whfwct6NAYq
CNjvqnsMXHL3cndPjxLqMwDCKMKgRHsCPel52lXgkSKvBnJ0hLncHowRTb3LrazIRmIT0IzQ+uBE
ERKHq652cDgTmOKhl4KNIwQIJOWAWyHKN7MPrxMY6lUKQuSuzIr8OvTr4HFy8m+BXxp3iPtru4lF
fKtN85bz/SnqiQ9jmkk9GKSd+cNyDhRqL4L0IeZA8q8lDAj31Rg0V/ibqrspz8eHXO3bQxb3mZuq
s3UFV87YzXU0H/wGhNTlcTo9l/gakCVcnpztvG2WX2OYiA9XBWowQWMaXzGflo+4jKhuiAXQhrPD
aSzCrNNf8tHEaydb2Gi4nrXWSDyZ5U3GtCl3cUflagow4zZz/DzaYMx3JEC2Um3n1j1vF7QXhOKl
RW5z2Uu1a6N+gmvuqbEjHcYRRiUHqE7epR+u2rm80yfp3sdVYYfIs+rZoVY/vXmcedP8zQAjNF6d
X9bQdV2I8AFReFUcNGp0V1oxdfsaZO/GBjtziIE6Fgh55BCEXvWys1qE9M70equpaD5IoWljC5q3
O4hayaExkEHoWtgsl/t3ZlejY6uCJkVXlGhztY4sMy+nOOEqnVRN2teSggfuSKnycitnHuLwlUR5
mTwxDABr3be8svO50mOPi+8Bdoz9OGW2fO2ENgoTaIoXsB3awZV9hUBelqJrs9Emt4v0Zpf7QUXh
05buKB3cKpgffLr8cWe2EugJsgPgNAVxaxW9hFqQmvY4x96cTg/YD1WQ+fpyB1hzy7Xr3GBzV4gS
tDAOW+up6InSlmaaxZ5WmVjfmBnu6JbeIVJ7uUfii5ehLCg6KixoeLyCXFeLlmBMmvGIIBTTJgWT
ePgHetS8xKr8yLm15aF3bt2KSh+ULyRcKSgt121bq3JogCXyeEH6x7nRiZkjxKpQfK6OoRWkbt+l
+sa6PTdpQpGFs1j4M6wzO3HqONUwOv9D2nksuY1Ea/qFBhHwQG5BECTLqkq2tUGoq1vw3uPp7wfd
WYgoBDHq2WglKZmJNMf8hpAzLyKvLM3AMwXRrdZre33TlczTrydpyQmg9dFnYLjVkySLCClSxLiB
lyofQ7jNUd0+EYA++IZ67EPrjPzypUmojfoKekrWq1xVAJibJzuCoRlQdR/qJ90fP1tlf779pbde
JYD8FLd4ejAJMlYHC31SvGKwMz+llD4PSaRb6AWUCiT2aHDNLDE8OH/l02yoxYUpBjAE5/5kSZ0J
nCbYqyFs5HVUaEmjQDstZKH1s1Q1xERJzVmK+6k8RiiN3I9Z/SPtyuRD0AyvQ2zILmhwGgPAVg+J
2Y53aW/UqJe3jRcmNMZuL9Byf62PAuLCC5x0AX2uHZ6xSx9ldeDiiUtLvwD3EA6U9Org57J6KTON
7nEozK8FutLnCUXPnTt968SjbUBThJ2zoIquz0ZvoX4o93weMZQk8wqUrwIg1+k/TBLGD7jjRaF+
zTXyi5zoV0J6gMtXPYRUPL/I9oSmXaIZaK6r8mGyexknLT17agpd21njX7N4t8ikmXRW0fIi2r+e
5Rgj9SiKniwzVUhewpcOl6WuMi/YRRxK2T5WGiwCPrDZiWct5wYSVfxMTfBTPZSnWfG9EneXtlGc
TAFqESV3qp3eoRBx34BJ0fP4rU3KByvoHwAuHio5eZHL4acxlQ8IYSwKRUfDCD4FxfhhkoMnlMgP
YGQOoGbQVUzj0yigxwr1wzgmX7OqeFuiVquuPJLjO0BvHqncIzZrF2VqL4nkn+RhdCoAOUO+ZEj2
JalKb9CMc2zihRT592Mg7tA9fRzazusy9ZJJyofSzC7yFLxJyXAfDjo6/OGzmqAwyGBcgqnL230Y
zOJbK2nn3jZO/phffKVLHPSHLlJTfby9JTbvR+T8lrYz0EuxetQsrQuqYeAghosqbqSNspe1YcTP
EOLT7aE29/gvkjhlPMSiVkONkYAAlizvp6TYp1Cg9hl06R7If3sUeO+QNriM14LkVSJiUGhyfMqR
878b2EmOiavhH0nz/N+rHhMWZKToAQCFu97J1ailamoO8UnvlNkNfDl2pWxML7dXbOPjcBAXjXCK
Cot06PUo5WgkaU4T9wROSgdpVGJeneS+l5R7HdmNSICR6NDT0sFWYo2vM/paRxuDm2Ey7fmhlxL9
ICeFfdHQTHNhKBc7ucLGVyK+QxGIjJjEWFtFHhmlvrZTmVlKFf6+G7r4CZ+1PWzz9ijck1Srl86s
dr1+FBG6DIEPHv+uzpw0M8xj0PPm3v5Km6PgCixDaifwX+8Fiyh1wMORHYc9zT1W0r1LvpftVH02
9wJ1x8XehZLrWu+bFxsXx7CLTx3i9J7eZpM7BHl5NKwyON6e0K9i1eqeXvSFkcFn2UD6rdcN6a5B
aqF0xBPXA/TlKIP3Z0XNcK6VMnzupKyYj5GKLbMHNAxVH5yqjeGuRpUZXZbQn+8tSdYrh3NSRC4v
a/K1DtXqUzKLfwx/no/S2Bpfxsis0mNiSYD18kmkj8oEwMGpSqvX7zoDarXD32g/BvLQSU6IS+Rw
GiczJta30KQ56GR2bxZoVC+JBNQzGW38/I4TXykvvloL/dj3Wf/NrKO4O6Q1ylanyug7C/XWDMO0
XOnNU1qAL0ZEtVD/ksnb8Ycp0A3LlF6lnakZbwBSkGvRMjoKuVVkz3CEPRVFJ2tRGYtmVNY048Ng
A8cAeKim38tWqMvvw0XcDGZ+aiuMPjk0dmZ+S0tZfm3xqIocu23rr2GlNH9jn9Cist+FpXB5s5Nv
HJkL/zLHbC419KMmpwY+xqURtweh9uZfWhJrrzVpkAEKaqEH5705hE6VWMnoTJZZvNSgP8/wZ8vY
beZOeWDNuvmuLuMA4S27ukyUez9kC0u/m1AzsopZfawGpfNkY8rOIrIiGTEwFRnBulSoZlpmNX/V
mtGmueCjc+3e3m4becHSvFoMkjH9Jam9PqVSrfhVIRvRKTMoDZfC/rfTYO3adfxBrssOwz9b3wmE
to4sgTeyrAvCkTbd9ZB1qOXkldTUrTaT3LGR5sWaJdypaW5dqpwitBEp+vEgrS65LmhZT7rHp4Fc
j1hGNfrTXBqjp0Klf5wHpfJur+TWHUEJFc48fxBOrhMQeYCSbDAtDXOTo52w/fSCgsyQ/RlJ/9f7
x/sKEhCoBV9OrBYw77OZYtUYnSIzbj0p0OxXCel4z8qm4VSR6f2dmrO/cy9trSdkGGA1iwXlO63J
tFN7H/sjOiHDqN6xP/uLlo0F9rPjG/21PRHGjdWkSIwKI0Al6K32KlrF9sLCRLwhCy/DDA0Vo3DL
Mvpnhn60M7Gt7IyhaPJQmQbssO4Z2+pco91Jwm/adfbJT3lMZLtW3AoozSHSIcIrwACOGo4h7uAH
5n2tls0xwCj7PujlPTbKxoG8+jXLwvxWi7ezuLJkn17GOA7YSxTtwUBv3+2DBCRwgg+n0Lnu/njr
wokEu7M0eQncVmO2LfckuqbxCb62OOpGWLpdORnebBV7hmUb2whvegI3mDa//FWvp8e1H9i8boS8
c5KegaHLXoCH36Gt9OYoN9Tob09t5RD567BcDbh6Tgc77kYVgPDJmsHpBTGi00gYUSWsMb8z8qY/
0OOUUEHMc08tB+3QppY4QpvbCbqWQ7l61imYA7igpER9ba3gPRiwUTFeYm9xoN2+bkuK0vl3NR3l
Y4w79BHNzOok14l0Vstu7zit/PX+dxmo1BtUXilCwOK4XndgT2MeWyp3hozMvoRWXCHsw5BUD63Z
/Ttb5lGfIs9M6i/+gA32oD0QwB3YDq7Uln+NSvHNUv1LambPFrIRY9p9Ujsx/fnLgKIM4AbwsSA3
1yzMHmpUUC0dosFEbbaOc3FMuuLPdH9+LQUSbawDJU4Mm9dQuQTIu5yjrHCqMTHCsVgtTomdKDtz
2dh4C8+Y63nRvVzA9tcrLqcanPWItLmWgFAPlciOZtIm5wwtzgv9YOtBSHH5iiKaf5Tr0DiqZi2f
sib6efsEvD9xS6OSpM/ibqQzsjrcA2bnk+VXFP1CtXhIjKY4V5KmIp8rih9VpVnn/7/xlt/z2wUm
d2pQy2A8PGuKJxfvEMg1cxIcq3AyKAPU1Q7T/Rdx/PpkoQVCNYvSCvUsa20drAo2DQ0VjN2yOHwt
tXA20ChIIEH7dqtZDjK9Q/fUlH35CZxGRC27MQp8hRutdbTC75BeUaw8dixME3oCsly7b8PGntwZ
TGXjlgEKesewj0GSzFNjIXGLf53s9ImvvPolxwXfjGhE4A5HC/XBrqeqosDaof8bdrXcuE03aj86
YRSt02ToAjoyWOR/RJ4MPyA4Z98iq2gJeMFTYAqjx3XvtnMzX+pQVysvbmZK7qid2OlBT0h7cVCT
Zm8aU/lV0JGRHeDMrX1nY26RnX2jqMQhYqke+qhNOxeXt4wsRTJmR0l17DDNUaDNbVRBkbqIS5dQ
1rLRTNyR6tTLmFhddJym6GtiSE15lH1/TA+WL8nfJr/XX0Y7qkqnzMcxvadlNtpI27mDhW+ol2Kf
krmmmE3QQH02PvLr44e+zmr9kEx54h/QV0Lt8/Ze22hZLEp7HONFM26xZb3ebKqUxuDyLIGCgXpJ
tE6THEmvRYy7mxYf9Gmqj0kxTR4dA99RmsRy+F1472Ib9WxXfn8XCWkO3LzpKkQf9tBovwrcq60J
2IK+2KJqtFRfrn9ejPxVG1W28BqrmRbBwQPoxsLRcgPXIUs5EAe/wm/UaZgNEmi8xDHKjhno4Bde
zQnEst/cl1b+kZ25s3Qb1wKkZrpJyGss6eYSpf92TK2ymhSft8izWjyT50Uis5bklzwq9K+KxPG9
/aXePX/EqhS5MMlB2oni0CpmxSQ7DsNqjk56gB4sO8o+zGHcP9o6hcAxDsBO+M0xSpS/MPdq/zTJ
WQZnivRZFl+KdYF3Rn6368MmOsHpDx20eD+YQ/5FwRfTKbvyp6H3H27P9l0QtwxI23dRs6JLvrbf
jqTZroay5yHrS/+UJnn70ZygroiJOqteGabT2ejH3h70XV61mAVzEKgfL8jAdRkpl+DGhT2zxHiA
CGZIBY43096efrdvllGIYXhLNABo60KiSEZ4Ayi+nqpAKS+BIVO2ldLwGDZTdxz8ZE8EaXkmr47Q
Mh6FKorWdE6UNek1H2lZpmG15HHWU1XA+qWoZD+i8zs5NH6tQ49e19K22OvabC7nbwOvrpaqD+qx
s0h44izCWH4Oes/vMU65/dE2lpOXmbAb7D7grzXGbjT1plejCcBCkXcnaU4sr51HlFjlaXxMjF3m
3/uwZBEmZTwO44JLWMPApCCQ1NivwpNfqurZ7FLttQxG7a4M2KmNHZWXdurS09Qb/r0SWIXrRxqK
zsgnf7o98431RelNJ+6FsUFfexWRlmNcSWEehATE01tuaMFThADe5fYg6sb2uRpFvb7mEC0yasmG
MeyHdeTAholRmmz+pUoDO4fnw6EPcxHV6KGidpgo8blTMcUHNFc1Z1G8Dlu7PtJL090hkY++uVCo
pvA4RXQcIl70UZZfhib+0GY0TQA8OlFl1Q7wh3uKKghstu2es8jWjgF6sPQSQXpwBq9nVHVl71tq
Ep6aRtKdgRTmmJjyZ2BpvYs4/x4p7316zIZBX8WEtUZ5AxnY6/FGK5PiGYXlU9hX/1hRqrrxpGv4
chOXZL7xamgY0oAZCx+4gFsqR37qTSY8qx657p3TsnGv8o4CXQcJwRVnrGosOXLFBUz/4CRKLT5K
2hCgEtTMB18dKH+kJqrr6bxXINjYQksHAM2BBbwGu+Z6AcgYg0xp2agYfrzkQax+EkGXfVTACHxS
Qkwg847iMDZBlr+3ezfmy9CLwRfYB+DXq91L8WdWpigKT4NV3AfKHDqJ7+O0MaT0sbFr7Nokgpw+
fhutjnvKf0ktC6P26o16xj+VQdA1VD219/6nGSa0c1PCPan/QdfjHAhbdpu6e4RCESP4VP2wjKI5
dlneHoNS+vO3ySSh42ViKkv/83oNu64wjUmwhmOutp6wWssTCkINt0/7xpUCV+XXdwJUYa3L9BQ5
owh2QXAaSCORLFRV+IXTnur/5kcB80ZLCAIFx2I1lyRJaCCifgQYZj4gRyC7YZIql8xkau28ZBJU
0Ha2wubU4G0sKhPgX9adtUSOMtFbmFA0unirWkU54ka+5yf6vkpAIM0pR1qRovBiNHY9taL29dgG
coDSQ1w+6xXS8Y0yy8cgDzsvD7TUpZqSLBYO0mcJ9flDVafyEexm9BFw2nAY+lGn4q0bz/3c6i7d
QIUYtrbm+7jEN2VMOv6U0l2Rus3VAc2AYAFVbMqv1787jqPIbyWZT9KJAb8zJI7MPvz5H3YXddel
Tr7cvKvDWCYF3mUIPp5ks2lPWpwZR7POy50rbmsqRMkwLoAvUopbjaJZbTLQ0+JDzwhU5JNVH7ol
Krg9l/eJE196gcosYj+LEfJy6f0W/mddInTfarlJAzn+Ug2zfkllukvmHCHBQ43GBR8GdWIA1TyX
4ws6LhYIAaCUCUj48zBOvVMkNWiWPK/OOz9uecJWMR9Fe5lRFm4N/dXrH6cGNOoD2Oceb0n3AzSZ
5gQQvw5yNld3stFgK4Go6UIy0HHFTKEadqaHHV6zt0rLQO9+CPQX1EiAl7+rQs8z0oxd0krelBXi
OYjGB8yf7fMsZzr6+Vr2nJcDLqnC/0lTKvvp6wEBwNyPL6VRKC+3V2VjYyDnR2RPx2QRnFzigt++
WCCaoW7sQvLKdMLiywwUJ/Sh1vzpKEsblWgbCNUi+rh67Bqsr3Mft0HPTNXRkdu4voRpsieo8f4K
ZRTWc7lBOU9rZqEuT2aSK7PvAfhT3bqcpjMuMcjRqtF4VsGXoJeOGcXtqVHie/c5GZbWBW8qfQX0
bK6XsIkmrTbG1vfSDjGpSHkotax8oxdky7iIJMOpBJeM26ooavSdsyZ9NXxr7J06M0bFGeSZR7i0
5FeAdtMLODGJR1h+NmMhPga9nnwfC5Bw2M0MZA3arGafwlBT3yrNnOZDaXWTecCdW/7epUo2upVu
TxJVpBbPyrEepcgRNGzTg++jMuum2hx/iusp9WE1RmJyoiz0A8dCsrh0GyUWo4tXeuC7fm9I4mBL
ah2DfUmDx35qo4c66/y/xkEKl4JP+SMKuilF/Rcio6OClX3pu1L/rAxj9jNv1fzvuAwWi6tAxvwU
K7ee7Swi8gIp+jvRW/EUIXBkuk0uMxR2INbILjdHIjBrKIGsmBDe5z4J32K74gQUSRP9kAahZA7y
A9HXAFXtL+Y8wXyH/PFFKWYcKmqNPXCKQzU/9WrbgRAC1/o26kr3bEa5AHhpmPV5Al/9kiGjbIA6
UqUHpdYj/6gB3jmHHV7yDj7x6fdQsoeveak3L6mOP2jly82LTffoEBrZQ9JlEoJqdoeZazWXFFzy
wf9k9pVxz+1ifUqpjb5UcewfM8pFjVvnYrovaHuLcyvFkY5PYCokt7abUv67tBJchPRBRNGBnMio
kdNMSBXQa5MaJ5N8MXjwvIPvSj73ldspSvcU92EynWqjlPTD/8EjD3GdSgVHElkhXOxSFy9SYuZP
vZwbn1NUSjIH9U3/w1iJ9jUAf4WGso1avqNkkk2BSE6Cz3ZqSi8o62dfbh+R5XRf33fUqP7X3w9x
mHf0gaAWFgLQse8FDdKgfohAQ1co6slqzM9/PhLInYWBigYGmf31USSyqBaHaarjiI3cl034s0VQ
+UkWTbQTem7NCYAYxlME8aDTV7FBEQdB2I8hI5EaeFWQ1fdzibB200nfbs/pPRIeeC3KZCjecHfS
nV0NldilbUtsUK8MGmSatDn7JFl0+rkbtDMPyeSGekOnH4CxGwY9PMkEJ+2dH7EMsvqG/Ah+AOZl
S6tndckNpQaUbvCFh8XR7KWjmTnGKEav0PPP6tTdQ5SuHdO3h4PhNz/y2Ka40YnivpbafwPxPZaG
+7b1/4ps894MNfNnV87BuYm1cueV3/guFJLgFpLJylzJq8UaK2vW5YK91kpNf6pD+5+0yboj/Og9
x8+N10anrwtMC2YIrbdVxmwHPsAt3FE83zALt88M2n2dhU1UPsooQWA/7+ggQf5839H8WdSqFj0t
se5gB340xAxDadoK5G99q0xOoMbDmb9r/oelhOVE/Yg+9ntPSktpdRHmDCWSUHa6KAkdAEMVepLt
rq/Jkt2stxdRKfvbhmMD+fT64GJj2Q1oeQivrwdgMgVW70chGc2xmVVxTIFZXAYe36NkKL1b2WV+
qYgkdja5vfUjuJ5M5KUQ4V4rN5tBFExUKoQ3x0rqUTSkQR6OthfNNKzRxK0/VdjTIgOX733VzZFp
qyD3xIXC3r2eviFnYSyllM1byN3HPK8r3OYr+07qkVZNoiH4PBVxfVQTQ935yO/jP4B0mPDCOaSm
rKzjPztATqUO4OB2oNyPU1kq9DfEntrU1qlUCL75uPjJEn5fz2+oaNNE+Si8XPIjt4lN/wdsrwfQ
ddZOQ3xzPmQhIGYoqrwTqNYJgqo0UYWnR2b1RNcQaze8sk63r8Ple7zbrmDvDR4ZbHjXwqYGiAlB
wMEoOVJOfa3hKKGM6aNcxvVjTuXVuT3e1u2LRweBLcg9kvXVu9bXcTiCMhKelIfVs5gQvQnKtjwW
RZ9xy/Sq27cabmmNFj5jabPX59+66rhNyRPYKzhbrC7VyJhTLL4Z3tes4WKFo/igxhaGDiqyLPS7
IIPJ0fj19py3zsRvg64lpgbMSUC6MWhDV/KtMf34XrOyyIOHl71MQq/hNNe6K1nmp9sDb86WSii4
TKhBZOXXm7XFE74Gl8THpX+GaEhduLaWpme5rerD1IbFRyS43m6PuVFRpgSjAtVdeklkEqsboDON
2EfKiROihD+KlPyF9Dz8p9dN6dBpU+8hlDLXGBbpqmfFQX5Xo9nrBFKTeX5rcEdPWQOmUZponlhf
DamuPjRGaz6pMwIFGVvEg6xrnitdgP+hP+zRvlcvKcU1YJloqyIHl/NPte6tzrPg9fbsNrfvoi0A
vhJ4zhqRrsdjERYDK2rkEt45Mnir+64RBPI4JbxFKTqqiRKE97IVaI4i/HpPbmXj/qG6y+OCZRwB
zJpfF9azRbbF84IDZPsoy1H6GI1291hbenaYtbx4lI0+e7BbPCAbpOudKqyGDxJ5nItNpox/oZVe
sm60zwPSYs7U9f4xzWBRJ1NlHHoZRGU728O9KuFcOCC55SPeeUZlCx3JOTMfo1QJjuhbyJ8Nux+d
BkM1VyDyd5SDJnRlFTTKyG85mLOq3CMxiGqagqOfMuIXk3THTqOJoqPwRQNVD9vqZGdz/qij+v9N
UYLkcvtrbVyhKB8i9wvsgcLXOoiWu7SS5Jo9ZbT42JV2L45yFGo7V9rG8V6k3ulQoXhNP3O14cPM
iHxMTgkoDck6BtmI2GmpxG5QN5SKpiR11azNvILHxLs9v1+x+er2XnAr1HS5vUlMlgX4reZRREo/
9Hi9klPF2aUMtaq/h6iudgfbHGUfFc5y+p4asXIpAw4ENkHosqWjdYQJNk4HcB/6X3lUdx/bEheE
A5JP8oMth0WOynTTIMEcKdElnK3hjxlNC8tiYTJxLxGFrxsVyZTYUiota5Yr2lnCGh275rEEnl0V
7qzqnYsxPXJzJBSeJLo9EOHWKdJA9PLeLVW+NRY1AOsxTnVBkJYBsZ1UX3fasknPhuLvXMFbWxDA
FqUiLiDAvNr1F4oa20IGj4kqUR94kY2GXoC/0M4WfE9ZYz0J3pcACLsm61eT6reNMEZZhD9rTYRX
D0PkKU1k1w54WwT4RkK19BD1cf+xqevgpRHGfDf4aZSeIynF8DQF20kOVEyYurajiD7e3qQrFzLw
ZMtvE0h3QBRB1XGtS1sIS4p9KxXe0JpuJYnv+MotioDZMQ+Mc1kkuIanT8KnRhLor9kg/53082OJ
+W5Qly9dNRyHMjoYcv6xpzBettohscazpBRHFSljSUCrD9gwnda7cHhqR0VaZmd9Nx5Sin4LbACy
JvW4VdQSpWaXQHGwPRIkkK4d+JSs7PRDoxsPimhb11qAoTvrtmyN9eGmvw5egVyZQH51r6STnHTz
bNreZHXNJz+KjWcBbAI34mlMmG7VCofsvf4b4rr6DcT1UDtNJ35INSUpp+qj6XmCbP7mg22sXX0c
H2Oq85kTGlH8lyopCFxOKKV+TROjDZ26QEP1MPm++i3xY2WPzbvxcLKCtE5QVQTqtM4Lxg4N+zCf
bK8VP9I0m++Rvs0ueQmizO5Raq7lxHRC3G+PWgDz4fZSbvRoF20mA7gOOH4IxauoPfUV3yrhk3gx
/WDHiqt7xW9OUlx/kgOb1reSe1KXfsyF8hqa0k8dqowaNXtSvJu7yKJ1RH706/m+vgsU5JCDBDCa
NwfiSRnCpX4/817mUXAUftU6lv/v7Ylv3T6g7UmHligQONP1iEOXovVEXuyVyoAGUWZbhyLkCro9
yi/kzHqncsPhwQC9GCbzMvHfbp8iklFy6Xje2mD6DmnX9vKshpgCQBxX3SxyyoRmeElD5TImeX0G
cdwdhBIan21/hLwaWfrJVILqNM9L4zbKhzOt7PBhQrHxHjFCzUtLyrejGaZPqLr/ecNyEVVfMEEL
yARvoeuf32AmlzelZntVryb3tPhUT1aHxgkDnMfFHEuPgfSHvpf/eysucvEwnmGYgXC5HpR6+Iwy
y2x7VGZiKpiVCdiyMnYihK1jR6ESthTtSrI89XoUc67LWvMHGxdsu/BgLZmURQfhVXMRfzaMqHmI
5kjcZ3lvf6zTKt0ZfqviRxFkEZhBmWAhD1+P79d9JVKJ8ZMpRmqFcIxYMokuBciIQ+uH4qOVRgNR
wDA7spVQPTc7dedHbB6CBfYFko/Xcd38lMoI6FVP9cMOday+fUs/t0huuLcPwe1RhLw6agZ4xZHK
ue1JWt08dE2OYoCQ2v8yF/ByCgAzYPtrF2uqNhMFloatqnRYDXSK5QY2Ii7/YS5gWdA7IqQFynb9
1VIj0TK969mbURhwIZsfc9QQdy7lra0JCA++IDynRQP9ehDVxrSuUbgNxzBXn1N7jp5m7KAdabLj
s5ZaaIaMDcIPVaEeBWiznTlu5an0uvgF+DPBLV2z/H1Lw9cUtWWORmihMxXXMzzvpMPcoLLt760p
4m+6lmDxjqmSPDuRbEgJ7dyg0u/IOBPhYN1TBrjs5P7Prqfm5gip6G0XoJFFryM3UB5VJuaBSaKC
2l4tYPqasZ72h6SyyucZn7jgoGESHzhSUi2dFEtkr1yfwasm0mbH13krTSHWpm9MDAayf/UGgsoI
y75KiWEK6OFA3A2iB14FKJrDOSanPrZaZxxG2Zo+3t5OW+/eQhKmo8gdBMPi+ksnqlqZNNR5heYg
/FBjB+FWZvJNqeuPdme/hta8B4o0+R/XD9LvI642sJ7aAFxk3iG0lF3aKG+ppc5nmF+HeZilnTO5
FXzjvQEGDFlfeG1rwl5Vd1GXdLyy6SDl37K6GCunRNf7WGElegyJPB7mBvXZfJK+hGYr7gbUKd1R
s5NDZ3f/gK7/Y4NAyOU86wu7D6QEeOLrFcdu1O4kmiBegOrbOc/1/u7/IevY+K5Xo6xO8NyHdRAs
F+uEKMEJNXHdQxXQpKvYNB+SYIqeJfk/5FNosC12tBS1SLu165mxdwdJLNesVswDicA8HcyluHF7
x74X8GIB0dFZNG5+4XxWG8jEl1ApgCpSXFL7F6MTIfFKVrljqITHJlDsL3XcTt7U+LXb6JN2V2i5
/oP+Y/+sGH56FyaSdJg7YBe3f9jGpUkisKBCyZ5liorX00ctVm/7AoWacDZrh0uyWTwnyZQ62Thk
SUbzTJMUrze0r7Zc959vj/5eREYg6bSsCRIJMPLl1bJkJCIzzQzfI2Xs64OIg+Ex9I2+PETwN5Do
w9/QTewmeFWqRTtlIfWHTiRJ1v3cVgZOj2CGHTsnQXElusZHzJjS0IuLKF3OAqfLSexU3/nZGzcf
ZFpy44UUCjBydf9Yo2pI8bBUnIQ6PE5dl91VUtV9EWmIvEiPXgpG3b0nN765w73ZCApoR6AbCFUd
yMi6t5rICoWzDlEEakfdP0o8doe4n+0d9v3GKL8gkJz0xQV3Le8l4jTuzdm2PGXCq9URdqk1jqGX
mXP7878/79BNAVouPD1uuXU5WU6tWiua3vL8RqSuLCXha4hF/MHQR+s0kvY4mfCT1z8edGm2gC4C
CrOAYq53PNuxLBMF6xLdV5vKmW0xfSiE8tU31fqhKOf8rbZGcyc42LjSKRtCwlwKFuiKrds8eBpF
1J9Cy0M8O7ij4Nq8Tga1BTtQNLRVqZdWSuk/1QLMyTia4gn5kNIrTJqYjU33WrfKcWf1339lymQc
fWqZC9R1jQkKO9sP7EYzvVT46VlLqu6Ew221U3V4/3IyCjxX9PjAdUGzu17uMtXDCO8y08PxLj3X
xBMuSiIuinojSUqxJyK7N5xxPVyjiaZlV5keLCDz0MhlfRQ9CF7Z6nxXjfo/j9I5/iR7dNQ0hCh/
ffffMtUolWpplibTG7WyPo0tPdi0lIad7fP+wmGUJUDnjsbscd1lqhtTw9KhMT3TVxNX85vxpdcC
DQiexHhYIj9YIA4OczTukQuX9boOfCg0gsXm1acoTMP7ej3ToBRZOpWmBwJaOkxpgxyenlaXKLH6
vVbE+6GYHnAOFhTi0LqyWabI4xBAGl5UDOoFRp5/kcekine2/caMFgEgbDLo3hPTrUIZagZZAOnK
8NJQCu6TKFbPPTAir6isYue23hgKVi2NmgXJCAtr9bjqXYjYRB7C646kAum8uTrgPCLcspj3SkGb
Qy3CdotXGfCs1XcKmzBq6kHoXm5EhScNSOAGgzqcFHiEO5tx49bGE8yUcb1YAAFrODaNNGy5Z133
cMGGZ5v4iD+GgfEkz1HyVakV+UTJbt75ahudCZaRU6DDqIYEtabMywpJE+7UGjq2JMHVgLTdWNqu
n1r6XZ8mNTqYvf46BOpbLLToY6IBI8QLJvLGWYhTmBjK3YyWiGumeusFdpJ6ZVPLTouY0YPlD1/+
+JH5VSQjXsY9DqGz62NDRuKTBM70GjLd5rLjbvAOOki0c5354fn2YBt3Hnkn7WfWZsFJL3vjtzuI
Hp2wkX/SPVzRtXtCD+MkTVKPziEGKJOUDX+M+ifMAt5Dtos0JwjL6/GGtBw4wiBy/RnYZq3Acs7s
LNqZ1caO/sVWwtB5kaVYHx4r7uOqTCNGMSf91RTpdAzSuUXun+v89gIuP3h1yZHIQlCneQQEfA1T
xZE8zbXYoio41cqzL5oAUYJoL9TeAPsjnsUtjgg3zWxa2tfrVmXWaCDZqnqYFUt3krD91yYJSrpS
6JgkTqRLxdGuyvGC+9j4b1bUk5eP+nip0Yd4pkVj3AuTdqgRVcWM6E6aok+hJHivRKHTWeHcHABF
mh+MNJy8P10gmsOUM5eaL4fPWl1krVYVrVnaqpcYFNnT0n+z7Tr4L4MsUi6IgaKLuu6hKdWcdYgo
qx5+3j0QuaL5bgZV/un2VN4fFmySSfPQlqJIRN/9+iPoWZDEiBFQWkZhz6EPEx7mtiVNAEaBSnS0
5/y3keJcD6heDygNkLzj0bQQu5DauymtC2qXYfbvUCTRXfgQwvVTuv5AemYh9dKRiUVj6CELNfyV
4XQFG9wSr01TVEcrosZJDpmfmhKBvdvr8v648TNpqy3lYxoq64afFs0VoD3L8qYoqQ5VRyBYDnKH
Mzx8/dtDbVAiGQvtAIq43Fc8JddLgm+RAMOF/XYUIIUI9ax2laJQDlIVj56fl1TKke++yGXRuCg1
TW6f6NLBzKt85455f/D5IZgbLJVcEro1tU8XZGgwPiwPR7L+PPhoy2uT2CsebRStGQYmAe0ACDPv
MEpBPqeNT/uarkMA3R+y0jnww86p7IrsyihRf5mQbExxIbsvQUOjEKkoO993a6qLq+bSbwRHt8Zl
FXFI2kPP3wsDS8dzNSwOmtzpf3yTEugvIGPgC6QW6xajXNpKsRgyeVE7WK4/DdM5zq38eHsDLSHa
9X3NKJB4kRBaBD/W+0fu6hEWjbpQ2ixAgLYynpXZ+ncILZJuVYHxNCTZnUoMsBP6bB2SReZ8KfEu
2j3LD/vtpUVStvXTSmcR59K6bxvDPzZ++j+cnVd33Eiapv9Knb4e9MCbPdN9gfRMkklKolTSDQ6L
UsEj4ALu1+8Dds+MEsxlruquVJQYQCDMZ16DVbhWXBvq0jnF6UToDcQUcRLjfCg8FQylHPlevRyK
dZfQ0dK0OMFVueVSt8xfT2ReUzRaRCBoZwLO+XgaSteNMvTO1tZHcdBlnPlZF7lXQoeLb8X5Pu/6
+QBevFWnjTNwf6CyUDjuiq5JSRoeF/s475+Mocoe3l8orxSxNytlbsRRqiF8XG7wmLpfBD6QnQeo
aSOKalgFntTBII/BVg+N8DAZHS0kKhGAV+PhRscbEtJHme3zAT1eAsV2ramteVATA9WIvMvWrRJ/
h4mo39HJ04D8WmKvtVp506bd1ymDXuFpYBO6IJenonCMDaSH0EcLJFxrSLGvWw0cSpgEBUj/Kdq9
/8KX5pcqGsHZTPVRl31po5JGOU5UVJQ607dZlgZbyg6MByeA9qOhXcOUzh9sOcEca7O3Jn0ApP7P
l01KA1ANItfejq0o0NmX3sphHtcRnhqrMDRKv4Ees0dz1973xF9bmCcYA/R1dIrN3t1XsjN8JZzG
rTVhqJNJs1+NKkySrsk1Hy397k5i+nMbcj/SN3GbGy9wh71rd/1aTjPYsw/HgzN59QoImCp8DzXh
fVkH+CPj7GE0qNbawvUZxbXFgO1WYu300UiOYkBb4D9KrW7DuK6dbZpDoCyVqbnJEu69iSbjl/c/
zqVj6+e5Wiz+Uqsi1hgNosbTK79uc+Oz1VraqQoSY1UZur1DXs5aeYCmVu+PfOHwB8+FkJxHyksR
YV42P51bQyg8s3FijuXOqm7lgLa6ljXN/v1RLpyOoOO40tEznc/IRWgFSnZIbdjN2y5rsX3MrHIf
G+J2sIbmyjHyNgXFjuunkRarLs8NpM6zkGMkDK2VoRc9lhiAtJUJyJGjYJlbq0r9VyYR7gQx8Byk
Lp1NFPgcbdUk3DpWMewKr1ToGSTX8MyXJpFqPO2xuQFkLQuFURWFpVlSKExriUKNqhTopfX6TatY
1zBzF4fitJgBNGB5l0bHkVLHoaVlDsFmWq0rT/8I2zfZNwKUwvsr40L7g5Tnp6HmBfrTAhR5JsHs
2vZWsS3nznOictsEIr014WBtBy8ovyki+zNxh9a3uyq6iV1iPVnUjl9lan2Uhf2SAfi/EhP9Px6L
/gc6cReoO21XeHGb5+wLo1DVnaNhmrkeXaHrm1iotu/C/UKWIu7HU5lPZu0HVtUc3d4sm3WFA8be
HgXQM3SOqt/TVh2uFU8vpIxU3+cmJ/BgvKSWokEIXPHxOz6RGdlIT0TbUgzHyXO+ad50ihRQVapG
AmPCfIuSB0MO+06P7voZ8SzT+GEslYOtFZ+F1a5GQ71vHGXVTwjQvv953x4vRHsU7rh4YMMgDnb+
dRvaj60urGmLoH5wQOVNrlR0AK8sord32zwKGfrsM0ySOLeyflpDbqBaEjGyaWs1UUU2kN0FaXCv
dY29clSonr/6TtxGlKwBIcFreVPBKWUQWxCV9K3UjWoLmTCDxNooT++P8hp2L+7POf2A4U5EROVh
8VIUiZypySiPu4oSgAyQ/Xj0rLDbtHGL8hd+VNtcb8p9iPOJX06i32NvV62Ji7PNOBj9RsEyYJPm
Y7JXssy892Qy3dq9Dfad63WT2JP25T+gY2ig4C3s2ktMr9XC6TfgWkwfxtQ1ZOMFaBxLlmo/+mAz
gngpwzdO1Rg6qWlvZ429l7FshI++TrdOVBNt92BoV4rR6TtFz6eHyCsAXXoxxY88t/Y09q/y7t+u
TR6HItXMbIfptfThwH93GJPEs7fRjG1p6hwVIz00d1Zg5n6STQj+ukq8ymd9QjWzf9Rd0UE8z1Kf
yL7z+1qV2xoa65XlNX/XN9+dYgpQcvJOLszzxewpoHoygoVtEwW3hETFRzsNq49th5hxqao/7Ngp
9zmU360xoVD5/qq7NCdkabT3kM2CqbO4qPW+SxM7CewtqeK41uJhwqwovuYP/Xa/wldDepR6EdEo
qoznryi1oG8oftNoE7jzWoHsb4sxezLhaWyS1vt1JBPD4RIHHtMhP1tCFGaqhoxrx97KKHA2wWDE
60pHSfv9qbvQyGMYPCtMatFknkvRr7yJDE3paTAVaSp9ZJSyFSX3L5NeeeuR//7Wj0hu1LV1Y4QC
3Wn3zlWsdSSHz+8/yNvZxWIemUmkkGCo4cB5Pru13mh2mPX6dhizrySr+spSIECHXuYCSSvaK+v1
bazAcHDGZhNUmwLgomRTWR3OyHahb81JUaRPAUn6XZZHR90W5i83gs7HWi5P7lRUH1MKgYE63Np2
993RkdP8C/OH4RBq1ew+xHjP5y8TQWrVNsjMcYSj6kpP3RhjKTZO3ZKTOuO1ysilCbQgX8+TCHDf
nEPan24vLHnHGTCsbQenbH2BXt2JMLLYNJY2bN5/tUtDUcBTKZBQ06b7cD5UoeYoSqDtBTyhUDcy
BkKmti7Wa06QXhnq0iq059fiEIEquWx/ousLgRxXCFJN0zwZoixvkPktNyEwwGNQFtWVZTiv6vNj
k7uYoggMlZmcucT4cVyPaRQLXm1SKQn2lPU2MdavZHxtvgnUKl8rsBLXQ+Zd2wFvD02G1ukRwMQl
/lj6UAI4j/UmzLQtRvf1TuBg4hcY3FyZ0MujsJ+ROUJ9b1n2mVplrDQ31nDz1cxVK6kwoX1wzd/s
0gqhB0oqiOwQ5LbFCillXSJfymebXQFgeY0T1p0lJjJmVV95oUsrBFAONy+JE4iVxWZGSluDWVZp
WzVpMj8JB3tdR1Jfh2T+fguJ+EpqeCH+AB6sYauGjJeF5NT87j9ttBmlN/UKMteZ1sYPiotgkKmG
lp/iybDJWUCRb6Anvra9QN+rlTodTL2qVnXhNKugL4srK/bt+/M45D7IyMyibsvWSdCQptLUVrdU
kuzNKFwJii/F1A3a6Aa61fOv7v3z4RbXQqEKreMIwvewcaFAqVW87bkvt7CMP70/0tuVSrzPxp8V
Y4jLlgdag5JCnheMNOt97Lwq6DeZVlRXrGferlRaidw81FvJIGGmnX9NtymQ2BXehNhcUxwIycNt
AfzzQOntWov5FSF/friARMO+AP1YYEG0oM7H8ooqD8k21a2UTWCsenUIvk2Fbhnrqkf5x++UJkjX
fRZMRGW4qh8TgKblNqxFJG/4K324EY0eKTslSMsOYUKlfhwH1/jamYlRrSbhTOsIz777KuplgYHK
BBa4tdsaldoidpsPuiJfrKQrn/AKSzQ/KOX0JZmCuvfbWkKJjDpFp0OR9Fl2ityePCDXkkpD/1dh
WtIa6OvgiCc16zX4bkZvfrMayRk8zP2W9a9+fpt8HigKdYOZub44QnB1omdqd+p2aPJ2Vw+xSo4a
RV/fH+WCbBZn7lzPpGNBUWSpfhARnEJFQ0M+GBT6vnEf3RfFVCOghypCcmuVo5LAcyisZI2VWQXF
1O3aBy+RBjXXwBhvY8Xqj6kM2lM7pQHMQHBW1xLT+Qw7XzisG0pec2PFQWNl3io/HTkTpKesLrWW
ivKAtrxdRiv6Hy6aw707DetBmMrkW4ruqruqy7DrDAIPSG+T2VZPHaQ327UHLvRISSR4tpo6zmdz
rDY7lHZg5HvHa4kRkrYywDbEzcZqHGRCjaqMn2kUd94ujC0GiBCRnfzGwDkSSpYLMVOAvSp8kplC
84EglNXKbESwN1qqgDCfdf0ems90GzuN80E1BxzI1KotmnXg4Bjmo1YWFSvUJuVG0xErWWmB5Q1+
ItQOdlenN7djUmarBL4qTOE8LZ4bq8DctVEV7WtMgHIXCxxX9mM+Ur1BYV7fuGi/CyAjINVXQYIe
sd9EtTmsM9eS3a3h5Q0ZlxGhlxLRjqQSTFn+/QX1NoAAiUMABmoBRJO5hDb2ahrrQ5GOW2Owi+PM
aV0bfZTf160CoCX3IsjgTXGy0+Ga8Ozb85KRwWdQQSRxeMO0wC2VNrBHa7621G6vA0tdG27RXVmL
F0YhazRwV+Hmc1CtOF+KBJmm0icUSVqZ9EjJTlgfmIP9ywBRTCvmvT+zLwn8FqeyZlUOwnzttA1F
Gx9tMGKr2M7dv/AuP4+yCB3SCqq4UdcT5KJKrvNqFFvPgM/1/op4e8PwLoA+iBWYMBQkzmesd9Ne
QfmKGUuLyhd1bPhmWkyrkBPuSvL4ajm4OCgA0oEV5Mw0yNsWSUeV1UZXjTq4DlNSXIiGPPtSk1XV
N5miT5wISlbdNoMaFkclrWFNR0aPz0yojkLxE0Nx7U07me1zWUbdreeaUbAzg7F68qh7R6u6VOC+
lZAC0fKqPMX36kli2icK/b4N4Myuu0pLrlWRL+woVttcSZiNF8C7nc9fmmIQNVId3Y5u6t6MfRvS
xmlmYq2qF6vCbZSNko9U5KPIWb//6S4tdg5NIDsIfzuAa86Hzoo+wREn4dOFprrOEujxlJDVvzLK
jBicwW4uqeL5KCG4Xice3XFLIkSd1cr7tWIE19KLt3HiTAwgX/tvZMr5KLVa55AYTSgAoxF9nqyu
3YFTzHYCAaBV7iE89/7cXeBYUuGjUTNXMcALLgPTfrKzWtKL3eYgn49Zq3dipcXTl9AIEN5mc/tD
STTsjZr1GbaU94CLfLlzwEr6htsVH+piag6qCDuswPBuUDoV+bdYgGnq9Wpv1hUReJl8N1s1eoI+
VFw5gt7O13z6cJpSAQG2sOwk203pSLUyh21tav22r4v0Nhpj+2NgDTrGvtK+ElhfAK3MnS04hwhT
ovxgzovxp0ue4KYLUHYZ0HzyQHAncXgTR01wM+jqkz0YyRaREggkaB7uyTnylSZMeReXxtP73+3S
c9CwmYPuuVNPVfP8OaoxSGx1aHsAq0X5O7CtDHIQ3b8HUYb1n4pCUQaQQJ8XG6Pqx8dCc2oHPzjn
uTD7/JpUxdvDk9xu1nojDJy5kIuQechii6XxquZNT9GoHXlrITS3zsdM/+XbALgQJQ1u7RlRbi3u
HCeJMI3KGKrr+vBbNypy3QDfuZJvXJpeqtfUg4gNZm75YnrxwfLszs76LQXuT4jqBKuso1s7TgjG
DNnt1Fo3g9ObK0XvDlab/EG54RoQ7kIKS6pIUkVaRWwNKPr8E+uj5XTZGLGsUzSULFYSHot6eMpM
o/Kp7QmaAJ6xHQqZr9p+bG6CBC8HEYftKo8788pJMS/s80uLp6FiRXeH7gtp9fnTpCWlj06xum0e
28aHsimndS9FeIVNeGElofGOmtrc86Rav7hGtMqFHtEwilLpFUL8YfOxnWyZ+KpiNFfe6E3XZaYs
zsW2WZKU1HVZy+l7KOHE0xV0trzCa9TL4y9ZaYx/2nocETGH9SR8GwllSchaStTy8Z/R81yaG7jP
CblcJVIT4F445b4Mjf5zXXSacoObYFKjlJAVRLAwWR6Fq4oPDgo/37NOYO9UYIibdCpLBucv+1qy
tLyK59eiBsfxNLc7AOeefym1LBQT3TBMbACbbcg63a8D0swvsjCw4Wsj9zELrOybq6ThwRS9c2eW
Sukj40zzKEbmujS7+ljnjj76Sap6vJTm7IHfgpCO4JS/f5Atl9X8sJRBqdAAN5oBA+cPW5elYgeD
rLa9WTiraJocopZ+uhLdLa8JRmEtIWJC0Rr5qGXTPnDqWSAgqbaAxmCJSnKcLCqFH8TjtwIgyfvv
9AbsOQ9HfRdiGRj8GQV3/lIEY24bzagm5ItfrNBut1NFaKJpSnlj1EO2dyerAVNZGY/mEJl7VcXU
1MsTZd9Y1R9J3XOb6mGz8QQ8j2bInWM+qAdPKuO1c+7C9Ot0lWdMLzre9P/PnzQDYBd1RKNbEdnR
vTNW8a2RRd6j3tr1QVMEzaHWCGqMKGrxATrm+CFxxFz0H4GoJGZS6qupEcbj5JnXVNEvPRoHMPUy
sgvKMIsDpxixQ7fKvNoOuLTD4jOibSrCa7YOFzYL4Q+jwCugvrQsYDiViiNMUOJDPdbZPerszR02
U91KxoV1VwaFfYcMbbqJ0NW9koO+wYOySnASwEUJvDlg8CXzKsh1xPewOtlmVv45t4Xnh4aKDkud
qvLjgEPYfdDAfzWb4GuZ2ogzp0N/5fsvj1t0JKnZqy6FdChFVFjOPz8ezpbeO0a37SZcyOPabm6q
mtIVShrX1MUvDjU3qmbFohl4fT4UEqhK3LrIrE2p+6NJR+MwiviLnZfXeBBv5nV+KZtkgOSKjABp
2PORkAoXeenk3bYK8CFVI1x5nDQ1PtpjHW6qFKWWAdW8ddBn9adULaaNafwyl4BnICmeIzOPUN5Y
Xi12yGxrnSe3kwvowojzlsuivXZ4XpjTOfV2TaqvKj7JizlNrMmDNxlImK5FCo6yCVZkSPKYk/yv
3z/TLg0FJwunZ+BI4DsWkxo1oPEcYUugJxknmRlmN0KM1c3QX9PCW+7IeeqAhLIvKJZjhrBYk5Nl
DH0U0m+PHLVYhQptFula6b7GNds3JqP5gHlvuwUkdM0k841v2Dw0elJUmrkqaJstXhK/NqPuy1pu
w3iUeIYZmm+VEk69F9a+Fk0FhdqoqD420Zx8q9POlgDPpFaXxzHyyn2gk9yy3aytYeQp9obm9KkK
iuRK0nPpW8wG7DPQZobazD//KQfpaGEEEXjSrdqDSLBRqN/VYdltwApbVz778hAGMTFjrIklOCJo
4y+yXkL5UeItX229tlRXo0lAJPvg2oX5qvzxc3DJMBZ1MeqmM9wNXu75G1HwBB8RirmKPqTRRtRe
+S0AWD7B2060G/rrVbFKU8sLvxajXms+tewkRlPT6ANkcG1jHVXpmKOSZ6QbNYv0Xd+HWutblYRJ
UnZQ2P1cZB1ENWrsA/BQXFd8JXcKBe5tE39prYCsKEHo/0EkFJopr7cWWKukjptVZhfud36H+sMy
ZftUmkYYrpOu6QraqnDgfFYTB02jqJ+l1baEFYkVATY1ByXZ6Hlt5VsvsBDvcAtNPlqdhrWurg6d
5itaLI6VMtXbpsitVcVXuM1lg2EgvYIwWcXQ6ko/ZzucWrPD1OP9Tb0Mi5h2BFPnu39mdr49/r3E
7M3EKreZ6Ia1aqTlrvd8fJhKLXaujDWfRYtPTPhF+Z5kHSCVvfjEaISMQLPzcgvEtV7nnh6skfFN
gdbQoi4dJVij+Xntdn/V/zofFYqajfcq9ztUgGXWIksonkC7Y96wUYCHxmaWrnO7no3Hu8k7WVXm
SZqCfQLWN+DHKBzW6ovlRHhJTyO8lNgeg2+I8Ez9ZrTj8b6SqbB2pmibaGvqKNwGdWCnNKayqdwM
aOaPB9ur4w8jRN3OVyJY3Ju4agPdL/B22ARehFaaQX4+rJTEGPARIvnT17Rp4dg7eRvCiiZilFun
D+MUoQhNRX2e9Z/6mIMN06Z3Y2M81Okwvqhm3tFbssXBnG0tRxUrLIYx5SeFTY2T/NR5gnvBgmXy
/sp57Z+eTaxHYMYuQYCPK5YI8nzHFlWr5krZpNQ7+JyJktA3zaWcHuKpTHNIJSL1dbU2CvZQGrX7
ti2NlopZq3ybMmSpDurUiR+GnGLwbZRKfZnn6DSNUeI4flB18oMEOnxSta7aeM3UtBtTC2xth+IV
85R3RtrD5p7tG/piFPnD+6/3JvfmGGKxzFYwBgBAPsD560WRNNpU1vG2xQ8bclJnymltGkr1EIye
4uAVGXvlKlUi7okM1ly97obSy1blAHlsI1xTo1IdiH+FjP/5Mvyf8AcnSzaGomj++V/8+UWUI8Db
qF388Z938UstGvFn+1/zP/ufv3b+j/556n7Urax//Hb3XDa/bWXx/bmNRbH8N2e/gpH+/STr5/b5
7A+bAqDh+Ch/1OOHH+Sk7etwPPP8N/9/f/jbj9ff8mksf/zjby9CIsTEbwt5rL/9+0eH7//422vf
7D9//v3//uH9c86/+yhkG/12FPUPKnf/+oX/869+PDft/AvUv3OazaDD+fsRHP3tt/7H60908+8o
6iDKhMbtTMflPCzQs43+8TfD/TutKANYE9VX9CBmeWF4sq8/Mv5OjW220EIXBrYaMIn/frqzL/a/
X/A3Ki4PWNS0DU9zHt5QQuHRvFnugpU6K5QuYgwrBbAFeCp8SJRmfIgsnF47K699S/bKfSAnsR/C
bjbOgI0Yh31Jj7Ns4aEoY3uLPXO0DkyyNj/gzLorI73Cp6TNPD8ATQ2aUuX2ubIV5gf6353++sAc
nYDMEF63Z1m/861QlxHIPiTQH2J9Uh6NUG1Xg57KbVbr4cqW+e/VYBqfzMJDzEYJbYFDpa1cgXOc
Xx7zM2hzkRO9SipQc8/u/BnaSkStyRH7oCS2eQpQRX7OO606mHHqCVqNabM2qzb6cuXVzwOteVg+
EABW3nz+j2WxFwpmU4V6Ix6ipojtU9s7xVcLv7H7URdYqjqTczuVZfgpRowQDHaHZ4fvlZPr+hEg
q3ibD4VLKo0qKt3OsNjoTn2NevN2OdFzQQYGfwbQJTTHz2cmDwxU6DD5emi9sbjtza5CYaBpsJrQ
u7EC2eJoh74drHsDkM21TtbimHydICgQMxuYvQZAehEeNmqdwMhpiocoru8TjKw+mWma3Esi/Dsl
qeIb284Ky5+qIVihklcfmsrwEHaOkxvYr9fUDxZAfh6HrAEiIMXSOcukr3s+GVPieKXVivjBLDO2
VFca/csELg1/E/AJW5QerOfJVZon4VX6KhWe0fs64IFbUsYivEsLPY/WktrGk3r9Sy3y0vnpqDTO
NrGE7S4wuTnW/ilsRywISpRs3VNVquJgD2K6d3u9+UqiGO8KFyls8If63qC1d8zQ9LgRmkivxPPn
Ed/8DK9MQnIG2nT892Ij5XrOqYMByQnCVPl1REQx88lkxCGWsvxqFs01b8BFJf11xPl9Oe6AyKB4
syjjcH/mMgN9ceIwY5OkkUebsygJrLRGXwmlsNdWjIp3rDqdL00XMSxt3Cro+V+rt5znMq9PwobG
jARAHdGutwhZgmrAzKF0h1OkRuFt66IlX8pKXXVBiHh3banxHc1DkHZpnt62RU+eQIHdXnfC2WRI
rPjTlHS/u3F4JZ17s4Wph0CTBdvCNcPnmX/+07rI+xGrgkqoJ8fu4502dPUNChcRZhbC/qqJ0vNN
2m+w4KZr4goLXM3rlJhzpsvhNlfbl0tSs2ToCrM1T7gsOU9l12W+aAs6znXi9S90PLR7kwrDg1EY
7SoMMgyyISD1vtL0zgrTk3I9Fn2/H6JR7N3Qaa+JE82L4+zuYWqQYjKoZgOyBs93PjWV2nhRX+nm
STX69km2hrMqKim/tVpU3yI43J7AXkUdMbRmrccps/+4cgPMx+fiAea5QfoaFjMk48V+Ue0stUct
5s4RnvKlGfNqBUSrWVOexdqnbuOdU2nxXVgrUexXyRh+nhloGAhqXv+En9mvdaFfP9jZ8yzAENKt
8i7tI/OU5/bvYRTfaF7y55V3fnPrgYshcmLmacjS616cU67WJbUbuvrJqcdYXbkTyQiMDXEo6iC+
lWEW3iapo2xBGZZfh7S09uHUVQenK9JDFCmYvJEwtN9FAUhJ86S3f//53h5hcEzp2xCosXZpRp2v
CWB2wkKC3D7FGWvi9RSJh8Q6NmZffm1QRXp6f7y3a3CWRaWQRwkaccAlRHwME8XMhxSV7ElN9pYh
VL8jbf+Yz7QsPzeUFRUjcwMr1btBYe9a3rygGsyffJZM5YuwS8EsLbFvClI6YMlc65QqljzAXg33
hZsVL1UwNr6WWGtI22yQsY4+owFX3Omj+6nxKiTh0h6/2brrrrB9L5waPBEZEvBI6uaY855/AYPA
uzRK2z5B47Of6kSEhD1GEm5Lmnq1L23nT9NM6ObUFbWQUdnLKm13ULDxWBt0u9xobRT/0ath/zJM
aXsNHX7hgzFLTDVHBqyfZU+D8gw0HhD/J1Oj6ePL2hSHRub9C6534oBWyvDShkLn3M/gpw6TYq/f
XzEXbnrI7dx1gFZf9bqWdx5QPy+OpHVyu2T80ITQCHQQN2Ic0yMkvPaYhyBlNGMI9vEwZLvUNmlG
vf8QC9Lg67qZkV/zvTL3F5adNe5zYU+JGT94lrzhwCzuFG1od90UOA+ZMk2/u0Pv+pT7Q4IgalVb
PX5M7VQeER2gCJHVabVp9OZZhhoVUFnE3xM5uwSikI/V39T7iH+p+pWnfhPoG3NihgQxcBoE8ZcR
d2b1pjKUbfLQAJw8TvnkPFLBs44mGMjMd9yx96WVuY/vz9WlE4/bj34MyGyawYsbGJe1yevsxDhx
77ZPdV9XuxE9XWqG9QB1//3BFhpW/zrDSUxn+3UUwUAYnG8fxWoHvXA78zRaHeFXXDbdZ+kZ0dHN
m+EFUcB2ZeMIn1IlCtM94Wi3MZ2muyVsfHLjyJW+FVo0rUFFQ7BvmtTXwjo7ANZsdlOe48MzRl1x
5cO8+ussbkIyavBPSJheiF4nSGK9Bd3oVMmyD/1EwqyuUea5FQPiMJAgYKn5ZW20RyeJ5Sf0yb57
JfmQlJrxZ9vb/Q12lCpi8Wnh2yDcPnVa0145qi+clRB4AXWSVtvYHC6FHiZ30ki8eMimUrtk1RuJ
dl84abE1tUzuwqz0DqPnBZ+yLtPuJ032n4o0XlMZblZWF/8A2NtdK0FenDgMpIm1Of2Ywvk++ym8
Y8zJVCpNPzWTxS3VaO3ToDklqEzhfEwI6o5jIAachhJIiEomvnVtR6CsdO7ORW7io9JK4zYRbftk
9W7/AgLpL03ba2EEW20kTZdHhYWXh14VmUaG22v3VTllD7gtffH6csCGqBlWORDfvdPk4ggE6ENZ
lwSHWEgctHJqT0oYXVHMexsRU3qbk9pZrANs1yKtDHtBjcPMxEM4BPqtmZqQYKM4h+c8EqXTu1dx
gvWdwnRvuJmNK8WGtwEGS5wmDV1hVhGgxvMPZrdZNWVkrw91b6PLlKGtjPOnq947jdRXTkuD/MqF
sUCEciSYJvSp2WRuhrcDCz4fMoLymuWuTB6tOKPXHYWm4TeJMLauEAX8EDIl6huYUEmtvUOeF5mS
ymof6kIqG6fMy69T4eUbvXbgYTRe65tDxow5k7hrKXQ+UoAdjn3Amgvj6fNrFSJlM356/2B7NSn+
+YhglQOdpb4PqGbGnSyCU0ef3TDkKE90VMpbr9arowWVaGs25sexzcg0EXq6FXk3owrzKX2RafVU
axOJaFiFJQT61jrYsZmsm1gxYkwOh2jd9fZDP3r5nUiK35O0Ruyj09LpmzpIsRtq0vzQcKtPaKr0
P1JPGx+AYvUvIqEo7tnx9GHQcvW7h9vsNsdOYlingzV8yydd/5JKpzvgLm4dixj/Y9WteUIwGXt9
rJS9lqKaUvWdvc77vtjmneOdAq0XK0v09rodLXfT2UqJG3Ts5TvRV8UWDdn42XEHFAKyMWvpJURp
vHsNTotE7R8A46ckkeVnhUTmNmkVLEotKT+Cwfe9yTrpJpSSLpg8H0qg8pxb3H5NCLDCzifr6Lat
JndpTUN77UTxfam36Z+RpxRPbGlxCNtST+/CoRNPelGqxyTISXLhgb+4kQ4SP8clg4OTTl4Q1X5R
WXp8ZRUv943JwUvRnKNuFvUBKXa+iC2PSnyi1eqpKiztXhmk8zhYhXafmFaO/GoyvLy/3t7GCgwE
B5BTmaic+Px8vNDu3SD1eu3koUR4pK9Xfu2CkgWBFx/NEkevPxohR+77o14I7hjWRSuXStPs8mSe
D+sRBGW1grdAWHjhH7rEYAbaQrYif2024Lf7x2QqrCMtTOfR0CdxiF6rg3/hKWb9YvoTXKVv2mlY
zQ6hMiTaKXX1MoPv4TYrqdgRXH8NzosUf6jVFDwbSAeukvn/F7Jtdr/8EBTE4WHiAAL+8403piNr
6RiDPp2AXkVHIThvtMk1X9LY1O6R0xS35ZDdT30Wr3uwBc9TY15jByz8FuZoimeApAKhlgeht3j+
OZxeKzFrNtXTQC3D2Ay2Wn5Fn0m7D4s5ugrymMJBlqL0XIxTdI/inPYRJ2jxQ8y92zXNn/JrEM5Z
SNPX7VNqyOagdKb+6FSldbTmilgYd+JQ0518wlBEHDCCN9FfhBgQbx1yR52aScyxBKFMHF7rvM7U
E/lcmWyQ5rzKz+crr8pr8sXBtCB/uqyCZ0VXpaHs/x1JZGKkOuOU8S6aLOcR/TrtWBcgAERYPSfS
yT5wiriPoGnxElS4uURombtY1cfbutA/hrFtbgZFqXzh5cMms6xpHTZm/6NueuNetNbvsBSsY0Tj
8yCb3HmIlab5TPjcrexUOKt/lViHwTBO1dQD/e68PiG0i6tuN0UmTrT6MH4YCSzWbaRnPieRPfna
XI0lmSaYV4SBlCU6g/ed3m0qe1KOXZtUN7JxK99LW2uTgob6HTae81C6UbEZUQc8CK9OH1EGD1n4
GmsrtfPvLcSOD0TH4oB8Q3fAFl278cqx+jR6pfxzait9g2YGfsudHt5FRKc7L4Mb0wyK+AySXfmj
zIGn+9F8zRr8mSKYPl8spbC6tRMXBn7pTnUXZO4AEF9hqVDocR+7vhAHl77EY+U10TEvIfVALrsx
Q+eLGiuPZOTmDn8EOqEKogQvwk7c29eLuptajkWtdG+Q1ExuaqeJdxYV6SFPALk5rXMz6tGwqZET
2OlBh9ZLr2eHguzlMZFdH/leNf4onCi9jxNqxxC9udfyrD9WRtUcBiREv7hF/6OYUu++H/UEdOcY
RIeaXu0qMvLnPJXeDWUeZSuRK/OBWEQnF3jhbR5MLUZg+CbuTWE9aCjAr+0SbliqeI3fS00crDn+
zCuj+5AnLXEq3azPjpZVx8xttGFVRw7/8/UvmWpW3JZRbX2stfQmoGm2qZ3ELvBxj8Mj4n3ZvyJa
uxz0lcLdf6xR47xXCnZw9H+ZO4/tuJEtXb9KvwDOhTdTAOnpPTnBkigK3gR84On7Q+p03xJVLXXN
upYGtUgpgYSJ2Pvfv8mEdSjZxAl8SNWdYeW8cnhFzrcJScil7614VLr287BxrZMYBJfhfNMMwYWM
mPB9zfLcvATgxVCzm6U/jF6l+9w5sZeTRmJHd+qbuH5D6HBZjJpz4p72gWVVEWzqCb+KziphchQd
1tpRvLNM2T80yzwHeFZaF6nVucc2L+agb9raz3XRwRg2y/x03o1iYael34gFi1alMh4oZ5tLTebD
YTFd5dgUdbGBP25epXpaw6uZx69TLeqbiqwXUkbx807J7wrHSkNRk05N6Ixxv9Odmul4743Kxig7
71JU3t04ustFBfl+305mHqbKrG4jnmRf1Yk6Dxoz0V690W1hy0jRhUPZLE3YD0MWQE5MHh3DAa6U
qZKEmj1Egd605nMn0vm7MykHhXCtg5p77imxG4IOhG0GyVQ+aZ2js5RGX5DK5nf97DhfpiF5iYiw
2BDDUO7QrIAyCAztm5bYrfOqiOi1f2Qb2jKG4cRS/LmmuSgDXsYvC4vzlSBlwe+68c2A4WQTYFaP
763b5QfW/vqQwThoIVSMLe55o/Flsqbukea4fzRblRdjKnlxMQ/kISRAejmUsk6+5C2rn5LlEmdV
0Dp9dNwdBmx5sEQUbBJG4EUUCWLCKLseRYFcwpOx3M7lGJFUr3Y32YRWT5p9fK3AzTiMTtVcjVZV
nhTonTqMHkXWPjwvNl3HXORGM8oMFpMrnt1Mja6ixk7AgR2WFyzn5o3Ty7tI98RxUu3mtUkEC2E/
xywpDc/1ZpnwvfINi12mg678mgiD73wGX89Xr5C2fbMM7THJlvI9Emnd+qWVZLsS9omvUm8C8ozF
O1kL1othddO3Mp7rS2gS7rVd1sq9Pgh5RJpjbdu5Mw6q000HxJ+E10V9t1lS+DlQUm0/lkrulxG5
t2PfYrOUFf3jGX2pioXGekmAfs9LGVGAMKIar0p9My30fVJ2jDxx+wQnmK0jW47+ZJes6p5RP+ip
ernM7LJLFbWVjxOu5etEv/oDJmAEjCzHUop6lwuZX3RuztMcS44mpdY8mcrAaAi1EbwPrLnCbujb
C3v2XjDsaz6aPmKW5zR66VfVqL7WdnpXTbrcKRMeSFkynlxsHvcYKZnbtljcyx763wFei7UnXGUK
9NH21QKtaZ02/b3U12yC1rU2ula6l2VS3tjEFZzGobdu3bXa9AaHO3cemnV4RTYBFaGz01lup3K8
11WD5mXxNhSly0fqOcvlKIv6xxQjW4ujLFXMnQLZJUi5VbtiNJgZGJAdg8TJSXyKC9u3lUS9AFUv
wiH3ut2o1kqgiyxmb1OSF9dtLmzFyrZTHE8ndYoHv5xq9aFkzrtzeyHfK+q+kE4wdsJsaWOPkIu+
e1RIRdmZgyfSsIm0byZpWM9m3SgxMx9VnoxI0wNPEaD9XSaPWIAP4LhOuRtli2NjJPLLNlVwUCCl
t/XM/EqbBwM1Si4OwxxPKJtVJZzK6aO25/kSPrV7zG3D2hiCngCX9vRez1X7WMuBhU0foy0KmOiu
UOb+pDt9fV1UkqmBGQmLt4q3vmT5f6QnLK7ndokZbkttfNPsons4T1/O5Z6w6/RWGHn5sUQGdAB4
ZUGFpzZCStsOa8uMfDcHCdImTgcklvRSohida4f5tV+RiB703iSfCqkox6Wpuk1l6e1VzdK8A/yo
D/BQ0durwjUDwYU8DIJSM9SNjhaTF/w5GqLch/LmXY7nHVJky6GbTXFoDGMFoJHNY4A5IDUhu8dj
NyMPIEiNZrrOxvVd1inaYlEbd8ParGMnwgDQqjf0sGMc5gVXanDRp7J3RTWy1NT17qUx2acB8QQk
U017VBX7AAPMWnjsLJeJZerAHhkz97aK67UqXtkHU2zbb2oxK3z9HBXIrGu8M16h6q8NZQVNRNuy
dwus5rKgB+0h6nVc+Mk0CXCntY6slrF59dq1yZrxP+ANsN3hLuv46QKX/BQ7snuJu5gn0HPrxvfs
xTzSMWLll2n2u6fPPeEm+cDl6tzlUPRKd0pxGhx8HDfFV9MUHK6ImKUV6jI99FB0HuLGVa7dGiN2
YSzzGLjaUh3qSLL66oozNOFo6JwPFibSvDFzmvKNFLMyXGXR1Adpms93U5Ve55EhlmAcOZyfoqy6
Z2bdfVMHZXzpdSu9qGnj3dAWVBOuOi/O4YwFFwhsvlVdpLyoVL01ynijuzWGRnzUrQ5Xv0uS4pCB
3r+NujMNfjJ2fRrYsZ4eql7fIiJYLlpO55WVp+390baYkRlufSkWJiVu26hv6VTFRlCVyXSaF/2R
nBfzbimaG/QPj05he4/SmN0D6+joe8PEyWuqQtVV8ZbhaFpHCZokCg3YiZkS8qyTr0y9EuOUXWpt
0NS6EpbRUPiG09xZkZofGAVL3EdwLCwY4LwmTjNdaHCVt4kxTlvDiezTUidHiKEVRUSavrhO8gX+
B5VbguvqtXRqI9B14YbxDBko76XYmcko/SKVo7PJTKN9n92mmn0zthcZ9pXSfm26TPRBUvTRVWVN
RhX2s2F+49mLvMPM+WWXdZK7bWDXct47pRG/VHZjXcVJ0nzHZNOetopMk2dRemb2TIbtugOAtOBg
OhvtizsmnXKRT8sYb+YMNRdJKKXylqSjEzZa561pOnJXdIUbREpNLLwTX5eugU65HI46SYdXk61l
Wz0rxGUWqR8i7WiHsiwtbiErsnmzD+RfWBEN6efpjNDdTlnMNvZg6RfSLTXPnxrP+dKN1PLwhdGw
HXPy0Z6KuMeBLPWG+XrsOm+4icY4EZ4PhiDynUniwZMmi4rPg8/+yGyECsgylnQ3OQB/q8n07Sjx
0BVjZEJAKOgAFtWorMDyRu3qR/1Q2KLDARfn+usmNYbrsuVXZ0xIKFG5GcahPgibPlaXM1V0GSm8
33o58uroZc2rc/5rmaqlMqxFXx9QglFKGYkGkelce2CrlO6yki7l/Fc7on9vCznwvoPOEWwBDXVr
tvo6jjD6mxzThrBVS+2KTRNCgw10XZapeE1RNr2znk/+uZVjG+aI0do1x2VDUeDW3rNak8URTrbJ
GLkyiuZ1yDHL9705tb8PKd6XP5hURbU2BFU8ZCfDrq2TTZJyiCwUulxVpvVTvza8cYm2ZVMm1vQe
pS5rnSlh2frI84B1h5n0eX9YJwR9brLszI3dN7xUjddvqFFyJwTKuzWjortWTKd/NPAK3NoeSmcv
ifQfp1E3HR+oxM15lTS5alOSVZulkdDLYw8lPCMsTI/yJr3CvqCOfLAKpieakqw4O9+c6ZvpJy4i
xM5bZlwyku/D6Br+IGZ5YDu4mUSpBKPWVocy8aI9q4PzGE8thUI6sEnxFX3K3RhvZfLhlNHLLoqE
2kpxi/i+q0udIDXXmQLPG2cEW712V/dD/8ht5/pRbeabdiaMs8+XOPLRQd6WZoQbIjoL9dgQJTwN
lrgs+664EpXC/8TFlzMSok0WzXinjrB88yjEBBtrZS2Pv5ERuFxKVzAlxJ09+VqlpH3iophGALfr
xXHc9RGruvGGiZFxmhUDT02ZpvBu2KSKyeoetVljwODk9r5kR6c7KcYQDMq6y5tyf761S6aqdDC5
GhWbCvsxf+r68qtD4X0/Vka9SafyWSkS2tUxjstgyrQSAnFmP5Rqrh3o/zD/XlTAj3xe7XqK5CpL
MDtZqBDu0Smx2bIO8nzEUYq3Xk7XQM50SrvNE5zlgHpxztDLkWnGKrcODX/sqGTiZoGAzHMQK2KB
D898YNggkcnUj4mSfoXTYF1nYiEZ2yXgL3R1WvJp1IeLqYscH12McTvItn33zMi9w+E0N1gauGAm
Tg4fnbNarRTTggl5PGvO7WTmzVUso36j2Esi/SVLjXcr1fEyn7veJ8ScaQkauvmr5gw5uJZKmSiH
qNgKN0uDKB6XvZkU6sFVnAJm+Zxf46rTxshtU7x4AWjiQuFlich+EptFOPKJzZn7iTq+DKKxMB6B
sZ7NQpLGnAsrf1O63A273khwlEykdSpit/pWzFF0c37cRexFtzW1RUy5y9udF5C+QUOM234uHvJ1
yqXadRSHuiZs3Y8UAAE7Bi0RmHm5vpECwglbwc9GMTzl8sdyhF+xbzkLWkTex97xpz5Fp0JKzCOC
P93bqZneBnNUq9teyxsQkKq9TU1JAW+hLtJ8RhMMMxfa7jI0+t7GtzGuiSzFwu7VU3Ngvj5R1ic9
0su3OerGgLo2uT6vbiYErb1uWfdpm7pXI3nPxho7XB/OLRJIh0j91Cm0m8horMd2LSfP7R37EWBh
P/EW6lDxbt06N2DCd1l0Uau5eztBbnpczgtxi/TqsYqSU9bXahok8xz7AwSjI6Py8aQyHLuadcyD
kGfyo0UcRS3Gr9gaRhsjFeoN7PRkWxdK/mqlsj2ks7lpMYK/AhxT7qqho3lZkb7GWKb3Xqsy3JY9
pbycrKZ9LczWDrSmjfEOGOa7M7KNlqU/YX9HUzOX20lY5qG3q+66WvedYYW2zoAkPMv6mdy3+Wh3
cU0jJgkNa6J4o9QrRNSNdXeXd1l1VUDVux29Md4x0xmvBghoO9dZF9bGsb6gDC1OWLI6t0mcDFfo
fkjrU7PpOwNeFVgEFY3azuYWpxXKxhEz4LCYqKDnUi1vVFHU+7KXCZNKw3sn1hPMBm7qWDnDV1mq
w8GS9ZVmEMTlDH0ZMN0kDUYh4VTpFOfWyVAtISKiKh9dPGx9xnjJlYXE4dWcOx6RM4+kM3MW/p6s
oA2KVaxUQcjwncq9gmxGM4vN4yAzvs0wZ9P7YDHKyc9YxXmfd+KRPcpZViAAMSrPmu0U3Id1TFx7
+A7g/OGsDPz4tmEJ34EeOYAXqrw7P0uwj7Uttu6ABvVYHY3Ba3EUS2nGqsbdu8JqDiIqs4Mnpg1m
f+qFhm3Tw5g3X2Q6JBcUNBRlVpZf4PSxz81R/9o1Zv9YrNQut3EIPIjWpKK2TC41ugP84mf5kOve
/BCZan7leRQGdmW4OyvrzWM5jvq2Nt0rh6b6Agd7/RvPU/o6Qss9nZ/4P2Dif4OIQ/mFGYXefZWi
fBo5oah0a1n3kBKcvngAPP9G3nN97CbUMqNmVce2Vt3dVLblXZqMz+M4QpbQEccQLFpFHz8YwALq
566wp+jm92f36xSb4ZB7dqxjhI0G7OfJxDC3A3V8vlyrPK9BDmEvP481TTPRy2Cs8+w0DFVShWoj
Iu8P7qm/UrPhQEGBpqBBIuhan2lrUWFV9uQI83qM0yzxF29uXs8rMiiVutGI97nEfPBpqoqMLgJ1
zo3R1MlHrhY1E+Yy3f7+YnweDhrwwPFpWWX+yIbg9vx8MdLWm8YhUtzrxqEe88uGuYW6towqmqfH
3GTx/v0B/+YCYDi8Kr/QNiOV/CyOpdwes6aMlWupsHcVYIq5jz+d903TpXqNyat5p9TzuGOH8i6T
VJtpdjg5fxJ9e7RT23v6/Qn9DSGLE2JquJJA0Jp85qXpKaG1Vb8o14sJRuaQUv9ODMqCQ3Y0bfuu
+16Mq4ub4a5JFgi9iim+lb3bfPdM7N8hqqtDIO1GhJWiZpu5a6OTWiVUvGnqPpq88PthGtI/zfj+
hk3HU4S/F8wsbt7nqa46enrR45Ry3VdDvlm6pt8rIgE3yisVR8ToDblLfxNXWSR9k2SUTVRVyoWT
RQXJJjBDKm9ZZZz1kGBBp2k3rdq3+wlv8NN5v3DLP7K5tHUC+/OcDMNXaN5Yp5K/jtjw52etxrgr
SSj7r53cKS4ctTO2Y2IipUcSsQVQtk79RHXtxtJ6nee22+bx9IpPCF3x2uiAKbmEc8nkT6/krwNr
zosdA04gIgUklz+fFyKXxqYXNq+npMue6tqJdvDzhsfOyYswLWL9tpyzMGvnmbbe9o4OYx7hFxAF
LrVhsY/uWggZkNDDyLC79wHtR3gmMf7+QdVWnsbn60fnaXOO8Cedz4ylla8/xUqqX+fnCc8ZA0tl
3rymlPk+ZzYCRDKLw7v8S5VmmGHqC0jrWi7+/kx+XTRIyrXWd4VH0MAH4ucLRs3FpqMy8DwPdNVk
XL55FpxSoNwScwQmRr8/3t896zbEH+S/LFPwbn8+Ho5VSJywZsTCOMpUgMR3xjHVrm4yEzIQhMSp
8NrD1DZ41q5Q3e+P/ne8Wtwj16cDJyVUuZ++birkiDaSV22OtP5q6m0QbWm7V4NXAGL345EJQ37h
lmYazDNsoNwS4tZKvNKvq1J5n+vmwZ3K+BbO4p+uzJnV8OmZAMG0wYZWtc8v3J4ko1RdsDW9mSkG
d7Y1NI+aYFY1EcJ921UaFR3ERfc2hmuEqyRTujjoRrApVof6RiaJVvpKViCCzuPiSZrmfQSV2W+s
pBOk/IG6nSeAVd3RrE+0NuCnTWBylbYynx/EPIC2GbVjBui1hn2UidOkQj8LB/g9iEDjqnyqzqCg
XAU+qkr1Lxa5nGghep8By3CXLF79+qN9+TEsajKphQtWkPu2TuW1F1fTHygqf/NAeavBh2OhtlEJ
fv/5gSpHO2/NGTqrmU72hVWp+T5h1veSmLoWlEU+XiV1om0XnPN8s+v+FGz3d4fnBYZ9AT+CV3l9
v/5CPcQFnk4RQepNpyTKURVa/qMpQ93U7pupHhU/Tgqxhdfz3uSG/ocCyPz1+BiCQaFDOrEa9H02
45dj5I31FBc3sNN5Ks7tv8DvGrqTRbOhuWbzem4LZ6lqV62TVN+11k2YmSLLpipZB94NHNNdHbnW
FPYF02S/GTrtimByunM8FKm8zSihI8LTVByUdAbOEWq6i4eUX2k16FdgMCzGeZWg7ftImeXzQs9D
XPxQuFpIwAitamrNnJRSrmylOuHQU8oww6+WvsV279zXECs1BxWi1scz9HZmmeUrBpaIuHxJ1FE8
9t4SHW0andMPyo+9ziVrvYOQkq5U2N8vF79e3NVyjWuEk+jfVFSj1RkV4vn8RkEaOvjo4eBJaGSZ
gWZrey1a5NdKdVMUCjLZKDI29+fj/yMx8kNd8uezqvgnXfL/Tq+8+6hXfW/3+aP+DwqUIRY7yFD/
crNWEfRPIuXrrm/r8T/ukxTE4kv1H//v///voWNP/PZX6fJ/f96/5cumvcqXKTeg4por0+e/5cv8
xmJ3wsAXORLTLxqOf8uXTeNf8OUpLVelyEq95B/9W77Mr6DhQ4jlQcHpCIrmP5EvAz+xZvxlI/Dw
36aKp3iBsYrCwliLnL+sKbYeFXXMWPMRTvOzKfVjm1S3Wau9F2VRhpllnDQ33jqecdJzEji6ov4w
pbyP3PppMKxLrSRmJev0i1G5TJfkLsIRCOpiMFXTzirSp7xe7ID024yQc9Q2sAY3Y02cXFczd/Pk
vYT+A9HwiVz3gyPkmwv4W7nRA0hc5Ze2ImFSGiFS2c736vpjBFP0M1Az3+q9B8De+1IRm9RW9iP8
eb8WK/xT29+1yb0eeuNi1mFJas5D7SgP7NXXxPeRT5/uxVDsB1fZt3P5WpbZV8KWq2CmTPDxYiE3
Jq8/Wp1072awB5+tcvBN/MZ8K3WEr0b6kfSmnpZPvqGK4t/M+SuwJwEhWdmEsUy/xtp8D7mWPDjN
GgNe7XAax4xCp35yJ+YPzYCchZ92FiToXO/vwCf2mdZtp9J5gncTBwnRzxslIZrDjPZwD7GRbTvD
B2C6j/N0YcCmHz0Zfden+q7QuCoUOpHvoc8K5hHrlBJqQOCCkeGPwzm3mBXleUcGbE+G9JiVt4xn
LV+IMpileOLflqCVzl7aDh8LUxn6D9+358fsJmxrI0EMTEoCfPKoB1zxkRWcOpNl9O5JCdgBMcXH
z5B5HyW5z/jvKYuX58mINlJVru1CRQRLFlK1iDtlwpKDKsxn4iNo4DXLr7r2ThvsB9UbrhTrwZzk
R9e4N2mcvlZargVsph+xEIXvuduMfBs/chkPl7i/0aXi6uek+NNCbwr0AkgV3M3bz5l89jIDP+v5
DWEkCn+HibUCtmgo34ek2xX1ch8zmfU72TVh0SkAPtLbm0oVQfUp3NCKlI2ViTuhwR8e1eexEE+5
Zh0sp34q1P42WoZLqVd3Wu2m5LmVTyzS9zoRdqGiLPdpYVPa1ka4pD0or8wifzFaL7CTcQxHCB2w
eApAyGiv5hwnMS88nb2SgV8Tiqz9yDXucKuflCQHTos2rjQDx0j2EXd+EO3H6OZ7psUbNysvtXS9
BRFDYBOpiDu2Gwflq+KOlp+1iIQcsbOFdpH0E1ZoQ3RtZF4X8I69Klm/4/T82ZLfIbzuRl3Zqxma
Exr4tMteIyaa09BsUDYTaFTcahKDg2kqiHccvAcxme+oQt57zzo0fXk+tclyHypV+Z4n5tEpnEOj
cHHMSbswveSrVK0HzdBOcizjcJnMY0EJ5RkNkdnzvQpN28rKvXR5KhQz+ZoozZ2qz28Yrn8fK+V6
EsZR1fVTJpe3rLYPuSXfpqr8mBv9NFniT3Y6nyGHH2sjugEcCtghwDl+XhvhyaZWPM3LY+Xmagh8
/JJpRRO4VRaWTfw+zdVFRjTRElUXcd+9ZOWIN/yfAsY/i2DOZ2GtOcOr+IzS4FObWYL1CUHfxFmU
zcaII8VvcmsvYI3FenHhFfU9wMhbqcWnRkbHujVu9Tj93lf/dvD7RxXC/277/x//1v/B/f8cH/s/
G5Q85u2XtPr46w5//hc/dndT/Rc+lNgtYT6CIIjq8r92d13/1woSru5jgAQgLty2f+/ulv4vfoOq
UiU9BN/bVbn+X7u7+S+C8AgUwZCaoQMg6D/Z3T8BJyppmiBTHhYF9L4Oth4/P79lMohMH9opzIB4
jySWmMc87v5ZTiA2IutRUArwFQFBULb+fBQnbVzq4QX/bOw3FV/N8n4/96X8+peS6+ZHSfJXp5VP
8CuHQaqGzJP+gzLlFxSot0pmMaydoe3UhGwnah0giVD2XuukR2eooEJV3XKqcw3vp98f+nMnfz42
AiaidVTMCBnb//wVy0h0BUAqr3eMVuZrIWpwab9nKAiDcazKZdPLtJl3mW4VM3NmL37qtVZ7xYBC
RCEcuj5lvTRgl8YKOXWbslXr6kqzDPrqP5zrr/ectpTICg6iW9z5Tyi16YKJ24M60hka/Z2+aFl8
sFVZGH/QdH0Cv7gk6DTQ5AKuWA6H+fRsUfK5sGrJweiLvCfa3dBnFC99KaZLl0WwHahxxiV7Sbw4
ZQT3+xvyy5cEAMe9DiiLPyhFPjXCQ99nmjAyN3SghIVMSp2TAcy7/f1RPk0j1tcZTSf4nqfxTpLk
+PNdFwZbdqwJLcycrHsdbXjso2U0TwyMXn5/pPWT/lKEr0eCaU9WPfuMocNS/PlIVB0N/ryqFqZC
mxMsvyJKszFyQneelVORW/WfAmn/5gqC36MDBAkGS7c+bW0wHc1BRyIbWtJ094kNZxLfMeUPEOkv
DwkLItYDKMvRwiH8+/TeWJVltmbGUQy1ie4yO863hZOqYTanxkFXxZNRy+IPKMWfjvnpwSzTysTX
kGPqroiwd46WUMvFe1Pa9nPv5tAaYsf5g+/qr8dkSeK7Ag5h3MOE4uf758QQTLps1DmmEh3HbOlv
GELOx1xB+ehb2ZTDFStSzA3/6XODXwKwLksTD6jxGRkH4FKox3s9FBCl70arTb4USwTVui8dTH3t
Mv+Dt8kvrwQrIP/h37Eqnn/RUta5S/QVfPlQY5BxrXmNaMJBhdgfQkBQDr//dquJzc8vxuruwgbG
UB+rDppd49OF1WrRSEfkYwgbqhh3Q7dk1bHJlJ4Ipb4tkl3Ml4y2yO9JaNf7wl4LaoxD/MKzvb2l
tUL7MhczmjM/znOcWLqmcOOjbB2pbJt2EU5QExCIj8HcVOTfFJlZb7TWiuxNNdbkuLCsafCbnG42
9sOAV3IwtikcHd0llhIoSZbNdduRIkxJi7XccVoSw3gmH8hBJxMXQbcYBw8HZg2Gv0balKjiRd9n
iTf3X81UYOFEBgXCqqm2hb0f1cHTjpkdKe9aW05qmKZK80LSh4OQMkNmAtCWIBmwxmGsgqhHTRrE
am1poRwJVvHH1ht3SE4lbQQULCTnRTPklxldVUe+gxHruxiOMSQkxnc+tlvueKPgP2Jshe40L43M
FWWbLauF5NwL070wHUWHvNmqbhNoSBWvmYhoxh4/3O4pAqRwAleLyWBDvNvI+J3V0YSO0OixLpMg
ijrBpW0mPZ86+DmO+dirswlRvJb4gut9lUFwxUpR3+CWgfvYAhz3JOeyilH05Dr9ZF1gpBBDGWhP
C74ue30ekMiaOa0OzZQZ3XpNP6k7FSLYG7yofmj8Wo7ChkA9tQ7E2GJ2tfuJ7UK7NYWVdbtSylLf
4d/dN/jeLHUNgQF1EqY3i7fo22QeR+ViwuYRozYFhdGDU2P7RbRjbGD4abvxtIHVAinV0LJi8COc
tfMbOqdqOYyiN0mIQCazHKLWRvc6MBibadAq7RkDKDfHpDhfNePcd3IVFgwXL6Is9R5i2dc4AmUR
3OsCa80nN2p11We8mNLOGxG8bKvJECQxuIsOkckGCGstKYqQSa9937ZApn5k5KI+sa5TbMB6i2VY
tR2TabutrC9t1VEwCdctcz/H7cN9EX1vfkRVksqglMsIqw0TyxQiIW2YP2czoEBvKA+6LuZ8axgK
aex1EWmNL3NM8UlmzyDllHEOQ2p9bL7z5NdQZesGFNroougpH0bR+LM9QJTV7TltSLHReS1SVMvH
erGmBKSib26rAfhiowxoekOFl8jgtfIGY+dUdfxcY7rPh+DMCHrSwdEOlEGKr0Y8ah70rRpQpdRt
6QSziwMZNgZjianRkkCRmyb48J4ytCXiNlfOPF7YaQUcp3+3Sn3BCscp2IwQyfEy4H8ga7TBRpr5
3Ltc7tMEUewWVFZpttJwGy+AtLsM1w2F1YRkt2jMjSp5bx7wZ47jOzbBLN0O9pgMAfubuJLA5RBa
ySJ/HeJJfSHJNbsG8kO2N6SzVXDDuzw9tCS7YWHrkST2qGModeTVVV/p1GW8aRtFv6+6ePHecl0C
xInEtJQkoO9vvTcjZix6Y3RqZGXwI6qFz4EQ15Wj35BpnsDeN8ver9SpfdbMsu1uDDSeULQLbbgf
EdMmRL20eoEJRx8lMg/UnE1568pCjw+GXoCQ5xUR5BcNsWX5ttVlp9+IOHW6O/isugnA1LfKCKtP
IO+2qjRvv6HS0uYHRYDf7Xk3K2ho6MXdD6jDabTFfgmlkj6sLOdBKjMWg9O0KEFdNV1152D9u5Ft
aRZbcrx61GdOXO6W1IFV7SpmFUjNzjlnq8tvXWXCqFSLmvyOIlp9SrBZKzfCbazQc8o2C9WpEEeX
dO7XutTmD3so5HcSXGxjZ7UiuW5mN21uIBVh0K9UzZtVG9OtnjfgImYs3Ed16K0nYDNL8x0nVjeO
x7oYaIrj3mWFp3xrvHp5QVpZi1DSImabprc654jGXezwZREoDVUKSL9VrdJZJ5zZnjjvtNwbTdEg
inOMsFqI9ArA2aZx28qunkMdOzXHb1Kv4xLOursK2KPmIveS9sHJY1asUbAyQp9dzA1szMn2FQu3
+UnFB9nHSGCJdn2pO10IjmphQlmMwwdJo53GmK1VnmKR6zeVMiiGr+sDOFXXGvrHnEMN3+ooFvpj
hogD66+EtKkhrnnbo94t9nWeRpj9Db39ZcpdBf50Mg8vnVboqIpMMKSQ2dt8NZjNclsg9j97HjiQ
mC07Aa3AB3/ZlGqUEmpYFXrN7c7qj7Kwsi9GnkkYdV6XdaFIGs68sMxiCsZFb2HxqCT+bWsF4YOB
JrF9mNTeiwNtMMYv6619L6hTVix4slXsVfimvmankJQl6qvLyVFnN+iL2dyVsEh7FBhdfIPJLptP
VsnkRVp8/9B1s64CXQOXDfS5JeeGqDpjwh+tym8WCHht2He9dPdjiSEnzpymYAd3GpmF/ZIqX9uK
gNFgUmpPC8dkSuwNbvjVW687kXcFXJYPocBxqnpQ5WgqfumNxWWF9lLbJJXbbCpMQaK901XpR1LY
Tfaf1J3HkuXImaVfZV4AZVAOsYW4InSGyBAbWERmBjTgUA4Hnr6/WyRthj3Wi170ojc0WrEY6gLu
vzjnO3Fn+FMeIwqXvzwonMgZlsoIj1OR+99VUI1GkgEeWjlZEaTngzOqVHhznh110/P1pL3dZ8Eq
9HHww92LQpQPIupbr3m1dVVOhy4L8cEK7NzYNmpG/zFaL5BG1W6J4mCJlZgjw1qzil0v7EU9SqcA
ed9bn1Nuot22zNLUkcCCjYhlN4LPpumyt54wYjuq194Ga+Fq5wXPNNP7EqoLKOZ56T8N2IANOHXb
Rbgzot2I5lKT6uShfPsI7CbLD2NYjo85AZxFQu8ilziAB7oeuzWYzFhK6euEcV2jU+wNJpo+e15i
3pABSaLTbuloFU0fuZQ8XyWH4mPA5dwlKKDHPVLB6k0HAqWKiWW/nud0huVfgYHvMd2Vweg7h4n8
4fmsjNlvCaio3fcmUAzp62XPdDTldrWkE7xg6Ky7ugQjycXcI7+2p5Ou5/F5C4rKPGddswSxZmCg
kxBpoXm35mitk1KyQnfqeS4efepSXFXkidaxtsdNJXIpGe2xLGCa2Aj1VQWqpmT9O/zH8CovjDxm
rFWcseroYpfVdxtv7QLdZhzr/K5iV7ue4ElUDSsFF/PZ7krrXHbSpoaUhCvHRdbp96ZwmUkXbVuo
0+r582OWu918hXNUcAOtbvFTKoeijLm8zCLDLjCDA8x3j+bq5d7Jxww5p041UAADMSlfVxjbnyPu
uiBFMhD4iatK/xuBovQi0G1FESuO6W8MluGT12BSNlfpVYme5PhTOWb9c7ZzZLJ2kfE8F3trHedw
EiYiSdTa/Pqeh2YA/fRPcBwLdzz2oC8NMO6pK5V6mUbYrNTjUp78fuaXHmUpPGQUARxycNthlWyg
tJK9dWuu5NrrfnRaVVM8OLKYo6G1htepVhKLhja7qx7NtUemu4WLzFDS/8ngHWWIg494JAR3D1fg
74qfiG6P2hRIBCUE+ZcEY7sjkynetNDqEx+d3oJ1OPCv7ZYGKSpQE97u0N76hPnW6Ee7tsQWK4bj
JZ67osBFMJvTGgdCyfBqyzalUuDY3lPna2ROEuHjrQiyHQd/PVSpo1vKRHMKKejssnJN1P3Der7k
er5mG4mAoPHb9o6Pc7AjPGMku9h+Yf/w5mn7IPRg7JKOkPenGcHtk21v3Qs3EIEWzjpnf1SpB/QV
5CU84MkmB2kI6tHgWduCuwBPqY7DUec/w30ohzhHjhvGlNj6Fzug7s519KXn4INVkdjLaUqVhpie
BrkW2BnzIuDUms3uLIMSXbctelJTpWc4JHH52n41XNwJAMFGLD3oovjjK5IwzqLyeHUyCtYfOGbk
yCOh+uoQIqd92tyFS6TBFRltG5HPwHUW+W3xj0sACRoPmmcrFXmFM96vVUZLoH2MYdEw7WvF3z2U
T9aFYu/3CGDhbECPS0ustGNS5DPq7FJ763ueC7lHJAmLW9QAmJ3UtDJ0X3KDw1mW8GFcrJ4YbzI3
b68yBwU4iQZN/6JkVXwFYSf1qWkz975DEARYw5bt+7Q5bX9EuBY8NRnXWGToHhAmSu6LAWV1juuk
RZu4fZ/9DHgQagxsffsammp1ojmrSEMwZ9e4kcPGGdpWa/jYtHSviYtcGLV8aQr6Qeppqqa6Mnlh
de5UWERKEhDAShAkOza59XbxNp1F43PcFzjf53hs4JinG83in2qk00JGSeOa6hzoborvwptOOyJ5
ahp2f8e5lnOfKINWNlJ+2erI0y4mcAvDlhnvhJwcQfQXU9xj72JJtoDiJ93CUFnU4Vd8ttyewxkS
lninbnHtxBKVvO8zyxXRqObZwdtVYUa2qQSuB0VIB9vmjN1wuVpT9mORjYkdxFvWd+WE3XNNs9Rw
siJDX/C1DHeMBTFrUktQe4zYiamodA+ycKFFrfjYpmHnKdgJ1AzyfvgobV1O/GbhWnJMzsuWqmoF
zySWoH22cuk+m4tp4GWdA+epqHGNgGxUtFBDQNFIdz6FHrakpfzE9+sNkF6b/bPdQ9qzoGWJxMPN
kx6VWThn0ZLZ1benRcEnh3r7gJes/hhEqf5Ie9HdQRO8OPIpjYY46qmsNsaPLp9qL2q0r+tset8e
Ht/+vtscd2NguG8hIpul8ZOMphWbsL3Z7eHym/4pjEoVcVEVzdEieruA30BROzFBcuKG/gJ+r7tV
f0pjZdRIAHiOistCBhj7uVt7MUQL4nvtdWtunNnt35alcW7yyfSNuDUlDWcRePYnrjrjRo16flc5
xIzIHzlOop7sjcdhRkobBdIsQCLZFlL/WoiGP+QFoX/AqZV9UR4sXUyxv9HLGhgHCSXOt5rdNe9D
5KGZufNRgD4ZojNe4KEMn1nW7NzsTpk/L+2lm2HBvKyxQYLDk6aIKmIi4Ibstu2a0DmGKuTrUBww
tdhoSn7bk1u8SWHKl8zHF4lvpMzmU16jfYrmaSdRmv4JsSlRU/t8pkmlvBztkYi4oKbqOMp1bp9r
Pug2rlohTnXeu8OVYs/ZxyaBqdc4nJekMHV3zVJCyBShcrmeOFH3NR6QRxpxbkvncfXqwUrZwio3
2joxPNYYCijnyUvhTBEtgu583/MdT4PbV9E25BSgRl2PPzpM6WFM0wa0IJs5h1n54niPWkOJ/LiI
Sd67hmG/h/NsY4qXBsUj57KXo5ZaGC9JZig3C2QF45j5PpEIC1t8mFZuJ5ghjL47nrIQr91nx57L
Tpa93cwI75P7qsYeP7AXrsESr5bJ7n91RAW0JxBDyhBrb9IhnOF9DW0bnsttBrw8dptaEr/R6ufs
V4xq3FlZnwv1qUEXBM0nWiTP5tVl4Z+fVFj2U2Qroz4smgcvNsot9GK7bmd53a7byL8h6FADthNv
q5Yk94iyU85ZjD4/Q+cYxeew13ybrlZteD1OGBhQBuoCfWXo8WC5OCmhoGzQaOKiKzxxcrKdP+2y
hZBNWdXP5YGOcLotTSJezms4oXyGPModN1czHOdZFphgpmEg4G4s5x5AQC4CcjJDJ09yPj51qNzB
aBJv4llJ4V4F8s1kWFXhKSo4mTU++SDSrZBejLXJX2J/YAlvVZMHL2CokAxgsbExp7erfuEN3oki
mpiZFP0iqtNICwUHqc1gjY9Cmms8Ck8jHOidN5qNbeOomPdf7uyJK9vytMW1l3tvoE/817Gyx195
64Z1rNwiJCRcr+IP02NUJLObl2PCJMbfDv5qL79XX4u/C/XhPew86z6AtKIpPvLghVur9zGg85we
8WP0P9hxmP5tMLryZXbabI4mcwgfGr+r35hrZHXiG8VMIT1ME1mfFp64aPAv976hA8grzmCNRiTA
iaBjoLv4tWeSkUxVsMacZFV6Meq/TST2bObyoILc/XIgczxNwTIWcevjQbjdg6lvDlVmbR++s5lN
bM0N0yZjVM56qqG8oKAsmRUm416MZK6TlG6fynkweKI5ZpN5dWQnEvb6Ffst3t8He0eFF8EGw73c
T4s6IZGkiuBKbUp0QEVZxBUJKO2LUVf9yzawyyGtZdbPcpzdIl4c/2KRFjShJwUPaOAlQuiJxauS
ADcnjnN3BbiEL5gNA3M/fEDkJg54xBXTz5vFBezO2KSQWQImLA/o9cvyx4hOFJr4Aq85mq2s/iya
zF4OipcQ5HopehXjgg1ezTZEUWTYWGFBc+BQIry+2igJpta738g3cE+Ny+SDh6jIX0OD4U68bL3d
R8z0GLlNpe/+ZtcwWknDadCgKZHumHR9U72XQ1FSYE5VAHFGWxX59DaRcCeOZvUWtJ2XH8xNdNTf
JqOnKG9FZkUNIadZJFBUvELJQVGWmdZT1QVzlnpLsfJhMr6KF3saXjgx1R2cF2LX8PVdiD8c0N9O
M9Vf9uaANi8hIOTHraXtSd1NWW+ZyHWFygUZUqzWcrkVQ2DmZC+Fg4cp9TI6MXrsePHM0nLj53Kz
7CwYATPtgqmSny7a+CLeDEzrjtMND1D1W+CoZFP92OoOy3hh6eohxJjuMrbr7FPu1Co8uJZq7wxi
q6ZDZVgZwUt4Pl/A1Gy8xZMzBPHE9GqibGvs4NB72UQylrBw51b+sgXACf3spjDhKsUiR09yhZis
f8sYsw5pRhTZNwGjdnPo7IuDE9qSfHbZufKhVcL4yGaRdfHOH6E/SEZ/eeqvDQFTDsK2h2Gvgl9Y
YZUVF0Hevpro6rJEwl18AYU2tqllY6CLJq1aP55Lw39Ruh649Tkf9KFxrBrUg2CIVLUlIIJxbMAg
9OR37TwxdvfRkW5NjVSazvClpLtn6Tz4DJo5KUN0V0qYzblfjfWPI5b5t0W+cw1FoxiXK6y59AqT
sRohkZUQS13HV3VcW+tkpgKMjE4GFMY0OkwtbgkiFrAShmU7+S6JPjfk+EyvJg6wNXYpV87OupC1
IuTo/mqcPEDtNmTMbQ0v6F4rswyyBKddcF95UjxuTHp+wYtwmCdp3/gqJiBpMcDvMjiSKwP7Hj2O
/J4K1qLoudr8Dm0VjRdiPvvEUruRV/bgBdf5tgzTxQBFlYpcTv4Jwx0AiL0Y7Y1hSD+L26lBZObN
e/2F07vSvE99x3R/IfcOySL0isgJoS8TreRwzG6UiCpeMSAGEX0bXIkxsPr51Dto8wyvGX6TpFmU
nKPsDjg119JN24BP6eBupCHGHSPzgZI3s0DRMj+zE7X7JYaYgYeFjg3mJUU8b7GP5eIeZsH2ocHU
0eo5Ia8vpSjyQqb403A0WNYaDHy28bmQtvvH7vZSJZWc9F0zOJZCC+msIxdB74TRUBvWo1MsVBcZ
3oI6MeAWM/LIeSxih4NDQdg0KVQxcO3VmS2buF+dWU20qmR6RfnKZDH1xoAJARmlu51SO0gRKZt7
kx+lWPPYXPbweW3bHLJVxuA+AhTQedfSG0uRLOGeW+d5CsTd2kvzwbo825RYXLjJMEuLkWzjMHjG
Fp8BD2ikuAFYBYu2B+th3DtGaxcpGpOMkKt6441uxt7GW2cEvLXOaGTBsShYUx7CBcgUsb+6xoU5
NYzGw56ZTNQH/Vgds4qZxo3HK0sZCSS5v8UOtxtJz/RtJ6xMde9t4Blw5sPaKpOMZvMH9YjRp5Sb
VF/+ppoX2AcC+CPZHpeGGnljCsBU9cdp3/3mYbWHck2DFuVR7DMMNiH5SAYgWcNo54DoY3IZYMnc
i6t8rLI44APGBM6LUjImRXwUd92+sPRYGXnF/L/C7zDEmnKcfaNlDdqP/jlzLp06fiTv1oKdYycZ
GiNOL7mNRIPZymmOHSsQkrLCTF0vtfSWM2RA457ZCVp+wNZVHo+mQ2oWcKLij7uP7ZSUrASbA/gy
7R3oPL0gNgs9WuSqVxVpjOO4PfPetgbMoJlLmfykoiFOzsyIB3DcO7N3+i/FMmDHMmOSMOxWNczW
MdM1O9+dUigGcuf1ieCdw/o7sJOCkCoNSF72lj2KJsNRG0IMu5ziEHkjP3doXbHFmSeqYe0fKGXo
ok2Q6gZBhaVvHTtVmsWzmUM6+FWi/g0OEg0+z3ebBSAHwOBn9X0vO288UuwzpIc9Y7XXK3kabQTP
PqjpdZvejSTJZvog12mE/op/lTtztlkIDNy3BBKZ04FtflOdnL5Z7i1MOcsdbUI2PJp1QTsEQIi5
Wp776g1JAFPknTXYQm+M8WGLnKouC7zSGNIOJTuHIN37xTlQ7msr9symtSPZGfMjqqXyY+rLkrFs
w7gWDfC0cpoTLndYRNg+tXMY3iJ52fJbN3elvJSzkCMmtgLFobU6r44NSHWAB/RA7+6IHVaHpoWb
Y2S3TcZhBMEea7FS+uQUbeYdtLO374YPoCnpF9tgib4r7x3f1dKwOSihzii7J4DNrNp5PPOdm3dM
aea1GtCJp7I2q29EyfWbLtHVRfCsl1+hWOT4my4GMdahQKjpvuNDZ50TrTYD5CHuZ9jpKcAdroi9
cY088RoN2Sus+nG7YjbWL/jmFxaImd81E70MioLI15ITwmnYJkajUwbqe2iLgsNtggjG+LbLs2dW
EcVMT7WOnyskEWiM4CRzQFSZ5x5Xwh0ZBaowMOIhzHYRI0t2T7kBd59JclgGqTkiXkorbsqnLqio
f5k6LWcd+t0UCcS3P/digQWPHq6frgMW/k4a7tZQxgMXxP60lZaDcbwIeO2zzKoIstsNc2Nm78kC
+Se7yGSmCCqY3XpFk4zGYNYHuFOOcZarCB8Cir029Y3J8lomY1UmTsxl1JDHdk6J9YkLfNl/4kQv
x3PvFXLHfD0yOKVOt+WFaBy09+VQgW00fd6Ny5i6yYGcjRkTV7W3TMLGqXMI6vSXfkYa5nGtiK43
yEgo4QpeRkzw49d10agsiAk8ZJLLjD0RXD6uEY+mQc/FVMSNgegfmOS6L2f+o2OfHDTah4ciGIrw
h9ssh7qlgBjCMa32/Yo/F7pyBPFomhFGsE5hixPw6klv+j1zTT0ZO+RsKI7OBveh0NJFmu2Kswtd
yk+BgS7MFwFwtgkEKgkxxDVtwULbmkEF1Qzy47bHYwpJdgzWa0Mozrc1nOV+tJayCq/AX9u3+zbb
kV/BiTh0Q+UVIFbbITzaVWteyN8LARtl0WwzfWTF+H0ZQZMhtPT44i6OiReJxL86Fb3nkF9lDRC6
4pznUp+HuvF+9T4x5NYwr3u0olkg4lP5RHvf0jssnKFoFwCuSozYL4IZf/GQ1+DDv+E4jsd6Wqv2
bm1YAZwV81KIX5qdQAr1tLhnxEQuI3MU4HGWwbwO8DBT++4n8nhAVYRVTv55RmmpYR7qtT43lprB
3nm76R3KEflAqq2Aof+8CDa7bomN+8bKHUr5nfkWoDQ2isW9Hks3TAvXR09tcyl2D44RDkYsNNKP
mNEFU0DAIMM/dGH/A+rle/mne5rHP39m0hb/FziY4CV7CKP+aw3zP/1L10v3OZHchn/pX/+1/D//
v4Hpn1/u/9qXLho+vKKmh97TwUP7z/RFV/x1ceI7yExREDoXi+m/7EvuX9TGIAL8iyLuP9uXPL4I
gjXEzYCubfu/I3AmaPzfBWLQ9S9RxkSLoMr1bRid/668Q4jrcZ9U4wvWosd6NtzbwUKc44nqCzCS
5DHjUmyXQX4xsgkPdef34Bdd79azpfyszWmjV+n2A12tuNuMfGc23g3AbLR367rslr1h/8lew05H
pBAHtCzLySjGIKEG3Y5KO+VpRxwDKSRDAhai5MIhUR7hWYXH3e7dC4P5xzbt3mG16k/H77Yz3C2+
y85XayEaUIvLAhmPO1DQVwRD+hzW+7ROyd++5FphODAkmBspsy2mHLru5z5IrNA7+BehGy7XD25J
KFZ7Wd4FtRjPftB8WZvzI+jam3Ksfrd7+VX6I8pH/kGYmT+BZhNlS4Je0O/vFEpTNNXDE7bkG8PE
u8MGEArIpapURv9RMKLFszWjFxNSHtbQN9Ld9ZjjyBkyb1B/2wGQ5E5nV/5s7KdS1F/EqGLxYk9H
rXKrJZZg/DkDBMNQRx1xqPEyVV9MF1VU4JY6BtiLIjma1fMgreZckr7IiOmCLp77fbuGT7MdvU3Z
semC1HWqImGk7YL+v3CcQj6k0c2sG0YddyQQbMfN0w9y+EAqwNa26T4a1bFGXEG/IIQhiIF/1HvN
ByPEp27Lr2EkM5rt+JeBBbfwIipxwUb/skq2eQGAlbgjpQF5zJrATfHTNkfTGRTe80KGjkFlFU1j
8zHolS1Ss+mriQUKnz2iw2gDUETFo+dUjcYWT9nA5Kc0x1uTj8cmhfxNg//nV1dhPNbVd+YaBCle
fsal+QjDukjC3GrQ9PT08HwekD8I6uwm+SExQZ0IFITvuDvWjdO1/Yklinu3XR4d7Uy3OEoMPHNq
udHZstz4Xn5x1ewdZNvJb+3HhviUL0T9w49yX94oDI52ubAsDZ0TPemXRHHKkd8/Fd6s76TuPqYM
v61bEQZcdU8TP201TG8dVB5yHi6oLV0cKJLqFF7fF3Sq31u1sI1ySdcoXYdlgDPpK0ZG7sHtpIN8
DY5Xi425GOVTuPEo2AW/79zVv+0ek5Bv/RDZ1h1F29eHHisSt2/In3Cry7vepJPo0drDRKzFT+5d
jDiZzxInQ3ELzbt5sEdxmhkMJU7ePY0b79kWFt9is34osN/RujQ8dmX3zeTVIGCA6ZrLcpdlpNkd
Ybluh+xibJwqXRNxs95WZfGxe9JMjLzrTw0Tl0hLWK6XFEznRCnYJxme3BtvFzMFkuBGzXeQSzwz
WvB5miXyApZsOX+L2QKjX+r70p664z6RPhfCegMYPIEuw/BFz+YIhuqBQI/FFxDOsF7ktfth3zfy
oIvhbdYcCMvm5QkT1ek4AOaguAl/OSULiMwov7PAPQpZ9JHlLwggStoGNYgHn2MRSbhz9rrWxfG2
d0fCqY1oCcBi2znfcQg7NzGN/Sd/SS91Q5MMRdM99RcDlML4GRXC3lk+F79Vud7qtv4OdKN+NhVV
l+22iKcGpJllyY9G1t+F1DZ3R+odffYbsDWOPb7VQf412uZnYKqGBGlI353X6ashW+qDxcvNMHlS
Ue1S+AVbWF7W4py0nbLTnsYvAhHE4mITMIjNajnVTifviaDfQaRlw9tCv5jC0u1ukPyAqezxb6py
oDVWy+3fz42YCwhZNd+nu1TQIYOG2KjH7WRaPGSa8+hkBKw5XMIij8Jd/uGb+B8oQ/43magsE5n9
f12AnJYu/xy3/9dE9ff/4x81BlapAA82Gl9S3e1/lAv/rDG8vywL7QpibQgKOKMQ3v+rxgj+EgEm
lMAFh8T/cInl+peJSvwF5vyiG8eXZAsyG/47NQaJJ//ZnoHXnnrmEnN/+U4gM/69yOjRjS0osYiU
CJi06qM1NE8F18aJNQNLI7thxz63WG0nnUBABShemEBP9wHnCNpqVOMCISW3dlW3L5m9cXWvTKEX
vwKisa60cR2OW12RSY8W1rmVjj2fpPA+naCsHugj5JW3I8hB782Z3Hjv2yp+K//YLtknEt8m7WWw
XOcgqh/IvkT1qDKIrmNXXNulYaQS/R9dWqDDK9vx8wed9zp2ZoEMusrOs8RxggX3QRjhR7WhgpeX
hIBV35AvR9SBPRvHwjNkSliRcVCG4dxqJBsptEXGjEW3c/QFmX9osBAz/5jqR+3l7OWWsAqe84Lh
tTlPNbM8M/ipVZCd2BMSp+5MpVpR2paOnXjlYj6jdMWcPffGswycElvyOKB0Anr/Wk9aImjIZjLq
CPw+selhIxr4+YUPjwTrLBGOPnOioxkyVkSnKbMzJ13MWZhpp1njIFJcs2ug+AwCvcwqEGmzs/Zz
TqkNHH9LlUYGBX1817+FhTpSJRopIxf5sQOUPBjWlk9cvq7BmACO5ZObKyDURr8vU4oywL7azCoP
6R65FqM9K40bx2WdAlCxZYNOYZai1Q84UjwkAP5I8mq8sCItkXdaCLkW335Vm17OVbG19HjDdtKy
+eVszp++2W/BH3op86Ptu2lCQeQu6PSYedlwu+77tSV/sC1FD9ImBHFUcT80Ki5qiieu/QqMfbFs
b5tVTNcaTdKnsZjXFkkIu9REwJaTc9HCRy3m4qfLKv48KfFrGOTRMIx37e9nVIxffU08x7gfO22e
Wqt9HEOfX6CZ+VTzzXtY7ND6w5zcZXC4j1ej4NPz8sJN0Pqge2gsrpZapt6gru0qaI4gXsIHhMlJ
wNSE6zHdcLiX/nKTS6c9BpYBEkuMX0w9T3vnmJ86NEDksAHMEeHYYXkoFZNJlwPgzts7rZHt2NvP
DcM7siG81IfQ7pqbxtNjatbDj2m4eHZXGTwTmND+0NvixZ1CZmOp1TjNIKbvwtEH2IIDMc1phOPO
K7brumMir3Ei+KN9ZuedU9iUJsnBjX4Zh7yOKjETnyobPx0HMzsT5g6rg1CRN6pm53ZVPTpZttwK
LYB8qbrx3V/Yv1ENe3k8V+BZF+X5SccyJiZPE5hrRRXWsgHFtHLEuE6P4fqwCAQ6on0c7swuh5lg
o5Kvqd2Yb9mImRxQ1/6gfm0NVWZE/kFNxgXei2UzOSrguQZxD1AF3W2B3HJkYdUgc0XMaSaMJL1b
Z0a5vk9S34jJME/NIrobRMjeOzO8J/ADPqSG6qksuitDOozOrSCMEdoEnB+qeFwbAbPRkmi0hHff
d+GxL/ita2YlWW3HcmZEyaaCsap3HSwr5FlmCmX4xFw+BCztTfGYseh062+xVxf+99oltbLNg0CN
c58N5s2C8vCIZFSfnd33H0taS9DsQXAlOft5Bt08FXXr3w4gbaGXc86yoNq6Ol3R5FYqOHm9fRta
kI6D7tiUPSeEp85B59xmM+8bdCJmlQ5gInHY1uqCLsr3DCCjSshjuRFs2hGlReE0pvsS1mlesiHD
auDdZKNInM36MwSrEfHrXAHUJ/sCGjAi4Ea+jB0SGnPyHlvZlj/Cjs19Y9XNlcyCHXW70/8WOvdx
e9Trg2iZ9ph0Kc/CHNOy00lZe0g2Rwe3QwtdqWPRpqwIycwV0r2UIv59s0yOCkSGc2O4sdmXyHPc
KTxrYTG/FF75XLSaXX7XIWllOX+lA6ZmHUpNezWZtNZdNsfkYm0Jy9UX3XV8+YAkABcueELou477
ZSr4+3e39rSWcV032ckV0Dyc7fdkVevRXGR75KXTp9LZX5VabG4HkSfrNiyvDJIBubP6i9SKtJEU
TPVQje2nyJf8AOJRMv+cSzS4Ih7Vqq+Qp9IkNm10sUJG827fkRJxgrtpPFjbtD2QjVHH0uru2z14
CoCnInLgBzNpQ6fywcjk++roEhF+saUe25E3kfeghEp0jRhu69hvJSpIMLX2wsODhkKRfApSt9gG
xqd9WvPHvvNs3AHb6uy3YWVpop+H+dQ0+zlYq/pILAed2GKi6LHlcsUiKbUaM6oXgOGTh6AcZgMy
KGkdkQjbUUFTzsC9uM6r/lSwcolY576paYNLNMundhqDq27zd9YQ3Jv5qDNAZOV07Bd2GHBM1qSp
0KuiTMeAO1/lTndsARuflJzMq3nb3WfgccquVlQ5hNoJ8LgMOyozhZDpAgJ9JzvYSDYTXQ86qvnR
mQ1xoqHSyTgbr8VEr8VDaJ38wQwfgHKzvCxneeaOQAzAEYJ60g4PZgcKO+ZX8I4efpoBDQXqWGEQ
KOs5JA05QZvsYrmFDt7dL6P/4lTl0fHmdICJiIJsQGtTQOJqf4+2n+Ci5t4osl8Nfwuajvm9ySX/
bqXXGOJjdrh4RN4GQ62PecDFB7RN0OJt1vGioLuZTYnoUXnDR9GPCAjbfcxSn0KsTCuOm2QH7NLi
0yLShiVM2PM06Xw5cKy/rsN8oBk/EoxzvcvqRtdvecuFWb2Fc3PnieZ+IKfC1f1RVOifx8J59Kwu
npxXxCZPXSUAoX2FWIucsDnkYfjRoqSy6lvEUYnvnMEhvtkLl6uC4EfqBcvpE8neiaxRvBaDZua/
0XDUOLLXTJtXQ+clIGLYkvkjxr781TUvEUGm9zioYj4Va0gIzeg8EA7NVdWnBmLpdFZqSkt5dFZ2
5V5z5ZZv2yAOi8lGC73YJ1Pee3Oyk0baTwgY39DaEWC93E2zez/2w8PMA7Ov5cqWLewTtExTOvnl
mGIEWNnxirNB2cqsY2MnCemL9beV3zVFfmKiLRN29LEZKBkTqvOBNr4mKDH4wDxop9PE4xLMXA+q
Z8jC6l/qqGb+fOAm6yNVgyLJcBudq8GzyQ7qjrAm3/dBdjHMC/aPGpq0b5Qn1+usZDGyPRq0+4Q/
xYlrc1tSH+7xoxz5Wt4AdwN/yUdRqColZZMbe8RSh1SAVnZBTMWELfaKMWMgXdy2m/EHR83tKFYe
LqNLnGH8vRUh1BZG5KjTwpmArpkSbHBc6MpsNp3Lj+UP4xsFG1/DZPCOZS2gYsKttL01FqjvulLt
Gw9aC1tYvjb1ercE3q9uMZ+IfiTxymz+UJ3JKzw49pszOj9ac+anaqDMI93wjCfECj8CNfEoEZly
b03r41BYj0vWHUcOg4ldH39Eh3Wc7o4b3+hkEjv2ueG5e4Iuo89l9WfpQee1wSHb5u52b6h6RtKZ
FheNt+kW7S0GApjoUob3cOn+g7nzWJLbWrPuu/QcCngT0X0HCSB9uawqlpkgisUivDtwB3j6XpDU
8Ysl/WTfWccd6YoU0iBxPrP32kgxlrK98Ju6BdD5bdKysDYx8dVKqbIHyCUDU7JqWbUbZiBcwz6T
u44rjIFw2Krxqe66fEGQ6Nz3LMNVzB/zTHZx43xdiQl+Uk/5OWrXuVzMAd/OTs435fYBucU8zOt2
CLRJIp1wmNVRT1XkwaXos237Rp0JWYrymBIjTg4j0uhzXef6NZ3SEPZ1/sKq/QIwI32JRHJ2OOn7
ZmR70FCFs9xqT6XWYVZFpO6bOa8R6Vvi19Ngvhl1o+/LiemGE+nKoXYVHr2aofE4jLEoostpTzF9
g6KbnPu2ZpYn0D3jKQXkG2q4PumgSNqup0bcy2TpbkbMFxvVdMoHZWasZzst3rq45OOonNg7cFq2
J1V48TaF97XRZsULDfZiQ+jl3qvbpPG2j/E+dTzTd6Bvan8s8SLwnByRPtR1gNVlIEkMwntr6m9a
M3nfZn4fjELi7FIVrRpmKAJ96fTg8dXkJcHMvlVsJA/wlKtjWQ8LHlJnEAd459qj1OxVz1mhBVc8
8U7uXEuY7HyqGtKl0URq3qMYOIdHTHe+qRJSZyw6k2gXI43rLuTxluPsE1VUf1FMCwkOZHDnRsLm
83WAjvvc6cz9YE/lZmy0SNnDtotQrcxP0yy1IHYapqQ2Mc03mdfMqGrlCwaPogpaz83wJIJCvbJm
Mi5EnjNcLxzmtjwpw75Rlqt86LyATRq53RioXxmr6xgr++moZRQDvmvyJC4Q2WFGYPGo5OiDRhug
4FKxw6669thhpzwSkzac9G55dLRcfZqQHUPiGqYvC+X2FznHms9ekcSgDOmixmx878To1BDzFRdV
WuOyIVtOPUXt0AVaVZHfh2DmqpiRMMqBpM7WA1fIfSS+jxhCmZzl+pUwwClp1UV6T0WVKPqmL8lY
rOs3BKRRmDutwkke6XtdKaoN+8x3r+rYGc8xInW8G8iT46RhFSiJiEb7gb1EM2/T1HoB4W491vBT
fblU0Mn5nT3NrDCYjtnVOYpLuYvQ72+Y5llXedI+ZMIaN2Jis2nhh+RuLV96wlGaSMhgFll3ZLOH
Wb6jlJ+xd0N34xcpcw/AVZPfDYYqt2qba0FD4rwRd98r2VPaGWV1rh1LXtGdy9sWE27IQvAZeGG0
G804OTdj3geVvgpiC3KsHNQd5ww9/hgyqY3IAF6yRxX79zU8LJVzllq/U5ppxwmyYIr3XdQ+15Mm
omd3qNv9aPX4MRiorgobpOCT4+zJkHV8x1klxza+KMvtjwr5K3Tbdo/62rAOEQiUOyP25n3rjIT5
zlS7QdUu1rPeevNdrWX6hULN+mq4or9GmJgOFIHGdNPyTOdJlJjfFDKnkHiOB7Q8bdhGEUka9nvS
7mNco22vvceTF5TtQW8vCaYJ194bffV15kw/lgsrbq8m2sJzOvJ5nZa8GjxSytlrLeUO/6P1O4zg
C6L9NFDauHrnjpQMEoSyL90xPitDGuCqXC7ZGpzDB5+dpOHkyCRNiS5RWDt8ccVDYc08WDNkmq26
PGCnp10oIvklKTXvuZp6+haEQi9yTKvDHBnZqzAHl1KKOEHfZKMvfMVhbTAPCBNqJ96MQ1t8q72M
G6G3TBWx5qRhDBBEQKug6GrMMxGD1uSlNDJcDuQ4nJBQxnpou4qKdUt0Zu7j/1cukqKWvm4U8TNZ
JgrMTasYXrDjIGtnjV1fmPgSBcl7BMJG2YjgkYg4XAyTE1pVq900lH6H1CgBvpE9giQJUL92pcvG
eEKhW17LQpdUD5qpeGDfkBL61RRN97gmpiUwuCTSyta+xvVRfCHU2TyUmrJcyg4fJyPxojkIQpu8
QBLY95BMOJZY+9TOLTxe6yMaEhkUlMQcYm5N6nyX2x3Wi8w5OaaV7mp9mBu/bROScsAWfMU8Qzqj
jJRt3sa00K3ehFarGMGsLQ7NQk3LlHlig6q2P6rNgOuLiUabn2zckgr2fsv7GnvLLZQh/bHO6S3K
qu1OCPgY2dBabTjmPCwdzMJs9Ju2gBIz01VrxdIRJ+q+WeSijIOH6WAgOaVQiB8yGQQcEzBACO/q
5ipuMnnAsHaU0J2dTDlVifEgkF0hg5lxNrbbnnZkiFdHDaHfezwksd+idGZRh1ZpWCQvWYhgdped
MK8aTOZ+isuHBI073gWI0v7ZtBEUz2aYDSiBB7s9uKLycXBwGzy3YOcylFQlEuchsn03dTf9dI2l
SFxmF9OvxULFykjKZnvo5xzrdWtkKEoLjpgprfRARWUVCoKOVPkFDcRdMy+rKH6bzu6DqZYhNg80
k3I/FR85TCA07WgDU/tiLV39QGc47vACf1eRYW9MleZ2dK3eJC4IzrE2tsvJTmz76CHw9tMs26IX
fp/i5MPQ5vlspvnemq3JNzSbbE99Hjfk131hepGTxcJ1sshE8ePOO0umLKxc7wSolV4xIXrMsN7d
bq3pRvbQBNx7VPAquhZaT5MzgSj3xfCzSv0gIVb1nTotL5zAhMDDK9AyBoHOhB/Maph3AOJwAA1v
KaJuyvWBZxVZ7qO5IXam0kykkNR5quW+GQ1Ji5m+ZboXlh5wDhcFjxTwKWu9RREesQGn0Y6ti1Wh
5mSEQhgO1lIcMdK5WVztyqONHxqPlBI870pmJhdBC7jlBn2rhWls1vux1jTUgNZ8jUmH3sQF2YsI
KS2qjCy8j264U/R5a04I2fNVEWVjTilI8mGbfw9zMcQry+ljnaQXvzruvk0Hf2ErXTjew4IWiNCk
Ex5kItL0IEe6JpzmtLhjFliJ+xg11qVVWGQSYUHJgXRTN3ZDLd9UAjPjjHfc65JWgAXWLF/X5Fbq
hq0sgL0kJTlyZ5FgyOrS6DgV4kKlep2bDInrws7CKnJfkOROwTKvz/T4MlZDu3FTz4CpoB9mUkjR
eUZBOqFIJ+GdlCplV2XAQXJBbJhHC7OpRWseOPW/ZBFmaCaPwSi7c6Y2F0koc6EfNPp+esSgVhEG
0+B5fsqGY1XYMOI2De7GMkSmf2RUY25MgewSv81trVT5Hl/R0fZqzjOoD1RLtW8oxPtBGZ1dVsBO
dbZVEIrGLZNHyv4JvWHNaRKRMjxPeCqIsWPQzUlZ5PS3GFOwOjk2IUQVibMzdI9GZYIlHctn+Hc7
ucW2y3t+axbKcEJdNswg0Cm3hzFGUapMF4KlQEsqQQwagAD3MBJQ8Gfvm1MXOySJUDnzj4akYoRU
S3+lVrp6Jzoczw46LUpKxN4yczGUlroZ1Kae7ptoIHbaNolYrOe3Qh/42STc3bVyZZc88AoJNxSC
pohD3DobdaiOSQuEwTNfhPgCrNYfPe8G4K3fpt6WxAwyT9ksLgjhNGJVzPsoPaPCC+qR/JPJjAK7
OXqTFkztU6N9uKn2RnE+bTqtFSEiqFsU/xERvvJUE/EGF3RYTnI0A4wmt2VPvJzFyJWH/NdKlTd0
IIdymp46Kc7q/OTp3aVqV0fgUjvh1FESdEb+lKXZLqFNsRu+lAZvZBGJY0qeOyFQyqOiXwH9YacB
/kIdTmqJSa5cAtIZfV3tA6s8Y0KAjO3uK/xlJ8Gfm4aDQUxuzhlC2G097hRxNplTUQSZR+ynu6h4
ZO6wyaPHdoK1zRPFWfC9Dkz6+y1rzpG5KLHrlKCEJTFkkaoDXM+9YqWCTP2UtU88itYEnA0ziE0E
9c4Rl5SKVJpTMNuzry/GrW09ukPna/qLNX/Nu0fWLTR7tIOcB1BUKP0kidB+5TRoSZ873G9ospHg
9XvyDZHHV9e9wsxtAFBT8Uyjn3ySaBSB2BbAf4bfuRjyoTNnIwBNkYc62xofK8XDmMBpqaR+MfFR
XKHUpA/RkeUt/YcpnSMw39DUh5uCFm8LYIBUpYZdA/VLoCSudqqj6aFpuusWgJVo0/WurvjK4PDT
NPadnzj1coYhECC3NYJscPYJBqce/fkGM8FdhhgmxFAxYR5C7k2kR3zSteG1svAlMi8bnCuj7B/U
iVA3vNjzmXGWWdwZRf/BEcT0w6GSMZPhbPNo3GT5+iTvMSlEWS8xAaOKXXIGHzx+2Wg8kwQ54u9b
urtJfXSU6jpHMV5MBr9ldJY36eLZBxTajHCHe8y7p96mrWkJrXIkoUhLFD/3wB7OzmRtqa3Z143P
TQNkGaXgtqvrs67fotMOhb7LUxg43SS9rWtoU4hH4iEh/REM2UnN1Jum+TIh2lA7LJCKQ/xTH8Df
coHNaMcpM7dTyYatWn4fmupzfEyneNpbhRttGYXDQvGahhHg0lyZqoTk2je47CyGuQ2GyeTSMMhl
zLKG81XeXbkUuJUnS/J3KcVwi2ygQ+xhBDBT8rAFoGa2NuTWEUPVUWnNXlZcxdEJHOOwL+Do0IdE
7d4banGnec5zBlb40HVtFmgi9W4qJ4qOqZOTnERnYTmNc+W15YHcwRsUz0Q2sy2F+ljz1zbQJ9Sd
MhLhODuWQVhc7mj7itnqTvNWGkvliT1hxRRA3IROioMKttPGsJUXi9ow95RkT/FAvhvJqqAFtMKX
3ii3rUtx9LtFsPjiDv11TNH8MNuVw1GdUYc65UVm3ls5mTtNH8+T7SIxMqunuVCuGSU85la+Vyy5
1xr3biGiCtfawMTKG5nuW8eFdFjiQvdDx64WHfAmIcUyLNs1+L28rXUMscbSmwx/cUWVOQhHJD16
aOFJC/VRfofDq5FF54r9Uq/irogK0eK8GnPqqkFN3zL3Dcn1nWOlOSMHfk7qfJXG5qNLp6gwft+l
qG05AUxtSy9/aEHIHUqpe35GnjkpYu19BD8lZR+xFMeuz8ud1yXvhcsqD1BDpXESxur94iaHamEN
X5dUwjAtXSbbuAQld3eEZD/Ozwp+Px4xIEzwwFbJ0R6zIyO2aEs4AiKSNrIDj9hQH3PmrsZ5ldhk
A41z7eMjmQ5pjQx1KRb1MS5d6GOTfT2qKtWNjYlo7VDGBPNaV0mGmuxa/dRdV27tHSctDuhGT31v
aO1dW00fzcCIYrAzIKU5zpylizNEJ1obElIjrvPCuEmzqcdewT0rerc89KTwHqG58Lxp5BBEAwRN
ozOcva31r1GywKCKNR1RYJQEq3RPKto9P75bkTKqYY6VUF3pWtguPbvdhUkY0bDy2S4oH8U0T3Rq
goiNQs2+2cKsD26biOMCIWEjx4EQ+Hom3VZLSZzNVStEEZZuhZ1MB2wo3QH/VMYPscz9OhdreZdp
qN2zwVcWrw8MKSEK1Kgd1JTh65BWbShi9Vsu0yelpKYTWbbDi4Nh1JiQbAklDaAHPsesjG512o3A
ZRh1gTlShYyNwEO1BXQUd1CujMVkX1GPalBmUtl0XnY/D4BWnOilwIdPSOninSkNmw1yBl6YWAbf
6yqaE9W+qmmA4bqIkxIr4gDSMHusl9E9d0NjHcTAPFuzHSbMs3oLktO7XpriprbhCKZEnHzrcZjt
gbOoZ52Qw6/z1ClPdV7J51Stlp1Z49jzk5jpf9m+aljXaXWWa/T2N3OiX5RRX4eyvAAUlvW9bAkr
tRw2Fhl51hW2icDTvG95YwSJNxKhqZPJzhia4geXIhIFSoaSWhxHUWYWB7NwUQ3ok32JU7TRpdM8
2h71TKa7qAvMaAw76S57/OnzQ4+6eu/mZfeoK91VCavnlSWK2MuY5GpNyKvS5jPEkr8b07Q5OGlk
+ZnIroYKJUvkpPBOmnLLECpkD2eEJRTpQ9JjoBLGlB5q3Pt1hLOPqddVHRUwNabhLcJsEyJ94InW
LXrnk6xJAd+swrZGHD31PMfqW8/0IFG0rdIh8jOqdTbFrycxF6lvBsBsoBKs+07thl1dEPKnE337
RxrQv6W8+qm0+3+Xc7Fe773mDE3jpO/+9bs+PP6o19CIH/4hBM7Xz3fDh5gvtDtF/6//5G/++Sf/
t//yzxiKh7n5+K//eK+Hql//azH+wB+0VPpP1Venj2p++9uf/xNgrf3mqbZD2rduGabmrCzqP7RX
hsG/8Vzk1QbGMByPSK//1F5Zv6n6ivx1EXBj5lZXUXhXD33yX/+hmL85Jkpx/n9Vs00Cxv4tgrX2
Sd9NfCrqc4ReBhoSFyHYJ+lVRMjqTIzLVzYhJNk/YzCWNh62pO+nZw9bg3Xx0AUpRKEO2QeoK8PZ
VF4llXNUKxG7URMPubdTHWuYYz8nh2l++YuQ7R+w1J+IqL+/QNfms7BRsGFf/CRA12OnbqJ8+CbB
/NShoUQgIC3m3JhL5NA4u59f7UdsL2xAh8wm2wDVqSGJQ/j2oxJtXKRgiIfIKI21ODC7pfjSoAW9
+/evYqguVFQXfT185x+vkqB1NhK9grgIawJTdNYdisoZr39+lR/Zrn+8F0NbLQCwjz3X0X+8iqvW
XuzoUPsbrcRV1EzqNSu5YV/ZVnxC5OSFatJ8mF08/+Lt/fiV/XnhlSaLN0AF571+yH+JPMFQDL/n
d5IGWUa7WZung+jATGic5f7P3+OPysE/L0VGnGlbpkYG26dPEnUSZmwieFmmZpU/oGkHc9W+Tcry
XTVK7RdY7L+9MVdbVU+4IVZcNXrJH98YsBMs37AqNvkcP+EoUEPX7D5mmx3rz9/W+rL/H6+atwUM
nUuYqC6hQODk+PFCGbpkYWL830SapgQ6WMOwMiczbO1q8i11qk6YweZfsIf/du8D4oaxb7lQ0Eye
B+uj4i9fWwRbLJMFnJZ8Ek4ZLlMzfNeGDHbCz9/cP17H5kKOtlaxn1PqRmSlHiTPFAxKUj9bEUc2
Q//s68+v8nvq3qfP0NNsOBH8bw36+YTNR2cw673uMtrOqBOoHsEqeKO5S+McaoR5VcQ1EhBzt7az
bSv23C77HO3SotZXs0d1r4n62rCXX+Cz/+ndE0KlWzo6cKJdPt1DY4pRL6GcBAdoVQdoTPT9Y/Sr
G+gf7lRixCyHhzoCX27VH79LdclYdKCwZkBFHYAzuZYmcrWOcVZhzPmvAP5/+xmu6H5S7mxQ5Bwn
xqfLmR5qdjej1FaymAx0033VmC92rnWMrTr+xTP6ny+GKclzDJ38v0+foFUTJIIKnuRRs6wQpBAU
o6Vkn21yxdDDSG/bX91Kf/856vwKcVxxUGouF/3x04wsSY65tsYle1NL8jnTFc09Qk6c/NxgZ73s
lP459eaNRB4CT4UVSU7lOJLkU/RoWs2YVztX2ZdEATj18/v87/eTzvTV0nF9WY4JMffH17ZmXTi8
Ztg+8aBveEkqbUA5H35+lb/fT1xllYgD+7FIdf70BWsRdnOuhBumU+35hIk3lsGYFdG0I/I9837x
prT1VP/xx8v1bBu1o8bTgA/+x3cFCkRtK4vdc6OKrjyOo22jyFyS/LspaqaHlhHHz4wG2dcroovd
sDVc5Qn4lekGxMPWvwhj+KcPme5uLbhUaADmekv+5dHICjZ2wTUlG8y0Q7efRoBmezmzm/vFG//V
hT6dZ3U2kPabcCHUbisW1khCTRO/ejqs9+vnT5fDGfi7rtpITj7dM3o/6aZNzjHixRHJtkAELGFr
GPaXSWZDuu/1dJoPZk+06iZq6+RXj4t/upsM0leg9Fjrw+nTt1trqBHSfhWyOsoSMPH3tmXs9LQz
o7L/+Y1rqPrnN7ueAnxnGhgLj6t9+u7UDrR2ZrANqeKpa/d4asHEm8LrGGFMQNqCIXW9BxSwpb2J
6g40iC5ndh+LadFDapHmPqZlVCnuxpiqsdc4SjDNgV1TRrf+Sn3fVu8iiQcHlXMzsIK3koTBFfVW
TORotrTRS9+wAz4qRVdjrlfzKfK7SZf5nTJpLPkGUczqJcG3VsOtZbwKmbNHVL9TRQMRGyX+lCOG
m62lhzunLtcMMGK0uRmviQnBKHoE2UOLB07a/cgEQxq70vVWAMaQpd9iJWaIUHVKbJ+g1Swxnruy
T3gJsGF2zD8NbNJlVdsbHUE8auq0ZhaLsrwvd8JzBcS1rLBeKYiM8pxjLdd3JbwMpidtaTmEGBvj
VBCJUCCE95OxpKWIsR2m+hRdia7BRYDGF/Gud1Lr2BTZS9bgkQPGUiRQfTZjUo6euQftKeFuJ0K4
sxu4SiwGNjxR/2a2Rn/blEV657iNAwKhK8mJyYSqeiwgzGZGra0t97nHcninZg2T9aGp8tcRPME3
IZSVMAoyG4HdjB0EYFHk3eYLA460zDRO/6FmOD7wa0uPegLM6aCRr5aHLn2+HaRylVebkzcy6ooM
ktnxI4LKryiiIBj1K5ZnpA4Uz4yfodRkcaG8dNANWEyzTCvw/wNRU/iAk9U4RuqqYjJLU8zb2Esr
59gSsMYGp6LMYh8oiXnI3KjYYUMD/pZVPfsig4jKt5aBA5JvM4KvWIOBSUIvLtLmlIzN/MW0Sndg
d2giiBxkBAuhTUUEErsukYNp9UTCisgZVWwaoyG2Gy1dXQP8GuQlERVeAuwXMHvclkGw50hru+Tq
wmKJgbrsAjHpDdBfZ2pSCbWiViyP+ZciYPZnnht3XLioCu44ZxJP8aABzq16CGpKXYwoxQ1bnLvO
9NKAekhzHipjkeplKjNYVaUxJN6uMXFqsNjr47H6wqhrCBroAup9DlRFhK5eKaj1ZWE7MRxdVnTu
qRptsuQOGUdVeqCjqex9qQj2N1MyFOWOfZd665D5/RUdXp9c1TL1gGmRD1JQIhTudaJ1INkdmoQY
tkLlMBHTsBz5YBqrZmPNEwlg6dwlH9a8xvbBlJJeWFT0WMRYoPlnMEROGW5Wk4V67Y1GhMFIsSOk
9WDNfA902rBN2oX5ko2uKd3Ysbv+JzFTscyuMz66odUAVOqGZP7WTKXM97bbs6HTO3c5Z4pE29xi
ME3wBHqWgCPodTf0chDwSCpcYoZhDDsRMWrcEJ0aF2e7rBYMTBVAkSCCgJ4HECJ+J26l2uxHSTXr
PhkB+PvKtF/eNG+xnopZM/HyJCOW4Bg8XoBCHv2CpirNSzJNk/eSL+3SPZlRhsmUhUz+Tmqfxq9g
gYy2w/Baeada1JZxdBkSOqj6nFIw11xdOqIojdcx6kE0tM3CWWN4kjVmZKvZe+IiBCQpAheXTtdR
hU0m4hV/kdvWhk9Jelh+yUHcUgWwO00YrNgbhx/07NOUEEMAUbw0/AYS63Wn1eZz4Q3Z97q3Ixc1
ycCQMm5bhzE8Zprn3FMXXMelDnOsBDcW74zEAA02TGtiZB6BtvGVvi57vBW5dYmZ1LGutQ3mz5jC
MmxLExwbny1HUpyqom/n+97WSM/wXfaT5k5nT4ZOTGEArLHLRb8dDmMBbGeaZHqjLI4W+zG/syX/
gp4qdvM9RT9FbMhKXjR8i8IxyJv4IALeEi9l0lg4ubUR1vbMvSj4hQ3U8sOthFR3ULqlfp3iDIWR
jHAbBKAYc5QotWVWPHEKOYdVWqspDkwbIzkrTgOJphXQiEyxuUNRh2Pnj9rw35r7/X+9lH8d5v3r
p9PB/4NzP53w15+4Lh+Xrx952pFY+9fh3+9/6Y/hn2P8pmsmwXDkeKkWQwMKsT+Gf5b1m+eRTcs8
i9B4JoRULf9jvLR+o4eyad3IdFKZSPGv/hz+Gc5v9HPrLIyKxlBVmsf/GXr+OUljXvrHEPTPf/5r
4NuPXc06EaIgopa3DcvgFX7u93scZW5iFMm+jNJ2Q+ZPu5NKS0HvzHlYdbr+MMXG8Iv2l8HpX0rP
9aLEKTHX4IIMUyzjU1eOq8kjJs9J9/ZQop9tR09rg6W3WbLUWh4hO/W04ops7ZhlXwHAigIBrFDw
l+/pH976jwXwH69CN2yqT54m5MR+fhWTRI7Grmbfwh0FrkbMjNoAgQXiykL3tdSXB8/T339+USaI
P9ai63UdHKC6jReX0hfN/499RCpmZVasrt4pRCo8wo/F2zIb82W0zHbhezDknd0PUXGKbGF9S+um
M4N2rmvf0dbHHq6h+V30cjJfobLrTzHO1WmfZothP8oEnW1I2CXYTdBWldgnVqYX9xaJIFBi5AhL
ul1Q6DeAxEdPDEA0DC+uyc2zb2nArtsuNyDLaarUV+9/PZ2iFNucAuLuqTLVxrcaFDBgpzhM+e7a
7FCtbAgfcwkmDGxdnDwV+5R8Q1QB2l/k+Dl7lKT6AMOPwmjBRhV39mGxXetQkdzzwT4+2tgUKXuF
2B6wdzEInyW/bbzh1puSp3zu0YHQQd/NYKcbCqf+XkjZHmZNb26oUQx0LJX6HXxkt5nH6t4Vk03i
bKHso0ZHPaRqQzBGXATalo67v8p3ZCCjuJHLDdyRyQqwer4gRPmKAPVZKQwrnEpONmpiSAROjOVr
zolg6pXvBRFjBMq4SldtRr1kIQ/z8GgZhf21n91jXKbslfCycWZo1UfDRPsdM0cTmL0c1QtinqeS
nU7oKcZJWtTl20lhC4WsDknwBjZZuh8KIBNXw1Bhb3HiFiT8SNJJq8wfODn6DjyuzVmUDFAlEeM0
cXE7IN9YM2V6/SYbRus7Zuk1IQgZTXbiD0830P8sjcN/hqhbz7b5jMPC5Vh0h4wUYmeYnJvEIgzI
pxOQBArWlKcvQkLCoxscMDTo6TKJe4svCsB6PsZfB0/pxisOV8pRQgf0o50jssXeR2cU9vzQSGao
Zhb6i+Sk3lska10BXodUZ6WDxEONRfMhQoh/SfIMtxiqUYvIISShB5wFfRwiWEZgIPUUTSqEO7aF
DpRuC11Q5VyIb7GNNYvAqw5yXEdNOQ6Yd4/cgkfgdLNKUJmCoANMoKv5zQQY09dgoE2AH7JWq64i
4DU35uTOGU4j+Ek90h+Yv1A04BF+5T6enIa5X4zmo1JHalud3IlNNllTEc5J3Vzy3iQAh2C/6tXh
0YpbgKxsJYyUJkN1kibzBWFCrxyKutKah7FniX5q5GyPPi4RoglY8oCxbDnKXd/BCGL5Y6eQOwyp
zgZI3qPnDLXB7uqjzpt9mDwED5t+UKBWlCUPlaBAVqMfzCwlNQ3aFliZNM4QJRmNMLYA7NraT/qC
CQnx4u5wxH2KA0UFFMz7KmLlxgFPa/ICOmAcS2kgKHPVTKd31N0eKTJDg/mFIYTdnTHYeo/Szo3i
XkLBLlbJo/vQEsbyhQRw436FQzMMqwZZBIbd5nzGkGrZoFcizV/4QfdZCErWip9Gox0FStI1Y6oT
FH/7EqrEVVZBCsH7pgPdGJOss++HRmnt91xXZzVUyxltEaejIUITlVp5Iuq1O4w6mQ24MCpM5cO8
6LCfS08bH8jzmt9TJGDJiQ0OuBGkzbg6yVXXIwwzvcCClXjLNium6WR0VXKxZIlIh9V7MyEG9+Zk
azUCqXiRayR7Ad4UfJKwOjesDIfHObOEG5aZPtyz/2azalFlq4eqN3Kqy6XMqhM/WiM6T/ReOanW
crmYsmcfr7SWCminkl59rctyxgvj6dOx1ZIlC0x9Fh8eGjQRtCLRsORaFvIyEwBsMPMAeldH1lHs
ku3mYRamVn5rdMu+tvKxVf22QBK+6W0DVbdjOuMb+TPIjAWNI4kMOHxbmkC1OeVOmc37lXlOVGOR
A56Vs1O+o3P10Oo7HaZ7Ff+f31Qt1FTbkSTOrCq1uSuSUMlXstAIhmrjOK7ygKFMv1UQ45FzYib4
RF2QmD4Lb1gfBmRVaNPQSYBxTh2WW8YL5FIQ/Xkcu9wSJBNkcriDuC/rK3wQ03IlooiZqIkvI913
bdqAUbe79MZBTFnsFMiNSM9nBXNqZyN3hPiTmeZ1zqSFryCr5tvcKpqbtX5vN3XTGMUBZT1aUmhb
RJ7okhsnSCZiDQOl1o2aYLCBrqi3ZDuFnLzRDZEy4iwgmca3/ZxGC8YtM90JXsgrz834RmdbjgUm
LYqjVaoIJQVJ1Ga9oNwoJQKCeG2yc9FXz42bw1GwvL49ocy3bd8a0/ohw+CABJwggW09dPpL5Xjt
WzsQd0uyqwaXfnG6RezonN1Lz1Ifxz6P9sJAF6Fr4rpkCDQ+edkqx9dFoyTb3q2HRziJym2Ds4JQ
lri3bwfCbvBEJYmr7hiLJ9iA7E6FHTfNGamZygzf3ZgHJMoppgZSk+BGHtLR1p1Tbqg4Q9t2Vsxw
ilU85mYOgC8Ym2hJUCwW3/AWTE6AUbdEfc0TRvERWsdrsBpRLifVrbrkyB4OfTbzJ39ysYrm8D3d
61ab5cVrSXI8uWTGJNtp7I0eAqhZLMfa7GusI6y5fKLuBXoH8uIXX8D9i05s34ru0Ek9oi6g7f82
SHU8E4E5y/0gmMcEAButK07syQvbDmtok8OdCbAzdczKmAip1/ifo4/BHdXyNKS1dIOu1axua4uB
DLY8W8MKKMKnj2z1/Z0Lumig+KOrDLCFKWA3c6LBJG/aeM08wm3jE8j0UY1YbkcI5e+9Y90kjaac
aowloU7k36vX6b4+a6wGIUoy9sGNgCojJQksQDbXb8GbFwQ69scpKpO91mPzhg6ak+kBtF/1O8Pm
SFSVCmdRgXz3vBSd+4bmM9oAlx6+64kXHUmTJN9lqs396C79seqbLKhbxJGKgv/UqPL+AzUbVgLE
WI8KYWYvscasd8P5Z5yaNoI44KhjfjahQX/rk7I9KoYtj43XclKnpIHpGFReHWIbHolUuEzC1R3G
3lLZlhE1wqSNF4YR1xSkFY19cY4M47VmrBcW5fqLUxpxwKLUBcPgkeIF8gLwQtczquvjXaHPx7Yb
1f0AZDWY2fZvirGf0Xv26cnpcU0qtlJC3FWykFFFcV1AwqQMqgPSX8XWVN2L6HMqgG7SGD+ALtK9
q/9m70yW40bSbP0uvb5Iw+TuwDZmBoMzJYrcwEgNcMyAY8bT9wdm9r2lrNtV1vteZJZZpSQqEIDD
/fznfKdBs4KQkp2FQ/BVA62fie3ugrw89YU6Db649nswU/jmvgVUWt5WyYjnrcI67ncs70CV1s4f
E95QetAfnEENJ5aHXwQ+CKUr89bGIVWjaXSyVfjVbgoyUXO6n3Bc3WVRC9x70md+TXSeW1N/j93s
WxWzOlfEKo50JkIYdU9Gt4c2LB7YIIOiteyHyAzsmoiMx0VroxD5vKYA5p6pGOlp7gRjGdeY3sRc
7Dv+EhjfEnmmfcNs0S3va4cRge6wbPMNMr6UTvpI0CErN40rmFNZaK+WvUQnNCCz5VGaEPl8TLxI
FMlY1/ds3CfqeYaRJhm369n7WeK9c/R47ZKdfvYwQ72nS6lvqT19E8sg7j2dd5c+sKN9Xan8bPnW
vev1064V0bNDZeIaDzOonQrjoPqmtH2DlFugdTjdOwEhCBaFPOqCfrNKVOIMJRlu2RgsH0O2HBtN
KDPUr24vMYqneMZRma3O2tOIWX/rSsNTFKrwpq+X+libDPqOC/tignKNbv7CFOMxsGjfGerpKsps
Mtz0LtyE9o+AUEfLvBu3oj7VTs/kV/Ki4886t5rclPKLWykHe9MGzgs7FwKHEH5JKRST/NYZ9TUd
A2c/wSEQdVQfZRmTIyupEQEwAqyA23zuUNUhkGqy0nBtC+/RL4rq2g3AEi4KXrfoj7Tnyls5lsGH
GJHZRjmrQxA019yj/bM02YWp06Uuo/KiEzTTMb0pPb8g10oXU2YXHnE2MV/h25RXQoO29Yb4MbeI
YnbDTMfCeKA2HrCJzpqB+W48nn0i677vPxIRwWc8lKfW7+Nr22vUd+pZ9bdgHOLn2DOSfWOYf5tL
5d5qhd1nP87Kv9W6j7ZJbRj9F9J5yC2V7a0IzHEfeQsBHpp5A4eUrbXM3g9k8eRrQVzjYMdJcOnL
IdpZIZDFaBm/5gPd7TVe5LPAeVrZFAuxSeofamzb51Evz3ZoBSe7atTr5OBhlwYJoFaoY+WgOiBx
K0mYoHWUW8m5zFwPiPTK3rfxmFYjZm3ONbp4X2r7aW5G/7n3eN2NAeJBxOq/S6EIGgS4x4GMJKtY
zqaXslso9ZRflnTu7eYs+pq65rqxk+QwF6miyq8cBXkaH1lgnjv5GrsyullYwK+hMXD4qsmHekmY
3BS9SQ7UzuMiZ+9sjxVDIQ1IQMme9A7gC0w2mAI1PLXFK507vDos9VVHMAfzFDZIXKRW79MXFa2Y
XWdeyrNDkNChIMga3lUYdw8pzJ47+E3UPvgoxr5nxdcUCREom9JrDpzJTsyT9UyOqARk3pfiQ6np
IUy68N2nVEtzuOzjIL0ddQ2uP2Hjy5Cg6a8caZ+BxZLSMXkHG9m2t7ZpxIvia74BdwvnSBF8x5lM
XUKpoFZOXlxg4bH6YxOAqG5E3D2XaX4ZS8cj2AqjyziZv1ub+87LEmWPppflWRZyJ6smeDE1sgUR
SBoxPG9AsbfncDsD/eDRjMprrZOXrpm6X23P9sHNSETqBfIEq9x48SqP6sMmwXCZyO+9ZK0cKptG
Nv9U2gCWgCbDmQ8pPh5MuI/CpT5TzuGec6YN2xbCxLKzy6aYVj49vvdxZSI/aUFoiOrbOvCmex+7
locRF7swlJHJ9gDLJN3AlGZfT4v2ZxBdrA4ElWMD/pShtBsXm9ZVWYOw34gWsha1j7i5xmKWxSek
iu3zfsxdcrQBHTgNPWVRP8jNbNHAGe+mqaPJ0rcWWQcHoPfS5mXeViM8s7Sjc3r+7oxODMeJjg5q
Xtthn7gJATh8I/yq4Ga07d6FeyEG09PS7LAXhV7VAlYKmeAN6hslHW5h3im3LEUJ70q1sqMquzcB
G6RkHfwcalxVoK6XhRQ8+eK1ckVsmh4v+XJwqbJJ8vMk59ZLYRwug71Q9BV0k2cdNJT34CZ1x0Ye
mOZWb3ELPo0RlHuA2wIkOWCIdliqFB7YiAO2pQhsSzT6SAzpOy/dbhvmqXkyDd1eTFA8Z+8nFl04
/jQShCyguofVL5qO60ORc01b1XxxynpPoSSyuqzucBef08a29ikwC0KWPgfYBWIpNGvYFqwBGygg
3usUOGZPF3TJ9gM4hC2a/mS8HG5J6gzOsO29cT2N2d8KgcmAR9HgzM3UA8FYC/YXhAZigOmpGm25
xRJPprICFLEZBQStsJP0T2HoPy2NzfM0LyDVct4knewekr71+Dhw1V6CBeMyVeImhjo6EWWJ6oaz
0+RY6V1YztmrQ83Etotkdmh8Bc3NNJaksG9KkhLY3YrDiFtSHgSZYZVRV+OjSMyN5vy7wJSYGCJR
A7Z1wtq9GnWojyKB6barZ+W96MSJ0l1MndkZlAU76Y4aP5+sHQfoMScnnhIp1Wa6NO0od/ky305E
jEFQm58N03AMVO1WmOEADqCD2B/s9TQ3V17Z0o0QpUQal2p58JcxOlWtie/KyHRfLGKWloFCWuaL
Jj3DqWPDdvWXA74z2zD3bi+GWiqqO6zHJPG8owUwcNeyDB2YCN+MQQFpw/EIk1EZmVPBTa8YW1sy
f9SuJb1AyrKqUT3aYiSSQgyYgvZ2fmoACr9bFkyoWeYelDVoaf4YUy4grf7cJu5L7YX1ldOP2QYZ
9osslptZtHIhI+MaBsfNgze2vOb7xbvQNPSrKylL67q4usKp3uyzNmivfH8+0TU+PVRjHGzh2s13
OmnkFaZy91jLeiZ3UlVyIkLvWTd920f9bkTIuI9GOOHbkrviBYkm2ntgYU9WQZBY+7baWakC+OWr
6Jm9YnolmWsBgbCA0g7uo/TtgXrMrHioQlex4Ymmcx5ZsAK9ilIOIYsaaqosDsmah1KWAJ6b5h33
szVAqocXpm6AzNfUzA9LdHZrPzjmfjjO0EelOo5Rn1xiMr1wd1PxhE2O8ZlN3dA2GQwkkbIa4YyY
4dUWqv66ZPwWkYbEjpWDdLcXY3ZT0XhxT1kqz2U4NE+YlAhjg+fYhomm1VrjYNmwHjg7quxSwPp0
sKSj4xwK6iRr2RwM9Wkfve3PG2w/0QmsLYcDi0yemCJCBBwRf6QcMa7TPi53vS30sbM5gvhYCzd9
F+UHK1xY/LO5f+HELrKAwV8sJL3pyLp6ZUu0RIMyR5pvyaSpZkZM3pOLaG9njtgXasvUM9rGtBec
8N8Y7tF+QcfRVwFkmnRt33FGavL4EE/w00utmz3DPrJAKNHD6Jgzg7gp2oYytr7Oa3gBjku1b3Or
AU24YDGYmuYMhKradr7ffwGktpy9LHF+uIv5FbdsklGLqcPC+D88UbP2ONux2dJmMwNPVP1NVC3e
1dhRLULxhr0jiI+sN4NBAZ+9T1P/GwOHasOolmzhzCbfQRZgH8cbOEgiBbx2cC9F2y2naApoOiOg
uoI8qiuTw6AocG7fUbMlNx4gwSNCXfh1jiFdKyN+4iYAHk+e6qikwzaEvfb3eugGKossc8u0cdql
drvsVQmQSHR2fHKxIT2MUfcNJYooqbXrQ3Z10ObO9CnMhEmHcReVBunBlI/EGsqrnsohZ+/ApyuJ
LMzmwLFnNdEATAYg2zWPnTUBsmhUuZ/owjq19NPxYTvqLM10FRaBvqCRBlCZtHc1i6y+t/so2y5N
SHuSZqR8sMBehrMas63Q7ALHTNUUM/fG+5CusI6FcWIixxSfZOR8qvYHUtTynfIlSbQTUSUoeC04
M7XL9Kn0e3pjrbsU88+VlVvZrY18VfCC7/QzMgAt30waIG2sCRjTX5g/F9fojLQGFD4NaGVwm+jx
xkgnhJioT0pb81XXtNN9isPuVM5R/BKw30j3pgpyva0pSRwoopbqYY6akg1pznJazUNynJr2qmAd
bSb3Cdm63Eap+dLHjTqADO1e8RfdgpWA39s3RwOk7pGD8MNkj9zRWiyNB9vPbm/gSNQfjVtSrpNJ
RwPmLt02O0gVpgd+u/2GgtAOb/OoFupo2oFQoLLVFTxGOsitEOjbzG7dwdojvbOs0jK+EoocFVN3
Et4Kqo0FUeoHG4v5vV+ZdYu9TplC4RYgO6Fu9tPLgC2HMckFEYQqNPC1McgYMEWegDQsfHwirWAj
TBkZkuSU5/YdpWlWfFAh7YfCAWyTuY2zba0oZ3dvf7hxUh4oAFU/Z69oeRdT/I6oWd5CWnKfoz70
z6qPOD2lHsV3Y2OJhwjbBQRZOkwblDYiW/TfkizUGTSuwVxlAQ+mqGFLeV4Krqx2a26bxXmoBOjx
VlF8B/IxwgRDaw9/SZxzjz51e/kuTkZOrV3anbKBwm6AIYy0JgeVNLdhrU9WXr04vN82mGzw4BUg
X7dUORAMaod43zl+j5vG08/oL4DJ2cNtR8uDtDpzBGsLXb1ENss7AyV6jXPXfZxLWzyuitED+o44
uymsnlnkcjUZyf6kEi885hjPHwbeas8VnxtPo0mzU5TMNf47xh/5mE6PsH/fWllmrzJwawLQ7QBw
wQnWy1KY2YHV7VDnqynAJuNt0RavSN6+dYNZXpwskPgXaqdl02iK77NMmL0NUAFlxfE0WHrGNmnr
nThjByjUVeKfadGyLk6dN2c8WcMlo7H9JZpykAVeae/syqbTVabZ8Nz1qoLd2VI7goR54l4kOAhd
gWXayqhyAvg3A5orpDfH7yKpbiD6bi1rNjShJE3IOSOTaExgCa2Qj155ft2hd4J2gkreZ+OLjfEt
ZVhj04BlOCr/AvvJ4YZO6hTtLbCD7noi8TAcCigQYMQW2hGui8gaQJECM5pDEzJ8YJ4my2tuxKKE
OGxqUnXtcsKlEqEECf8QG0+lB4mQcjtTvf3m1a5kuojgBkjCa9y7JrM/GL2pYQcixTuEk3Fvlduz
/QexgcSuMuO9Nk2uv46WYTDA7MXdtFbqmF1uq+Ecs6fpiOhAtYND+zMoQ20/ZiiOO/TL5dlkdBpj
a0Fbd2W4G337GFbN02An3CjS3rezvk2H9TwVPtY9Y8soDXdUWz8nRr2F5h2IfX3Tjc0p0FEvAOF2
6a6b/GvWxi3KdnbuKN0W08BIYUEBZs57DNBDUfbS86giaOl5dJlTps8yFpx5+2s+MLwNV+ykrx+M
28yHtXkXYOHYbWkRBQC0TnMq+Kr0mYg1DzhFtHJ1+jauq0M/0dA49ZN3gpL5OE3MvxrilZyuiaC2
hq7PNn0t6BLcZZJXRSJgpWH+ctAqThR/76GMXVOr1R/GMOe/809YI3MzSr5yocv7WNASDTNwtBoO
50k07j16aZ8Up8B9qqc726I/GxAAxJxg2A3ZgGewvk3s/naIcIHxQP4Ky/J+4SRBlaNOHywmxWbo
AbukN/kggt1M3fdIT2pD3AhOhK3u4xFCR94Pu8itXx07B6YU3AlipPTm3EZ50eyCWP2im5OYN1DJ
xywp4gf6Y6HHTN/z2Iz4o5BHRq527cGyrvtl3+Di3IHl1+ecV9N+QSXDusaJt3Nkck3HkwOaNYvZ
u2u1YySsb+IQaBhHKkYYpH7pjWvyQ4HsFy8E6guWt20Xe98XgfSeWTeABR5AKrERgeBL7xnHtYQN
/TaOaZF2K8MwqGhfuD6nedDXjvFevFDjy/L9Rl0blpAjOz6i38TTN+k0JTfBaMYXHgT8gU6Jfw/M
S4czd2K+0clx2kB88rfQkCYexTyIeZRn747zKxyv1J+Z+iDTAgutXUVjrMoc+9ZnY4Pm64SwZaoU
N0VZciMA+rbqwt2v+gTNHcNbDz7k17p+bXu7yL5DgXHNOastGpjihX3YvYaX3N1EDMYmhMVRknHy
Rw52Y+NK/07lc8X2zSQaSoAdzmzuelmQow5ZvM5tWSUxRc6QU7axGOxfPevp5v+AOMeh12PA1jUb
qVfXBbcWiaarv/1rJ4r7e4QCHwp1wmiKAuWT2Zv999RfmjWhqWzQk14X6oecwPzj6FB7zBFZIpOA
sqXQ3HEGrnjS92jQDQ4AoutdGL2WfeXe4VXwrW1k5bk6TmQMx8eSyTi44REdA3paYud74w1Tuh+K
kSS7CEsANJGemosnS/4QCuS5tN6AOySOjLOv+fb/MtP/rzHtP9w1evbf1wE89/h5f5b/bE1bf9uf
1jQp/yBgJt1AMqRTJDswav1lTXP/8IXNgCt0pU1oNSSb8V/WNPcPblB2mwRhPNKp6x/3X9Y08QfJ
OBs6BbZXjGvif+JM+/325E/3FJMYZB/f53/+KWc3RLFHXDoL925tWuJE7IK0Ezoo46M4jg0sj3+4
Ov8fO9jvqYs/f15ArEWSOKHuQPKx/jHewcAZCkYhmO9njZ/CD46W1YIe/bt0x2fm7P8FL/76QWT7
CNDgPFB/93+5aRNUVoBsx2ZvLk4p6MP82PiJuuWRUc4N54oQBw+4S4xW9LQ5UIR41VLvFfnV5l9/
6N9DGPxdMM3CjOTy+sR/0Z5//9BMuUGQCxntNU6qU9A48bNMg/K6QMn6d5G/9QL+9rl9Im8ht9Qa
4vXcv4feJqP6hkB/uO8nMAMDPoP7jobgK9yAxYvTGQ0wbQEz7Q7tvzPdrcmkv/9o7lgy1JAJZeD/
zXKXgqwSDEBX47QzXnLF9oKXnbmRYxX67FPtEoQ+3d3nIRraO811ZoMcpc/tJNJiZ9cSzEldFV/+
9cV3fncCfl79QAaUTROWc5Dx/hbBAemeDmA/w72omvoQsJtgVgfyIJhdKOeol9vJAw3jGRAIaPDT
sVus8hpWotxRe0xN87/++/zTE8cXFNj+Gm8icsWj9/vNUBYihrfFF0S0BZ4KLwg5MugB/4CgPY5X
VRzThfWvf+Y/PXXrz+RZD/HA8iwEf/tmOuzc0iU9vq+mprvk0Ih3sszj/5HVkwstAwwM61KHRYV5
/t8SVQUn+sBKJgHIGovUbe8MnX4ghAMEy2ir+D5ZDAOwFYFNIm9VtM2fVIT/3mX7mWf9xzuQRSVc
M8NwBmlXJu79+7VNESVhDTrtAb+GpMe3zZzA3WATZchrsrZ/H9zAfptoQH9reOV+YcOwqlJzSJlV
RGLzvZy9/GdOqQUVrLoQ2OXtpF8OOkBp24GV4y0dkcxcd6Y0Ctyxpc/vQIiNGv+VPz/nWMCaL3PQ
yQd3nH2m+X7s/sK7P3V3kE56Gxel8eMvpL0mWoYwWNrNPij7WXyxye3ggVBdbpaTpbOW4b5xAxiH
OMhWVwRGzG1FAPUCq7hA/eyzngJpZn20piKE39OZmnCJ53jNLgtYNPDJvPFYsQkmhWUx9wPZ1QhA
xY2f1189KkYvap74fshSUun4UVRS0H5lVyVmty0GGFXedxoKEGy3jAN12zoddUVAezDzEyzyf8Fl
8eenwQwCaZ45YXuvG2f5VczsqXaWKPR3dADsDExmfU46AYkG9BusY5sBjpSz4alkGzzSMPk2+itF
qIQO85a4XQtCkcPrdGAhieCv0oTymvlh2LFqFGTkpslOX8fFmlbQmg34sPncdc6fO1CKeazgWiYt
XrARTwmOiIbFkBM/o8RrO/FMx3kxhPsJTRgVLGVOabb0juIAhjzVFEcZDb51qoWLE6Nw+/mmU6N/
4xb00wA5gyq3AS0pehof6vyUKyCuG9pRaQqu2474qec1msqSQevoaq7gTm2jSg6/TLWeDFuWRXnG
hlZN6mjWY6X5PGGilE4Nn1qO+l4LzuEQl00hHlvmCiRC9KA5pv555B1NVT7NdRI510K1TnhTKapE
1JGvhwN1+nm47rl60zEWHekP2x5X8WEkPaIAZX8ezhcM5y0kpD8P8eBKRb3P227wWSWLFQE8Rdx1
nd9xNA1S1bWHCmcmNaXgBb+rAZfYOcunJmYIaWmxsz9Fio49u9hNnwqG+lQzIkwWgA5DEDv7qoWE
dVw+JRLT5k503U5eATiJDhe2sxgtqUrrfUjncwXuIvRFhujkxaAOEyoCc5qmaaSGQO/sArk2tqCE
2Zg0QkSDndPlzW0lhrjccubqr1hKMVkJn8jgbm5yhioeQKb3hGnjTGky7J/D8ilwEf5A6XVhz14z
ooBOw656/pnyr/eM+TDozU+RjdtVdpdZUy5x3ZUWTUEU4HKcWT7lOhYMDjIJih43+ED+42NaI5Bb
vImROC1OJcvjQLbwNYTfnO/ZBU0WSatVffQLitrQsWpGYDFtRvZ+8UZ7OlZdvAIPkREvI5D26BjH
nsdwFedMtJlUPOF0gR56EKAzsS4oMKgA3bpabtA+G59UqwJxyAEYzj0lpgi/BKzmeVvCqD6qIidn
I4cgURzmRmxR0BuRCPLEDqDBo0ljA60aihoTG38rejJIf7lApoJ17fzII58JWLJosgyZ71xIC4Ox
TzNGTPkSNMtRePi4rWpgcCvNPI+3TZziAG4tE4NKjQlYHuj/HS4YQKWh30I1NrO9dYLAyXodJyx/
DhfmpAhWSFM7wHcmfvNUovy/t4UM7pIyGbDaLJiINhnNuv12TKg9BrHkJ1+Dz4EJ9dbrQhZldfWU
+wNnb5ZCHP/zEjDq6xxImhf1Ob8Jx7F6XnJhxAX8X43rtbPwVpSERpNtnRDy2jDIoO0bOzvfTVAO
YX9B5Q2mo/UZ0Awzj31PW+Y5Dhm8V7uCGkBQOPGojvnsWT9ZlsMV3x5b9aHWrvcjzNgeg7y2ZUuV
cOcsm9j2hm9svhuzVaXvlXuWYae7TkqvRMuaFpDKcNJa72pRyJHnWq/Ha8t1WW42isF5dhwtAYCY
aaahIaR3LSb5ElloG2Kw0Bevtrqfsc1093HxulFtrZgBrJFhvYDS9BJUhraRN3UwBpjFaNoBSsq/
noKaUqJjIRqOm9QRpb8sUefdNoK1exfiXguuk88ZtZ34arEOrmyMg1AyUEd/PRlKuw8imYbrMauB
ThZdLWArDbP3vbAXS2z6vGdakbD6MWvIIznRilfjJSME6VF02OIqSmXJR8wQxmCm2Vi1urJyLxX7
jZBXV5WQEqx0O98p6Fnoghh7MThYNN5fCGpibauWTGfHOA8ts0N1GhbqhKq4LTlbWxOQZRyxTFQO
VuIU2cnvvBHlBsUhBZtuAY9hhsNcAj04mka34WqSBQl2aAW98403BTlg3wtpBaqMqTEoI8p109mM
ie6/ecIFAkwt08pSryc3ODIbA8cnVxdfQZPH/H1WrSrvHBnn8wZgfN9sfNVUI6m+nkLK8+TUSX9X
p7kdYbbpNOYO3nvbZiTBcJUoZu1ba0rHJwNAc/7SaeZjNxjJIuu+dJP2Xg0ESxFKHC85VwU8dctE
OTneJMmtDYmcJH4ivRz/KnpKFS6mkuSX3cl0MTJynadnzCFx+z3CfUA9ST7p9pupgcZtp9Avx3tJ
Ncp9RNWNfu2dJHpJcIOnUKMneFmRVfaAVxvSfTtP88i/VFirxFud4V06BIuzsDWEatyRl1kQFA29
a3bmxGuhQhnczeSh3W271CS7uxq6DoP4zk3vHDPn33QdKWIOTsuaEkURETzsINRIavZEeA/kGgHF
JE0EtBrwxG5nVYff/SQdvkzZUMp9iyJ9z5Pvfig71dfNAslrm+O/+OHWw/IQEs1EmsKW/pQ2Ol04
Ey7Y7yMJuBdxesp/+kMVP3ahRNjs4EvXlxHPIILxwAtp4y7a+oCBzJ6vz1TOLoRP7ryOZSezPTpU
Z55a6kluUjjC85ae37ZCn3NNx7S8Kyww2zlCce5lERsKG7ByYpMhoKNLcTbXsXqxbWuy9hAqA+hl
hCfpvSe6ypwjwFd0JWbe7fsBpiPJ4yJk1GES1gKmQ+jhWxFG2tmqmPEwsRtQIruBpY5STs0ys3HV
0PnbMoiS/JSlvl3SThvaoDHdgiwyC7z+CmuXbzefkvEZPxZivwO25hesWqfaNnNR/Rgxy35Lewnc
UPDKw6DSaYdWnwY+CWtcan+RiTLvVTXjNKo71/mGeUVTVKIX/cFRre5u4oXdGQ2m6FnmIRRULB2H
Msoo6mnI3b9wP7TBj8w3on617cYlvj63oTPvTTTEbFTTiU7dXdH6qbiSUxSOWPRVKOZTksMXf2dr
VN2WaejxawZPM/TyiWc9Dcwr9LXXZ7iGt2Km8HvnFGUUHWE1Rz4LGpK5QXNnnx3yjgRn8FO4NVDh
uADZuMHwYbsboZbsQnBofLOWLOlxgPb9FytpxuI2ZLv6YSWu6Q9NQU7+oOkIt3fGmrMvUDsnbxe2
3oQ5YQaStxXsX6s9pOBA75WTU4NezB0FFJDK3I2M8EMehBxlwy8vaniylk/BIceu6KctiMajKLfh
ZeYChjg3mFJvDNZWylvLCKKyAMR5THxqDDZ9UXjfyGsLtVuM773F4KPIJS3YfJi050QENMeQbVYn
w5vy0yHe2iLE2BG0QFgwDLR4IIp44m3i+aVmNJEr3NcKKxOMcEwvPcxcb/oRN9SzbGOa/qg/CCz3
AQ0zT49znrY+o6F5MFsR5Sso1W4dZz+7ZNR3NZHk79izAElaNU/5MWm6Fk9BmJNLyeNFwVHgbfaD
4VMI1VaF0bY0whs3Hm2GK5AzWct+6lY9KCLBNeCDLmCGppzuhZmVUodqJPBHA0xC8tkruJuqMRkY
UfSV87OryjVfV2Kx2tLsHqYntzNEJ4XsFlqrmCowKVCef4p4jm91p9UvDCV8AqepiWmlaejc96K2
3X3AlB14ql9LTL11Nh2wVab6ai6H+ZfT2iw1rZdM/Ni4CWmc8if3pcNoPe4Iw/XjPp0T7HtLkajL
UjlBdkgVhIEzIVOo23JED79JOp2rq6ILJr6AzG/dieosLO7bgOVh2INNqDkzdQslv/6Iba1Z7AYy
cugK8jSJ7WEWxN+k0UH86UhdsZXgSRtHa59wMF6b8jL9ghSig701CQ6xeRVzRzUmAR4NxyN+h6LJ
GRN7T6aOuHmG1yHNbA946bB8lFM6MPcithRi8kyZqzWtuwQ7e1k0FWWdjQLoGQw7J7cEl/mjEJIa
CSxQU34lhbHFSTe+tk46xYy4z7FTMTQRnvbvWJ9Iewn+D7nruoyJ56dq8r+i9n+QlP4HAWnlPf5F
Z7x9L6AzXvrpZ/GBwz3+x7T152/6S9L+Q+CqljaiteIegof0fyVt+mo5taPCAMVaKYL8l78kbWET
qfYhrSFNCqba6yjkL0nbD//w4cqhHa2URRex6n+iaSM8/a5E2qjZgsSzhB+F2oU56XcdaK6FJk8d
+xu37UAW92T1u2LdWlS5+d7UIHAnUBDcUpRXzSHxhLXkYp/ayJAagt8Wo3yxpyQ84ZUcgF9wwuBr
6OYfol264+KMI9leTIa4ht+TQr7XKvpKmcDrgmkJ0ziOc5H88lz5bM8lB0hNQY6jmbMx4GQ3U17Y
poVnNcePygp+oA73m9avm6tpaVjJNfNAdgZySyUY7RYoFGzUoo9mCsfXju0PrTk6eZrGZN7Wcdrj
nVgR3k60JnRnWPrM/zYDqgXczgoifY3xdi7b5cAb2t7pqvDv7MgOTxEzvUtoOKTGuk13Ld3WyqMJ
q4ze4mLozpmbPeiI1ifG4MBvQkFENhVzdu6t1am1LplF77wx2nhwdTrxgm6+Kz3lZ1rocC7w8po4
4QeaZjhmDMGhrIoPkYzeEb80jF1DUUfqhniEOHUfbA4k9MygLzT10G6B+VJeVIhVLgvex45X3jAm
3S6VujvjDIuv2y54qzFCUiFl3A/M7lOxi4wSJ6rPzTV7tpZ9eAXQZ1RfShsvemkVM4VHHaQelyxp
6rnZ1rEIO8yUIhaBRZiwdQ45ppDbsYIR2wUEaROOrjuOPI/anwRA2LDFkQ5oxk3cm1zgjFgqA1Qi
ofeePS+wzNp89WZCPFEzB/wLGB4rKEWCxC79mMO33Yuvsq+e7QF8BkRpKhf08JURLIElZ74RI4z4
sZ76W3flBBjizluuNEYRPTsbbLunZPXhw6bBWeQML91IEbPvNk8Q/iMyhMNN5xPWq8qywjfNDDSp
50NdegfQdyD5gvw9WquXI+ciGipDUqdI0Mb07TJExKYi98OeY7mH0MPVY9Rf+/ZrL2ltyVxr4xS6
2LESXKO8cFaNka7L0PkwAyRx4p93tMl/WQJ5yEhoEAbERtqKFwologOG2+kwi6ChWgOXa1XT1mNY
6/dAaczzWNunwNOKs6b/A2WcsEE5vsjWJ6lb2dYVRBhacYO03ROkfzVe/FzrKXrCFzycyOOS0ND6
uKJfEevds9sGJ4ZcJbv3Wl6heWIx4lMSxak66idzHw2gntoru2QqHSTmtVW5vxkDhMnZqNUQCVsV
0+zZHvrpRITuyk6D4BTO3rGGAUIxlFtgXDEfnaSv0ykr4gfrlxBrbzxICy9FMgRvdh8TSW++oHK6
WMpiUPMcA7Ytf6dNgYHy6PQ06WjF3zMf8tsaVuh28bnQMLGuM8A+iOQUV08krBhgu8uupFV8B8kk
3HgwZMA3JG+sCSRhAr5XPbn2zpHZiwlw9iY+TVeqHZ88kb4myUgvKZC8wB2w/3qGPIbG+DI4M3aL
tnOPHD7Q1wSerLBoCCxIJlmHwOpuhVn2M2Mr3JH0oQRl7Z3IlSdrEA1oFsMNrlrmP3J8Fc+qLINd
Fo85BZ5Av7CGhWyenfm68LqrlnE+j5qk2TLH++Zm9ID2Q/Jgu961C4TrmHLw3pbv/oh/hQTgVeTV
HGrZR+4iKjA34cKAfHS72zCePwDOZaSVFskOOYp+wL6iwaXmn0R9Yd6/0mhGbr844jDVL1/6Un0M
UXHJadHaNBVuCcLp3iGKmpd8DDMEHpyAOE/3RYO6GvMt54o9dfuf5H3XkuvIle2vzA9AAW9e4QGC
nsUyL4iqOqfgvcfXzwJ1pebBEMSon27EqBWK6NMtJpDI3Llz72Xi0NXdELsTChBQH2uGTQi0r9p1
UNGq3alhX/cegFzC76hEPgQYTiGLTLvt6f5XNgApHqJRwHRVZjFoNmqCC2HI/zw3uWQJ/ntTbf63
ivNNlOSvv/vficUYv7Pp4K/mP/X/o07M1L5bbsefP9P/2n6WQZrdZy63nt8/MxeK/gc3Sb6iP4QF
xqPd+K/MBf+EJdGOx38EHpKs0l+ZCwv9aOQlSEsglYgG/iQu86/MhfkHGvEkegooYgvIfdj/JHNh
Z91bPChgQRw2GfIXAY3rWQutDiHjwHcsJwvCgKocZKQMuDEB8ZtWsHnBLdeggVh0qbDdEy2MGooA
AgV1rpN0dIlDGoS57swFkCTn4AeGeg53ZRL4SUClstEIESwZX0LNvmwZeLVCUXIq8yHyg8umQyQC
OgmE+zumQR5CuAgBakIdryeFHwHQwwD9YxO4q1eozOVq24uACTbUGRUPE/IduVwQ8PBuE/w7XPWe
e42VFh9NBuIvVfOJSrDuJWnpf8ro/kcJ+v/JTcA8Td8vn0E3E0qa/g//2gD0P7DCQSHAJkA/eFL5
/icahaKglEQDpcRC5RTio9Md4f+l7jT/D+h0T+ucxNbANvhrA9DkPzhxkiUBJo5CjxmqqDNhpGdC
STM1UgIbQMBfaNf/mbG3HgXjvZ6knNyh9r0jHhKTPoCNyG/qF0K/CwkPMCjTJvqrS/zvMYQ5DMMr
yd6PPMrhj83Ov8qdTrw//+UZ6uSvn5729Z1qqQATWAIad5TDOMLJddrXzMl08sv7YVeUxqmb/uuj
p5/e6m4I4HEEeIlXJBy/2uhQCwMqsjAIg0ldWWpgyNeZCoc0EFY6wgSbqLIaaCyYINr0Opo5wKyG
UFADnlAAZTmk4EyXI9vmKlhZuxEkAysGSMwk4cwBcE7A96FkCFWdWK+R/2gdS1fqSIe51oCFoaB5
ChQr6XeqABlXjYcRvNyUVaE2PpIxquTFV5GKOZ2uRe+bIuvsB4ctr6BXABZhAZkIoATgbUXCtloa
eECJ4TgOpbk4Lw0Q6repn0JMBgXWKjVrqYUFIdI7KBc0OKxFUE6iligs3DwlzeuT+EDG5HcNuhoz
CS2GZxocQV1sJPEM6C9rtIAXynXR1b9IiEJobsgmRhIiuYetVvZWhCKzqVC4N+gpQQShJdq54JOo
GewkjSqiYUXdEUaNwhEKpRX4miAnQh4E5oAEEJkbKDTlDioP4IHjlgNjlQqkyBBJAyAX4rcQNZnK
sTGpgFnfQTOR8KyIFGDLwXDFhvZBuaHdDpZFjOspSehRKIWV6MOCowrJxeI9oYIW1D9C1FIqKYyV
tfonLuavtTrDw6A/3LplX1COAGoYuw0ABx1RYwEPDmcMIQBZfOwCS5QsD5T952P+ebz9NeQM8yK5
KQqvEH1yEgZCzp7f0ko9RLCRaeCpx9MFbbhN32oE5CK1vzfiVCG42y0NmwlAU2JD4gVNXkUXkzEm
rYyVF6KnuPRoNyJZuP99AYoxBeysKadEewFdzm3YaP0hweuAAwfNDIgEpBtWhqw8aNjwC1JBzPLB
qybksT09f0X6T9zVX7M6feC7d5R4seAkELIcsQigUlpduklLHnbDfhFuUVYAtV7apRmDBBVak5Eg
vANuEWp+OWZ2ObKoKRqo+8od9QpuCsp5nhIToBqOQvbeEfkGEWVltqYA+2iyJgnquwcV6pqP0bkc
nbgAU6E9dgC6QG4MulNBteF+NbS5MiN/alr/NSOzUwRCPAzv0x50PVujLC9tBzY7+jGN/CbABg8U
fBaXWREI/g0o8bECBYDJcfZFIA416KrJOY8Oz59kYcHzs6OmqqsMjH0CjpsGbodNp6aMw+dfEnw1
pM56PsbNl+PBtM6xlBRU8SiIDA0OI9dqtNm3OuEMCuAWu2jbWpxeyYGSWLihKp1GaqgbyKTeKzsQ
ag3pWOjnRIaZrnaGwsDOBihBbjZrJ+0NcPXo0WaHlQgrwyas8GiUCPiJJkkyxYPEnypdpWY/sCEY
eVSH7VAG6hlMoK/nM7KURfCzXd8PWdrCkm10IFgCWwHIBFfQk4U4r8xVu+wllQfYo4rhipvDDGH4
7+XGz4JA1RBJXUEowxENz/QV2GzJkYIUXWVsT1+by6VQw8/idetxAGCgSe/whms019SCzK+SKbnp
nmFrara2qMOaU/O3rkZY4T9r4IuYuptm96MvOA/ZwLGSJHodDqTQ5JH7DMI9ii2gmnfICfxd14WK
wF18SWGCUm5QDAE5BfbvAIY8/5bTtetR0JhkO++DBmAVWeq28CtMBR8IFpjJkfyOYVgUV+GaOdXw
BKuVNmX2ManGZLBXTiNWjznQMH0e6s5eDGEbIKA6lHDqz7hkwCnnBOCON1H6LjGlKkqDTvajkw8f
oxhAwpBXUbPWQcDVGUjsFZUlNhYROlV2EtMLWqOAyqB1AjpfZhP5tSJPTYgtxBwD7jUEV9Abrx3a
v6R4BNUENZpOiwISJgneiRr2DDr6BA85weBbgEBU5Vru+NaAHhzRoJ5kB6jR2VA62fgomIHBrDEF
YKhQ54bbAOMfwES3+qpTIWQNsIjlVdsaSswwdoex2wnpTtdvO74B7Z+0oEuID8UO6CCe+R4CSVLz
AV80aLN0owaRwh3T+d8+1WwhFbyC/6QXwu6tHH8X3yUxgD/YiLArGsEG7WhyG2/g8AEtKCU9UGat
jZ/iN+n0L/xrve3OtFOtBPylOMPNdmDQDKCR+BgZGl30qNSdnLKBXFpurPHXjIaegaeNQFFgpoZi
SzIfPX18vj65hRDPzbYlJdSSWIOa6IA8tx0ZtOhIFhVGHGqN3xml2B5G9J/hESiz7TWF8p1EjPIE
auBEg20uXlW8VdIJRqJpWX34ILiFwaj1woVDm7xB/YmkUCGPgDAjQQiCEggJ2SdPzkssSECTerY1
gKdRmhIyCPA2FD0f7cxwi5gLuYZILokcYkSBJkS70XMo1/ZQ63YjtHYdkt+7jZYzZ79D7xam6eDc
8wD6NzQSVrTkIUn5fIqWwjEziyEwsvbbFu7GjkTJ9aU/A9bzSvzmcRhsIwKnzsowU3R/EKqYWaSA
uBD4UiOG8a7ZJ2x8re6nd+A2eCa/swthVPp4bc7x7+ejMdP3fTTaLJnxmwAMohyjQTYJHw9yNTL3
HTdwJdRGz2woWAEfiF1rQfRJGlVAtEazPUGBKoGTn0xfKSuK35lMRSwgD+DVVTqcjDtvJ3aHqXRf
r839wvKcq/8mjUsSkOCinM4eYEyV0Xo18iqsPLpGYyCGljHfTXuARY6V8RtgsEA8OzQWzCa7RM9W
gNlTje7RXE3ebvcxnIJOD/QgMFc+UKiSyvZHOjW5M7Rc5YZDNrYPnL6Ao6lWQU8h+nr+hZaCAj/7
QqQIPnBb4+iCSagCnLcBUWMfakJdiulOtlTyXoP4h8MKWokiiHICB6AQVOaJZIXssnR0zdJQt0sC
AFxxtFQ8p4DklUJXhyJWviy9sNy52aQCMinllVTQTlAWALOH/miWILmhu5JCfhe6ELrQuhzEYshA
KcOetgWfAbuFiiS8bcfIETtGCh0jVsJMPdAp4JrMCno5cg4tK/QUO7T2c2jDVW0Gr2mJh8JBTVUn
EKV6RC7A+r6jtvO7lddZeptp/d6dHWMCWdDaw1whTx5aU0Su5o+AdPbfK6thaYBZKgpqOFTEAI9z
BrvbSXqmcBrAUEqJY4nSfohfge7b6VrWtLDguVnEG4KcYrsqHhzfMxrK/UATXSOTI678LnQmQN2T
OBn2wmgjQGQjC/eA5Dx/zaW3pP+cRkgdgNM9IOEuUgPOCjEB7QJiX4Il+fz3b8H0QdjjZpsKIKos
9lJxcMBQ/IAb2/s3dJJVi5L5q57YwibUgY2Xe000U/kAFQmFVr8ppTZg+/sVfSFZ/PX8QW6x49GD
zDYXD4CYRLrC4ETUlu2+wVymMhMI2OAjuVbHNtB5Q9igiC/DLdYg7KTVg0sIiT6jRPkLWtNQ5/1J
3lvPrGjZt5uVUEcvfPk5x6v1So9oWSCKQxjaSOFHJF7rUIeWkzH+wGJO6bxekYpvZgfZdy63x0YN
fIMeYDUioXYE/U2Vq+BurA3CNqDlhFu7o0zT8mC6bh2Hu/1VAFUcNiG+G7rsgUJ8NnqrJSr9yuOy
sPJFll59tsNo4CDHpOWx6J1Kq53uVG0LA/luugnV1JS2/FtxCE1waRToLRrJlVMhs6dTK1dtehrm
0RtOW+LuDVG3JtN4QAQZ4leIMtVo+cLbVwZbOUCPgjbGlEAqBBAqjC1E1c+/YzN0ryO4t+jKW6Ir
V8WRDQDN51TQ16sviLfhXZqVFHUpX5iz4jh+9KG+ALN01yU1DjKS+5qrd+OwKSulbV/g/JyhiQ3c
tt/qaDx7BqxYuAFYPoMMdgwU0nxw1vQ+vaaZCfuPilcJqJPEKWnF7bbi7A5exkF9qNKdX0KICZiP
5591acfPratSIYWE+vTgpd6rohYqCF0qOlOqII8qYpgKMWOFkF21lsGttmKZt3jViKxAGZXcxpVU
rpXYeP4wix95FlhbqoJDDJUi2w4gO833hiC+J6NFQEGMNAdw/RtmB4KNnHahliccuvlQ2gJ0vKYB
nkAXua91L/wYJ8PwASkIdAV9yNxD3xk9XUgGHjsCapotNASfP++N8/ZoUc7icURAWLGDwZIDq3pf
wU2TQnUGbJkvAInVJpNJRkUlO92RwstkxyKpVG+vDL2042eRuoY4S0c3SLqYvfuSq80nZQ7vwMKk
u1B7PsQE83q45WYxGEibjpZgjoQtJ3u74MroxQlQSzs1BjNXS2vUk8/4QG14ub4SW/6QGcFLr7RX
yYb06g6pntrp3hY3dSs7i2vrdSEOMLO8yIcmK9HzeKisN/nCSAs7cxVK0tGqyNUcuTVuV9pA/NAH
UgcqnwClxVNha80ZLKWV27DVpfaHpA9dBGUMQB+PaHEWiZ3nOpMgP0SSDm8pEyZSIlCT789ncuKA
P5rJieZ9H7wY2J1xLdg5TqNweryHDYGOuoHWvHjaK05RozdYndQpu9qsXWCW6klTa/B+SAGK4F7Z
YsgQdtxy72Sb2Oj11mLUahsAWKvD2FVSBNuzhgNYQ72SfD1/2aV3nQXqlsjhHDANzNucg0Kc2muh
OW6Flax7qQl3W613BwFNgjUH23vKqZDLlyqvSCfwHBOV0sJtoD5/h6UrzS3M3w1SA5AHw3IMIp0J
eHXhrr7jFVT9Spl/I9XM8g7Rfu3smOEZ/11gnLth5jG8IOHXRDuktGsilAUgfaIWuGHC/5KAlwVC
3TYHTa/RaSzavVRuoWTXAeqCtOJKd2dP0tB3EKDydG1ynT5CVxYZR15oQqF3BKFCfwralGz4XgCa
X6lkCF35w4hCnmT2lQmFyAL6MVP74Hfj0gqkaZvuyjFq0hy8Gr2zvXeCiiJoTOW4Ejdvb/Ygbt7i
/930wsiGgCwGprdVIy2xJZ3WwBLXcx2eS8aoQuFU9k8Q8trArcWpFX9bG+SGOwzGR6zlL8+/8a0+
8eghZguVb+keXnmYdq5Q81zu3gbCKhN9MCAMniuQ0ETdTQMisDiLrSK9f6K0Iu7LFxw10DMCVvEK
RatdHstgJwI50TusoFSiAjPc58+3dMGlp7B8N0kBGvKQl8IkocwNOGIiwInwWsnEForto0ZbgqDW
G9wKIczIr4T8xQ8zJX93YyZj4wschTH7xvCh+90oiQbbjlBQuSn5z1mlAB35PIovkYFxuf4V5fBc
6X4DykmboLUzOJCPGb8nGoXfpWtl4qUs5dYcu3uuqWUoRCSeCxp2FoSZjSulowyjtSqt+NiYvo6e
mPwbxnZHoDc1Uc4NABHVl17LDSiZWb58fv5VbiH70aqZHfkJNLXIZipDZfDLMIGG4ZURYqBqBtyx
r4pWhr6vLCnutXqNdqwJMKEkN3KaYH/tPY0Z4K+rh2/Uxqu1/jxo/Dk5Jj/ujof7QPgKsq62dlLe
7HsfPeksQ/CggB9JU6AErhiSuGO1ReUgUCoVTj5IMRlfjcFwOPuQVwQlVPa3xGhIfzOA3o6luw9G
Mrnb9tOJBwEfLdlFdqZY3FGj1Vg7C9bzb0FPc/7gDW/H7d0gcBYpQUzFIJCZNVun0RpjNHMtMuB2
ormqtC13wYF9K5V46xu8AQVO/fnIS3tzbpmcMC0luiJGFg1GHVXPFHTYfCuMjfWwB+LQ9jVuZSqX
GsBzwQUWIAeYwmCsYFdbrM2p8SV3RBs2k/gruaRyYMAD08aRZAE2qxAbSRVWxl44y29to7sJpjsS
2tDS9JpHSr30Mrt3ZWgIruRyS0f5bXbvfx7Sz23Z4ecZPTJJ7bdgtJpkENba1C3l57fj/W6Ajiab
uJoWSK0DuomTpTJ4VbyA7SsDTKv4uOYQ+i9/LXpOJ8ej9Ti7vnhuNYjwykHRWBEN3r6cRiVFt/DE
4n/gFKPvI4Xfe4oo02qiVtrVU11FXBl8IS++dS/vXjWUaBHCARg7klktUZCTa2uld2bpvWaRpB6g
XstP36nWSzQ6DNAMUPghZWgrW4mWnAAuVDy90oAoMhkdWHktxEl+gGrZJ6zPdBehj9v2G/SlcWlX
yZXFeUv5H0337H7CMsFYh//MIkgNZk9Oc23l1obegZNbgQkypcYaDcxktOpKyTjNfzLH3Td64vRa
bZiov1i0Khi0PmBRd6ZvQQJzJTQtBV9y2lF3nyMvghCUNkwZtR+dTuMNVsn3hUKp0Je2KhWy5pZw
LA75Nlxx1l5q5ZKzO0YEtij87jBi7o1gc+xDwh7lA+MafgU4kupV8CjdQSOsVWDGywKxtPIZFl91
ftNo4ZxLQa/BGb+Jt/GCxhau4+UvZAufLeAI+xx0m1EeLObcWexX8boSgqf3evD1yVn6RklkXpfT
+5Zqchp+RjVH6PenVUcpwKhhh4WoRAEGuzbBU971aMDpz+8+aZjUKL0IgFON6Dr9dplzUxwj9AFj
+cg1KtIO1H3hbaWyvipdVl5yaUz2zzHpNq7CmMHcDkdpjzw1qXT/V1srMB0G5wCkpw8IL8iRcBrA
DwxWqolLg87CWAcGgdtXHFBV/QfFXSWQVOJwWMn9l9qFN3vxu2msiTASyhbTyEFfB9zOrXfK9WjL
nsk3aLVS1+czt7Q6ZiGr7yGfwsc88o8BMudsT0TgV5FveU1WClyWjSx3cUXqw5Xhlto1cy4ahGKQ
4oUYr7gK4APtmp17LbbhfqIMqM2lNCtntOHwJAc/oECauU3r6B2o9YuPm83zV16IAJw0izkQ3x1H
osFi6X441d3i2s+8hQfIQI8G+Fn5D2Pnp3LnH/nT3xxwFnKkHiovgYQBvZ30LbmXBmYDSIBAGpFk
7jf9Sp+DRvVDhf/luTDRfH8+7EJCxM3h834qxGMgYgXt23N2qqc5rl6g0KQm1vgj2d4ZMixYWJtM
A4eJR7mq2Ocvmfl89MebA5DoP3ckaFUs/EQhhyKQvtK1J7+4NhW3sjkWqjbcDSZztzmKTirqPsMy
4g3arq1AyxSgm6Y7Bqqv/ufnJxRUtFGbjqt8JX6zjyuJE7T7j7gGHWNvaPtJ4OVUO37osMCJwtsF
BT9vQx+SD8jMILNUuj356r4Kdi0qaX4NLO7UdSZ0g4C4gVYsbsC8Emz7H+YaV3Jui1+wdQTDC3TI
jX9MVpb40uTPIlMWjh6c9vCoAKBo0SVYOUumDfI/IzsoHn/OANE0ktRU+Fmee3NzPRY++vrkvUOM
QwR/cDCer5yFnhY36UDeHyDwWEyI7hb5voMTvaMsRqc5ObRC4Ee19AKhBP7CbcU9hGle4B4h40hB
kW5XTHWIepvpBBpd4Vr9eDqdH73zLHkaJcJniworbdAAncX68hVSiXXOgIOs+ptRIN2ngQe2smsW
wEOcOItNxBBUYg+qiQODDC3A9QxyazoPcD6vHiC7o7QagBQqXA1VTMV2TbNuoS3DTZSe+ymPh4ol
hAFftrGnChot06QZBEq0A78u2EindtMY1IZ+py/EFnKJKnssv6uN/5EfkRviTjwpL+nkW20n23Lf
a+6G9Va2+sL8i9Of3+10tmp5OJfWOAbrt1hEug7YDw24XUjCOKj1V0bhl4aZhatGKjkPchKUE0NQ
F9KNrTKKxLYiAi0Svl0eEtChuCV7iwNyvSYKLQSSWawnq5n3sj3XNKHRgFiKE5KlMckAixUA4jr6
EuB/Cp97wPlrhap3oO3W4UuOckggVkcCYCYmEiHb/8WSOqQQ4dQBXeQ+baAsxekU15mhqEvsextp
MPGyXJL+jNENi1uQAMzQu0qCzAPEC+hhP3yU4aWkbJcnr1BqMqDfIY9Nm0OkyI4o1wjj16jYw6ZO
YUhcNfgSLKQWZX8uWLulTsHlwU4Rp2B096Vy3ifhclIhlf9m4aUFc5AvKF6V59qm4UT2TbrK2GnZ
6/MgsXBl5cRZNE6amCJhYoS0lvjqIT5O9BrwBjA5guVHpfXpAW4o1TaGcg0aPoXVELGMwmSMhjcc
mZ8/w7Q2Hr3wLMqSsGnjMheP0EATpIfSSahDCdKsi3RlgIV+CCfOAm7fZUlcDZjSUm/VQYvMEBlg
bbZfhMZa3+FpKtjFBr0hLsCvPH+phZINzNL//IwsRO3LFK6gAGsPWrXrN9QmPHs27ExsXq8NcEWG
TWo8H2wx3M2iK2x2ujEXwL7o6OHCDS4Yov1lGAO9GzgVDFZU1sNd4bMGJUKMdmC0HhYdFPNrEEeZ
qWHK1jVKAPBYXX6wAIcGPHpooK+sPN3CMTqnSCUpW7DNwKBWgORiy7wLJnNu9yFquyqTfPCZI6Do
C3FpJwO0ntOaMyC5cJchlPHFBdwckKpOTlYW/LSuHyy2uZJtkdZhBFsflJiGz1K8NJDrff6WC4e6
IPz5vQMxy6DLlyMjH2AHZ5eoSFPpteWsSnqBloyWlNrzgaaz5NEbzEJsEqIMWfd4gwoYad8n5Y6B
j5awqYfYgAFT1f88H4daCETCLBCNNcGHboZFhabUPvss7O7FOwpa/Ak1v2v7Ea18kYWyKifMQhAQ
2FUBnZxpp1S70oktyGapogryOI5pHoAAXCkgtiSTm/wFClIq+bp2Xi9tUmEWelq0dhOIaCAwHBhW
aQEyRmHH+xBOMFyz6W/mE0bRLruOf1/6drNARJVBH3LTq3YKsccVURvV3vT1GGUaaCoYgfouKJCf
0NYai0vjzYIQTEeHzh0wHoM+hiRfarlw1thKC+VU6NH/ueJZOO1yMYkfr1GSHnZQbJBDs9doJFbP
V+C0dR6s9Dnfxc9aClQuLMA4/mC6X9yxsDqojbQrdYelqDmnugRsVnfeFKJbPbN7s9wnNgxM1FAH
0nbTbmotU7u9aILcZLOAsG7CYuVwuOFlH73ZLFhwbdXVIYSlHXyVt1iH6xxHy6NrQDuLgrRnbhKU
MnXNTTjLcCj0xBoEV7x3EJ+9Rhs2jAZaZFEDFzHEKglDYDXYM4fnk750rZ/TXQQoD+duh1kvAPbW
Ifdkub8CmLadQPvaSEdabbetkahlvfKVl1KQOeGlKPNSLCgSF8Lr6EQfjFrD6kwXtqPhntHvlCx0
i/gdtA7fk7WEYFqij+Z/FnLgwgQR52nIQnOPkTl97QDdFBAe/mZQ42eRBZ6nfeTSGCG2ULHrjrWV
2MwrWqlq5IBZa0I4TIU8mR1/prhck4ZwWa0FL73cLMgIgdBBWRH5FAcX6+ySGV4gp5wM3czQ9jf+
yo1umqpHUzgLLWQ0uAQ8p3Go9zQMPxgl7sznK3CpQsDPAks4EnQdBrhFZbEavntwdjoxlFLuXeY9
GYyykcNMbVoNzpEcvCrKs8eeJOqIFF94absLbbqbNN5B1g70IUYJjxTUlVjN+6l++wGSITVwdfSQ
bRg5VzCKRj/9/Py5lwLiHEPNei7keKZoW2goEcmeEeq0BcSiIZ7+5ghTnL+7GyQhk+dwQZqqQd9u
AolQGLJ0BTz+1BZCn1UDjM11ndO7EH+5WZSKiy6OxKzDdwABVGvfhD3uQKfaSvXIGo/+1T3XO8Dh
8s9sZV8uHFdzys/AtdHAk+FUJIDjHnznNA5Yot+rBcRpbT5Ys3NiD0u0IzXgVAFXH0vq1UerKN+S
KoKa/GvlCy3N2SyywAaOhbMKIntLqTm2eqhVLeRbeSPFhTNHiU1y6LNY4O5t43TW2UM5RADOmOXK
tlwafxZ34AzPkrCCQE+Qk7uf+Nzabqy0az2JKcd8NIGz0EJ55ODnBUE6477fu5+t1cGv+sC/dCfP
7qDKYUAvEuRXqJvyX88ndCGt5mZhxuU92HVFGLFtoOUFkV503DKrDpTssIayXriecPNwA1UB2CRj
ynDf/Yo3Pis/f/SFyZqDt8WBKxO3xO+63QirdujTEzuIW0Mh6PnvL53UcxR2Tkpw5u5FiDcEqJ+m
F/EIh1bXkY6t4jqUTRipluzhLb1GiVoI+ewsHlSNRwdDJJEOfKHUqj8WTAEJRq3mYYoIzQF1BMAL
cmfcLrv43CVtjs/fc2FJs9P83gU9ih7bgJvmEW37F2yYbbF6cV7oDkHe78/fJkQYGfYuptDbDdfw
kF0Z9PWYQRk/o/3a/XcpwZljnuNSoiDBEwMZY8FG4UXYCG+9Fdl0LvMF6q5wrIFc8B7np+jJqDQ9
n7WFWMrOAgFUPMYGZsfIzi00LLIXyojN5guyb89/fumj0H9O3OC2IVTkkd8IEmpTJKeAccB+NcLK
zy9dPm/09LuPXhFt1fPRMHUiB3iwN0rbQTFZBtpEHseTq8PGrKHUpl6p9C8gMOEc8ef7ZLDULCJI
mDgCsaW+uG0H5nooe5Z/dOETrqN86ACCuTLaQsSZg4qHOhVassI5NF3/wCVcSZwWvskc9iuSfVXC
jRrRma/kergScAPhrhynSNIKGpZZOEHnMN8MbpoQ6hVwvNg5MHAcWDqBDR/5g7ABytjmjqma7yFa
CEPbXCGB1+f1QPUBEgEm9ypuKq2RBWsNg7LQBYU0558fDe0ZsZPCqdwOLEiqkzZtRKjouZd80zjo
ZSiD5uu17e94szMbk1CR/6ksgFnc+/NdsBDi5+DgwOXEmupwgyyHAw+6QIAW3aAR2BPPf39hE89x
wXkXVkFBZCjByIxD7CCgIhMH9/T8xxeUBmBk9Of0NVkL0escvz7GH4HjwxnTNYSPtri6tOqjPA5c
R+PLa/2opWLLnFE7wLcT5po9rkRgKoyaeAzDXC4pa4RPLqcGSC+jScBXBcHj6q+1OJcCyW0l3wUS
YtJUrKZ2Y9F9fTKl3tF6y+uFFeYqDWUBsylf3Q9c75/P6W0jPMiQ5gxZnq65OE8xXChao2Rx9A89
mYdobKRlnELC3j7GXayD/3ZUQMSFtenRJCMr9+H0KJexTQDFlKhR6QQAf3MRg7q7nXW+woyyGwpK
RKsFWHhNgZVNOCAYhfU7y3wmKDGDj1vkb89fY4F4BmHdP5dGTQguvHzwrUJnBAyrl+TsJOiQIVLL
Taf3cn5BUxQFOv7Q/3jv/Wewh3Ap4MKH5+MvVeznGPXe64XQgyyU0+vktbk2O89mdmhVqpyWOaGN
wvE3D6xteiLV+G8mt3OUOEzkoDE8lYMmrC+3yWxBj475JkCLslaId3JTH2vD1Z6/4RKq4BbT7tYl
LRSSmLc4Ayj92uq4kmzrC2QrT8GW++od18oc38ws4OjR+zE8Jdz9L6C606H2YJHOod5S1TEjGyAh
AazUpFqsJ2tMLQH2y5niDzCSV6li+HsXktsKu3tPCl5nEhUjafQZpQ+09uzG7710pV+fz+PCmXeb
3rufzwuYJlUVForbqWiTQdS8bk4gPw1rjdOlQ+ZWtr4bAepLUEgrOXwolX0ZLfoF3laJ4R6Y1ynJ
RiEMCNIB6E6Ar7Ev7HD6WMZHihtQsxJUFvLuW/3y7gkIji/asM5Yh4ZWvkyn3jar2pUTfanYMkdO
Jy4Xwv8TrydmvhzmVnohaR1XO9ZiJLWW9FZ8cQuYcly7VIVHCJFrxUmE40/xmhVXEdYkafImhlYv
2I1boDXJKWjYpKPdomyDSyHntJwcsFZvdJLsESaNHqKQbPISNudwf21XVtnCQXmLI3dTBCukANc4
pIvjvvZemPo0QJsk0Bnoo4QrX2HprjAHYfM50TFUEFAOefUvjFmjltfjdi/HW6Q3yvPlvHRXuP35
/YtUfCNUTY27QiMcG4b9pvwXGu16zoSpVT/8wPFXieAMh77MexUkp4aD+BRxqGjwS7lsn0tr2cGt
yvMgSNxunXdP0qQi59dTBZOMNpDoVghSb7NL0ZyKYc+7tEz4vSK8snsa8g5BCBEyoxxGPdvxucEA
wOBDBmus1DSehGpq7EzwJ0gz3CfsbxjP6JDqC0P8JphAPcwbtCSDHTlAa8RrA08Q1ggoQB1rFX4f
PMy7WY2nf5MgNVBwfGfjbSig/NcFMsPaabAti15t4OwwAj0A1oNYOyT78fx7LJQfbrnM3STEkOfm
8hydY1Ipz7z9u7VTuzVC4/mvL2zsOV58YAeIbbkl4jD3TdbvrreyqRfS0lsudPfUUBL0isTDpxuT
PfoJmW9K2QB78pXGyVKhcw7+HvmQ5lIWt+YutDhXTV5am7EpDRePHvnp87lZStxu2/DuJZo+Dgmh
Ra2z1SE+IUdyblFmYoW6q6PoKB3ilS23cBm7veTdOHzGwuEd+tbOyAAvH78LpS/D2fv5Wyw1N+fA
bAmWUCRWERYQbrF7CqqRUKlDGpWYpQVU0gZdAA0rvjTTK3DLdn0tjeiyirpaCItzkDYtlrXPZj4q
uHKcKMji2Gu6EZ0AhOqpvyIpgTFqvgZYsfQurNyJlspS5HRU301oFsF4R+SwqmML9tdGZbROeAk2
iQZ/K0PUoYkifsMj7W+ukzkwexhIFIdSbNHO7veiHW0BKWIPxCmWKYV8lQ7DynVpYbOSs1KRX2Zt
mMCE1WFhX8AAMhVyl+eLZCnok9OQdzPW11XNiB6CPtU024ipUBD2gX9x9zBP0Emu15gKeuruC/xH
tWJEJ9xlVI4AZRIWh3xWOznLaGz7s/I00/XvQeAnZ9dCF5qr3BjiWlirnVadmm2y/V1jMmlVNNut
v5JuLy1N+s93jvwizyoan62kIoekW6XqM60txk3SR2rJJlZa9SubcOmiS86KyB0LqW2gDCb6FGuD
v2cD9yM7hJGBLcKtDHJLnh9N25Rs331EOoNXszAh7FKL1ipjGsTToi39zqpAHBqgwZYbsCgN7xwb
4YtwgAsBvGtwpZBWnmAhLMMu5c8nAAIIeI3pNQE9AUWmUALgJkAeVtZi8vRD//MVWWn6lnevOIhh
S5YUimRRCbspHN1mFalwGgQDsrYbf+VUXKjF/Tdn57Ebu5Zs2y8iQG+6tOmNvNQhtGXovefX36GD
26jS3TrCe0C1ClU7lUyuWGFmzKF+F1y3K465xsyTFDadHf7zk7FHsmOzBhMIOHPn33RTP32fb/2j
VVhzS5EJzn3nIT+pWbBNtsmlvf6mNvp7dQIv7b8fGDSBAhwiH6DvOpvs+DoffxOG//RPf4sZ/ZgN
WlrxTyvGvaI+jKGvZNgxnOv4l7b73w/o/0FKQ5wZDGHmAxYpGG5CzC0suhQNq9mOHv5y9/5Q50Pp
+e8HNK8leOWeD1ELD2O9oXqNc8ek1bsDHJctJ4kCo8P3JbIB7RD8PmXLxQ05sfDn8f893v3Q68CR
/7//BpnG2DpJ/A0ZA2XQFMXZyA/IHqGHsMYxiQ+Y5AsPVTK5EGmG/slcNjoOD8XR9EdUA9Q+9VE4
4AL0/u9/0A/hSrW+RZIlTKICICMZye3oCvvqJHvJNZACTbPZp/ilAfHTo/8ukW5jXYDDSsnUL49a
tW2XvVhhMY2f4Kq/NOAz1WGTxBX1HZAQnE3kXWVuFmFvzHfiKwSiJPtNK/nDGoL6XTYtlIYBEpAe
gTbJlyFq/eQ5KRfHMvTNqPmJMh1T5Zgo1yW1dZKK9AGbtULaij2lxLEQsRbYh2X8yzv5w8H6rpQe
6iq2woY/RlhKZ+hZd5KxOTdYqMaKM/4lhf57hq6a3yIP1WoxGjEhDirpujK1026amF7PL1fB33Na
9buGeFiBnko136Ec2EaSGpCjbLFrvw0C/54hqN9Fw2UzCnAquWjYwQzqw2qPe+U0Oixceqh1aH/8
+0H4ITyb3xIRASZ8X5h8zOgPrzhL21/rCeLht7ncD7m5+l0WTD91VKWv4k7GGekS3S5Ofs52ums8
Fa/jo/xk4MCAz050lJzccvC8yNwIj8HfZlw/vQPf4k4i1TlUu6+vh7olm7fYslvgkOr0lynTDwH8
O/0gTxVhigFQ4Smp75oT6YBjMkH/5Zj8kLQCYPvvsNmtkaD3Amk+wFBAANND6Zu3mKJ75mQP7rrr
HeNuoYWpXfPNv78PP6x+qt/Fu8Mar1X1VS/LcAwJDBtpUwkwuWwZ7D2jJujV4DwhDAfZBQpwe1p+
+eQfpIKsXf73l5XLXkwqmU+e39i3y1tXQpPG0NuLAvWc+4KTPuAbwje1jtkdMGH+M3q/pSk/bPKo
xrdoYSWRtWRsljN1i14qfs3VV52QAHkLL8hdnrNgOQ5HNLIuyzvljXBdWxsX7GO61/1qMzgIF+OP
X36Dr7fzLzngd1VwFFtqLCtErsmBC+eP+/Xa+YpTB93uN0ufH3/nb7lNK6mZGWtIEAGcPsGdyRJn
PHAUH0K3cbBLPoS+5ql+iGwSEdcvx+WHmPldCyyXawfxbVUOZiJ/Cj3aQxPkZlmXb//+5H447sa3
VAeCWxNXOg/OOscsY3aH3xSbPyUwxrdAkk0YcqYqBVt5kF9pgnMyHvs3xadfVh/GS3NM7nlFvSSo
LtVBbjfgx/Od9iwfll8e3U8Zy3cp8D9s6X90zS3mPa+4BYOtYPugE2yoMs78Ydpx9FtD/of+gvpd
Frx0axO3GpOTES2wnY5OzfLAu3gxOnvdrfS53nDK7h6n3bQD+v7vP95PNcl3rfBsCGK4fL2S/VPx
0LDGQTr6pruKG257T9xn/q9rtV9Z3l8O2D+rVf9RZI21Iq3NjHBjuBHwa7CNYOZmLY8NYe6X2vvr
HP3tI77FE9joo7QmPSNlsxg2pjytTpc17S/X9k916HdBr9noWIhIvI/RKw5ggjc62BpFzr30m/jk
p3CsfwsQ0F6WeBga8WDcRjdMkdO76VN9QJEEpiCBBfu1Syhdll15nNw8txe3PP7KzPk6r397eN+y
kkxN/1fWtVIE7Fp/Nc5FYHklRgSZb6Re6za/HKsfIsZ3s/pOmtN8VQf0VjTDV7GzF/1kDpItlL8Z
Ov+QYX03NTZSo40W+UsBEPqYdreCu8QYjRYokoTSafEJSq+/HKCfXuvvRQ0wobU3CH/GdDsncDVf
B0N1DAzwh+hZeBLmp+Q3k8kfEp//o8MNLS1XI3S4ZeIqbJrW2754Hyx/Nvy5y91//0I//Dj/OLj/
xzFVC8nUxLBRDqEUS696WhfA3lNsSdopHqCMW6P97x/0U7z7LsMdYzmMpHpYD7GTTsiKsxTCyVMe
ugOSyMLFg9lVcHaqGhidW3V1x/G5bGNgsr/9AT89z2/hwjBhvBnpuB7GcDdV+2ER7RLLq9ITWRTE
fRWk/IqX/C6Zt0W4Xd4I+0P0UeSHuhB/eX3+0X395dR9l+6GvVFY+PLjG9resSdoS6Dmp/VZNLxY
OaSzt4YY5pnraahPWf+yQC7NEtWRqqci8cOmcsa8uZ9mUNUim5tN6dSLcZPmGwWLXGuOvHZoIIc2
ThFu6HTgoplTkgU6rq9SsZfr2ivS14lJVClj2Sh6cnLXGe/L4P9//sTf4lkiKkkzZzxhYR/u5M/y
DnXFznAWPz+1G+la3ZWZfZve//JpP5z6737SiTWVUjnC/oBsuRFxcJo85r4+wEpHx2wwfqXXi9cy
9sL2L4flB0M1VfuW/FRSaEoAqPCrZftbvus6OklleYapaef5faezahJd4CjazXpXploQ62ynl5mX
J+VBN9Zz09xhSwKogCOAM6yue5CSVybWRTo7+L8Ni1urlT1KJUSE2TZiTx1OS6//cgT+CR1/e/2+
pVimkfWroUwwgICATgiRCcz+qm2y1KATcWeywdN1nEtaNIO8wFN8z4RTXbXvuDTbUf62Zq/w34Ml
+jDzx1KiobWdVMFu1U2fPgrpecCmGfNe6zbMgoyufoKThZZO+4JT/oUy7hCAAVVspEedQY6olWe1
CupasAXxqsQfuJw4dYzVWizYRfk0t/lxFILc8jpAGQv/HI44llIeDQscY+vprPBO1S8j0h8GdfxI
XJT/EQmFxGiyXsOVVqQXILnCjbQpXRq2D802Rncn/DLU/CEKfZdTp/qiD42mLgcTQb2KIzAcZgwm
K1azlztrfP73w/GDgEv9LqpOeKHyScOgeHSnI9wUy88+2wANqraRA+7ezmY+uEqmMwTpwXgaJQ+i
lWbYslNNtS0fMpqX/o3whT7qNmPsDJCnd/hojKcex5D/Jbb+v5J01O9a7EGSVEz6OVAE5Kz8gyf2
Xj2vnvhlRZQ9GQ7w50JjV8aRUve3QuOHtTXg6v/9S2uh3ovRnIq0hGv0/t1VXRkusLKon5PHGmBx
fV4l4MtvQ+eL1yZ0AFbP5pMqzXbXV49wf4FnRW9DuLoKUysx8cfpCME6zt2Cpp92TGP9l4r9p5Lk
u7I7ldmHFhRSRKnbNdHqWynPBKM0bBYkr4ueLbb2EXy3z2LzW0vkpzf0WxRf676eM5GPxBrsJvej
rb7pLr+Vpz9Ved8F3Sm89az8WlMYWbAIqL7lk1bzhLfjH/WONjlu5Hgq7pe9dmddy8/xps2d9SLh
AR1U+9+mXD91jdVvgXzRFYjq3ddhv+q79BnWUJAepa3kZrtxn5+LI50PAVvM4l3lT/n3M6nJ/7xh
f4m//0cObqrIOnoZN/givVNF6youT7WQ/SnH4Vopem+gCoklW8pQFa14FEjDkyLdJFq0a5PObbvy
WIGolYmC5XUJL2biV+11rG5TDVRgmTkNYwfQibYC9Sma50uI9WhSLO9xOOz6aDm1Ggzaiul8WkP/
SUGPyABnso4EqKXYtEKnaMBQJu1+DXu6MJMX5ZE34XmZx54Ssuor9jeCZC12a+nYj1S+JUtuM6su
Ru62KW9LeNJDc5ys24ZlT0Xcomnz+tKMWd07S6HXz6YjyK9ceW4fTv5gVq9DshW1EQp2bmvmc5qq
SHIw/xftcPhTVOA48vx5sWqnND6jztqYc+dkq9y4XDdZ79fzo1j4Qk9PvTLb1MkjbBGyMbHl5RKr
4LgVqT5FRYyv3zKhc0qm2l/7zOuHeUeyZLZbcFk7VdNfwijfw+18HNPctbLyXovnoFbV59jKHQD2
f+J5OvdzvJWsYKhxAu1LcdP3ls3Cg9ylhzppMVJSOYWLnJY4KKlJOdhdpRG4FN0rV4z1sbiSn7Ms
KORdGr1X3eCqOACJpmrHqUn0LW1jZFVXHdlIGWqxvzaT/tKZyslqrTRojUEvPKPQ07exkJs/Q9UU
2LI0WPWX1swTxE0LqJMwl24EQHIrRKAViqYzbJ7iYo+twf9ylHVvUWEgKwQvFv290oJvI7RPsd5G
T1pVPqbFS5/340HLYCjPmluNmbnJ1eVF6pZ8Uyla9xTHeIRbavm5Vk2wTh3GyV7a34bxeRruW/0c
x50jwDSo/QUnCmD0mLqT0RtlfIlbJwstT4mCTHLScLeUBV79BYhF0xqY0GzbGGDrNWsWVs3eQ2jL
yUVhnTjep9G2SDd9vZvbc0cqHGehowy1G2L3NNt45sWTLfYubq28ujFxWHcLIZgxee+TgzocxMUZ
1CtonVzdUIhiAGcKN+N8iDskLXqgtQ4NbMOD5Ks4YfYgrkdgB8WESrIV3VayQ2HZ52JzDDENKZij
YIV2Mdf4xgLYuLCQUtWnKbuteW+Np0UEMdbAt7zVzOFQtR9F8zFz5tQWuoP8Ws+8JMp40/VxACj+
kXEdG2IGJYkwu4maIvcTY/yrB4cq3Yk541J9V6qXNbyrJrnaGqV4xmzknLfSsZVbr4HytV366HGQ
TD/S6SeuN5l0Klhsm6eXNav2fI1lYjYpYNzTPYTN6oxWv1/ECP21tZuU0Nr2pXyrLOoNTFvlzgyn
blOAwhViV1DmfK+lNCU4vHVRQs4pMbLi1VAZYLV4PaV2XYmOmj8qTezOS3qH+/a08JvHoGkbw6+a
07iujWMa4tZQvGIsvDmDeNH6xbw+jg0L6qDeRksgF7Xn6DQ854vOQy3O4wRDV8BPKh5plSfIy2F0
CBGDrN4TeFW0PPEpz1gahWgy3c1S6rfG6laa4lRGx48kNlupcUvZE792vXB9qQ6lUEYYcx8Fwx3p
qoiYanvge9yvf0eFCjkfSg2TaNkK0kSz/Ebsqo0So2i39Pq5qdVLLS/hoYhup+k8NB992tqQh/sl
yJo7k19dT+gW9S57B5yOQq8cYxCdTtnrwiYxy9Ath9OKN7mZNAchzrcFzf5IzAqnTay7ELiwO3Ib
KoJ+K/cdFtpCtuMBT0GTH+k8WZE39HZ7MIhsZ5HWtXEZe+yd2VyK86s42kL+gjLftG5BX4jjH90K
NVtArvGSW4G4bEBAsG2c6k6fO9If/p/Nuk17p4YMYdrS5EhIGRkIKPYIk0pPThMgmeogrnZU3FTS
JcHzqvR6Cpio8U1p34dXYf2MC1b0yjepwL4DeIOBC3s2RPdjG2+ENN/qcX7fpw1O61klB12xixl0
NF0RmGNs+ApbeJoFAXjWg477alBk4AOZ0w3t7GTY0GLLqXGlaUTBLyvHfaTcEcmTBa7NgmXRi8Yo
IdL2FvWVWk5YUBi1o2mbWFx7p6xqPiHq+2NTGskf6bZN/FnzwpxdP92Rv8az6C2LQDGMgGUwDG5n
w5H0xObl8aJOdYQKBUrCHlJ0mTTZXY3eFkxQisaxgxRjRgTRdVt85iveLqx93NSw2zLMvbe9njl9
BaMuLadntRvOc49bOobktD4Wr8wPoOQyGbsySHajN0i7WvGE2GsUZsa42vR8rmk58ZT0rFjw1F6T
7NTh1J1RFk3sYB7Ldatk1JLqhyLiNKC6S3VKxftiFeyKTkC/M3RP6hixtPdYRwVad4hUN4rZC2yG
q1ad6tHrsOxSaQQARi3gE/W363VE4JP2N6xilmELOa/0cOk2DW9IoD2o98tCPCpnX2f1vJMHp19m
gNXuIL6Y6bsBya6njPGTj8EkSLBJWxGnELwgmsUgXtpWluLIsi9JntXetdG9Vu2Ur1Bh6+OxKvdM
o6LipC9ei+8vHWrVrgynrolzz8J8W6x3FUWLOrhjuJXZaRuCst9YkD/p8T2t0Z75o8rhWONXMEi+
KVsHS2+OZHlweyc6+YbUe0NTEIfS5aZetG3EL1pH4lmlCs3rpD+kcGfKtmUcxXjOUZvVs9Z5l2I+
4kVixxWzZGf47HYpxV6q66/mS9x6Sbny0qaOosubqMv3WFHtxq+HT0fXnDJ/gBDarDi9V/5IoK/5
Lejc9PO8w7fDkZrBLZdTzpR+bIxL2ztWv8vj3pXnJliGsXSatjlo9AF0SNqq0pyb/iALt6GS7zv5
FbRyuYRs5/fjRUmECysnToNBKC6Td4NBT0nY6QL40waLyXmSbHV2UjM9TnOjEJ5KHUZn1e4H2agc
a13IrKSNHD0NBi2jQTVIqsSOZI+kLJYNfynm4s86cuGnhuKmhY94GZ94qwrUSPcXdcCFqXOHVbEH
uv80LcWjUXN+sy2XgKGyRF6tO3UxfbmkrJT1IG6m8zw9MS+2G7VzRLwD22JyZRiMS6U6sXawcg1d
drnsrbUBT4ylCBdbot/WU+ezWAk/EposvQBLKMAni/FTGRqBEL6KtAzottmrtbOMK5TTwIpkwKdf
LzOLQGGp2ua1bQOtCHe1ZX4uSqS4YypcinIb1uKrlAISSviptbEJ5HriidGZv+8ZO62BeYuQXNNM
2zL2CL4bspC1fVmWObBabJ7Gh8J6kcWHfn1QF9I6r86vKzgAqfcXQCpYTYfbGM9KUgFH1tObSVY+
Rva7HBEUIL5vA6q04twk9bEaLdlWSmGr17yxQrsxRl+uArFI31Sj8WKrx0L3a6xYrcDjgbO2pe5N
uZ7abM/PAH+ifVMW02HSO6huZR9v42XejZBVbJZ5b8ZKOur9Em8UcXyuuMM37F5aQdW+Smvqlan1
Mc8wVqvUGfWHVCd9R7JPnz25gHYHyikVf7KUwmQsoLdNOL6MjdvlyLeWYUc2u21CYV9K6SauwwDM
6AP2fXtVFYJlIsUZy+RTsUDPRMDSNKD2hvkiLgZJGq+dDp+caIlKoipPXM57BXVx1x7W9CWxnkWN
UHEyMiu2Mw58OQL1xLQ/82qaTJ3WeUJDKBlnbHYYd++7dQbvzCqWnVhDfJh7c9OGyrk22oPG0C2q
i/06W6ywUQy0oZ9HqVtJJY+vFjdqXzEoX5fDHBV+siaOtjyKqv5Sz5RpUrkvJA4UHddU+0i755gM
qS9qiPFsAniNpnnr0J3lpHdExY/lPx2zXlMpbwXppsY8pZ3uYaIeCjW/zH3EpoHJvwQY9DTwCXK3
gDHJF5I25bFrq+dFsTZVlz2U8fQg05+Z5UszHOYy/oAMArwRdBeQp3EJuReZ3xQCy3R2WN9FoB0l
3sDbHsAQZyHzsvpEhK0qT+72GUNoyV+soMhvLcoBco2vs6vWu96SN1IJfIvbv5l4SyCI3xlDs20S
wm6juYuAMlR6ncQ7fXGHlM0hVfqQ8+FJm955CV3qMeKHExaF18apG2azGzZvugFuXPmoRm81msNC
ItdNyUFSRFvoP3RTsCWo1OW9Yl6LxC0MXLhpdVfYUMz0UpXyWdHSixVKID2EbLuwTtLoCzGOEepU
ubL+tMb5bjGr+yZBPdAVG1l0ChFDa5Zocs01rJ1Bnqi8pZFLbO2zF9XgITkJaxgpT27Y1ImnJnch
27XlU6y4JgYeonAwxU3xhwFjqzkR2NLyeVKeNHNLlrDOQdbRyZB2yQTbo4t3huVrDTc1Zcpem4fL
OpnHCMMM9o3ErnQFxr19T0qLYeqoOyNuVn2GZyo5Uf8+rzBgwV0oT+ESpPjGt6yLJ0XkyelJbV51
1pfMMYXsR2k3+qJ+zOjcYoIJMKvP/MbY6dWJ6Nlyw4zpQWFXU7zKGEvOnJ+6d00REAmwPdV0LfMl
wlKnhYwtbzVmkOHrch8jTGi+/IcL2TfWh5mVvi53eppOUACkbc2Bak6h4mvh0bQARjlUOjUZXy+4
g3HqlYJYtM973G5X62SSBatZ40n4QdEQHtrMlbIBkhQhmyy7K6JtRMWlWJkXUS3IGcdaZKZ2s5Q0
fXu3XqIjRndB11NRzP1O6GPfkvDMTL4aCQmY1MaL+o8QLGaSL34zVsS4yk7aYIyCVstxgrxvVTx2
gkLyjDzkS7T7NI/cKlXIjRNXF+fzVBlbLWLerirvYoQZVdFuuNovwqT6Qu6HOCzOTyH7G22ZbxfR
U/RdVXwahJ65pOzwJNqlYbqVUVbaJmvbTHK2Q/NiqNsRcX21vHb1RWXro7SZL/Xgv4gAuU32nY1e
vtjlBwgju6n0h6LbyvGpF56gewfCBKTCxCQAMzmevtm7gEhN6yjlZEbh3uKqHSuW1NK6ok9Wacn7
lzUk1bJhDNe4mqZnrRHnZzVsOlqV5qDuBKHylWkO0rL36E80Thxnvg4dOuypfGVWvtPq0+SsRWWL
Ifuk7vJ23k1REsgWTCR9vaySzMZU5vfLuC2l9n3V9eRICnxniVG5QWri4Nh01yv1TVNMn1FE4aZi
pxCGsRH0cXlTm+xPhaZ1Iy6Wbs96TPWyhGBYhWslL04Hjprv5YrL8MfMxziIQulTMCWvGsL3ZbrJ
mtPaOfWL0rwxIxxY/aDmGVwld/I3HYOxdGy9ZfhK4Ix+Xz0KMpwK3OiwqDODr2GLSUWmHuuEBT/P
EKCXudJkL6UnzX5fvVYJf72tSndqZ+e1E6tf6wlbTqxaeUm+MyVf6yInbH2YQrQYluIJf0oSwRLJ
r9uLe4mOXd0Ag9/CPLasS1GxLv2p/5HO6oPyLCw+cG8pkAZX0t268/PkdkiPg9Y5TI61S89lrUUu
zQo2WfHFjuMgq04t/23O15vpttldfhzSbYn15uiUadDgeGmdlTTQgWcjKi4NrwEzRBUc7QQSnepe
x1QqvBkb2RsKe8zeEt0PUZ1LW/WooESsVtwW/xhpZuchI8+Hhq21bpMq+6Kot6keAIFn1XXq/8SD
KyfbMP0Q4tdwvYv6tzFbt7Xkt7hR1S6lX0mbMGoxCbZBqnaNZ9XnylgJp8jZInpg2Y5Ebq0rPzVf
rTE95Rqewjr/M46HBuigBviqls6c8mpk2+xWqSMq0Jsm9bhLltSVSyyw0viImjhouvigmgf9rNUH
tshNjHSQzdSu9SaMDVW2FxkPBZ2J8tyNW2mFCJ8xqsc2rNGpw/dtuiNNEFjbF+EcsFRp3RfWttae
YokFxHy60dU3A4PelAYTkPqJYFY+qS1wQkH31OZQlG4svncydr/lHwv9XPFZjxeN6b/CbnnlYfQp
aTQ4jnLxTJ+pj89hvW202zI7ttqhYnseCXjB9jziJlHwuPSWdivJWxKCtXovQy+HW54XrkHTrvew
Q7VlelXp3H+tIeIIH4+6G39yJYUw4mb1vuxUwqw/CDRagOgOR9KRmi2zN3I8t6k3EpZsj0Vlm3+4
VLqH6kNr/Ki5y/Wtyk4+nHsIHz2bHVga94o1nsOiuoLgtJWahwmoXryxwgACY2ze812M6lreqvFD
NJ/xGhbW+1Yhs4kTJ03KU91Tx1NU63GBlGkIdJEvtx7Dx1JYWZkG3qJtVbzisprOzT638sAoU048
FoGWK8UXYafiIV3iHH4omupB55bMScLkmGI2f9CqS7TYVXENe175o045U6r8AkgCRRX7Z8CRixOZ
lyW7tdaVtO/IZH1sz8jVbMM4LNWlVO6b8KSR0FZMwXJfCd1R3hT5PmHPelBoHmY+fau03HY3FXEQ
c+ZO5pWlrrmtS9/QX4Z1Vwj0eIPmpcs2E4u/xqsC+03k0mRtcH7hexlxMIlgzqS3Ut3Q3LTzaqcl
PiYsYNAtwx8+OGWC5fXqhgnoRAayXhLjvi4/hvxVb7or/XZUCEp3qHtHzfjtnvhby/R5Vlq7aRkZ
GjeIRS1+vs4SNzG9iLq6zsXzkpxWHEKip66M7EK5pmFQUo9HtmHdq7NL2806pS19MCVQyi3qLMcg
Uo0UYjSBchjsxqPU7HVkR1m8H0lliSO603a874eUe3/QKeclYsoquLSGSCnacksGRLGccB6h6vEu
hDMb1TbO7HS9LBbZLD/krote1eptyp+61lHZKcKExjqXVelg0avTK5H2XUUfRT8jYhhLaH2BkV6o
nUqZa1PPbUN5MEkrQqdaHRFFbHdt8JIsuDw+M+2iVJcid/QoiJR3zcpdTb/LIidPt3EbDOqGIQfX
8Gg4EziH+h7f4DTHtkw4LuVtBwy6Pg3pJe4etZIG7r4TJm9kZyDNX2Zrq4ifZHSNEDk6WYpMHhPv
s5UVtswVZjQ4TtNAxbBL3nmyF5F8xI5bczuF6m1fRcxP+H4YtcA30+zufao2nJQ6dtM2MNNN25K8
3HWA4broI9T3erhbEcHGrpEH43uTkqrh4MSavubFDzMg2dmVuzN7w+SCHQWefGfRcT8ocHxNShSa
SyJnOeEKDHS6JEK6baLczduHTAfnXTDw2KcDSaOxFbrX1TQcPdkV+B2CgReNTYnEGdKGzHUaGKds
9lT5Yf1QkkcZJrhA8fsYsiZPXNZLRyz49QEjulHpGkSs4oiURNDeO9qtd4tq0tu2C0zjW+JoDtm1
9wUWJsF1MhGY32fV6/e4kS8SEiDai3fcQEaIg528kfW3bH5qLxUXS7xJ8G0hTQs/9PxxQglMKysn
1KqO0ocuGp1RJz2n7Uj/w5667YJaUjOeI+XYqTjmZP4U85Dme3na8ybkDT1CR2Edr3Gt7iT2SDtp
9rqy+pjQfDAu4+zi/qRQR0oPAvNulU6y0OjuONMSQ4xh2EbzUYWnCVtpa6s+6/RzYtLmzWKeK4CR
g62b+A48TELlonu01+X9qx/4jOzXEA/ifJ2RFFH611WwdF6d+uLkVIIbdl7Xb7GtFpMXc9xmaenO
E5MwcbgqY2ivhhlEET7z3bWcOWGUnxpkA1R657S+iUavrTfNtGvvG6CsOMx/UnuGSCHVxwi1oumF
twOC8mfjc8jcWHIqEYf6jWzZbPmY02bc9cwPBk/mjv5Q0p30Uag492MmGIWqN0QvZv80S1f1TsGG
QB6v3ZOyBBV/keKty0qr8qaMpA05CChOhyo+TF5WRXQUJFuYJ2ilseVKpi9DtcBzCLKvlh2h9xxp
r1JCpPT6Yk+z3pI/4sjNuz9JHtBpBfFszveSsO9aN5s3oRhQ8OmfamY47XOqvtfDK01emMd2+iKT
Ut9mpclLVn9pGpQqKOi856dwbratfmSObQOcV7l1hYEurF8r9AfnW015HXAAMK/iZ1XdUErk+kaN
KruZ91rFNT1Tt26N7K2R3hXt5qv/jxEUkU0uLv80lr5eOdVOD0m8wTrGcrRqw3wAFZdIYyhe/+jp
VgRpKN7n/OQT/+eVBensln6zzazVCG/FW+YmHZBDfQ6a+V7Lb1PeqbjGTByr2ulG3fb1qVYCY3HD
2adbgiAMGAAm3AXqRmoZThf+RkErbhvJ530z5peBayE69JpnhM4QBWFduiB6q+l2jbE82FvNLa3i
6W2IGqd6UtVbfnaxc3OcyvVgbH1a1RMrD39WfZ+GYA10egmD05DUCA2/2vKgMZ5JHjrhYwVgz4tj
LMw99l8gAvVLx+ZYUeEotWdJlTsU77g9GJGXXtb2UVHpr0jchFjvP+EVJ2Qbsuh68Ub0UgLXP/h5
JACA+to/4IQtbZ9rQZptcsmxyF1B5Ji4i/WBaRKj/ZzSlygE91soNtkQcDT1wqfDLUAxpJ2U+6L1
EL8uPZV6wWxKdsZ4oxknCZmffOybjSW/TfyX63Y0tnVml8JjWN/Xr6Uc7sL0nsnJV9FjDYj0W2y+
uqfuqNLSb2fFUfJrq++lkctcYm353gof5xhRSOXwI5CrSSTaq+b+D2HnseQ4sqTrJ4IZNAJbAgRV
UiVT1gaWElojoJ7+fpzZnOnbp3tVbV2ZRUJEhPuvPIUSYyfuqJxtGPJhpQ73AKTEzyq03fzpLlRU
9ZM5FYfJpmkzg5F3K8OGulKebMwOxY9paO+Vhvc2B8ubIDJwV7W6wclxmEu/t+uj87/HOxMbKiZA
zePoxUxpqqoPk/kHOFfsq9PobwoAxEqx5J3Drgqva2HtOYYEyLNVZKBETKuJuqfWaPbdHO/0svJs
WW/bOvxV0/qPO4hPRU82DdTyKrMTz+y2dpYFxWiuHbHW7YGDZVVGgUk3e0HIhIB0JTS/ir/1+FNH
jaAfQrGhBWeKbmvstPpwh+FiX7V/oeyLb8aobxOD0G08e9W5uckmWsv5Vw6GjwKl4+ACc96a/Muq
sdYWQ26mvok94tuCwVq3WrCIoIRqsWTyO9l7HepkEvK9NNc0403nmWI8Zg0ZzP1wmHsWcQEmpmOv
AaTWk1P16HbvkaUG6UisW5MFkZNdgQCCTN7Hd+mPw3Bv7AFqJyYa1+29TlaJ9+cImtppHTVsr/Vy
BFMLl+FdE7fESK9VuEv5actSHk3lRrZom3FMEHR/ieMj5+Y4B4tLjfVg/Ubjz4jSOgIBWFHgE0Hh
+Jp5GJEuGqRlRSRqeWy196IXZri/ow8zwHd/GaNtOexnkFjIKqgEI7q6JfwFPM/O0g6LDeSur+uM
XXDZVzMw0W5ZYOOOnMKJ9IQdmNOtJG+7XYX2usKgGTLFZDOo3a6aT9W3g+Yqc4YL4DIoxTBcFLlX
Hpf+gXEWeCgH590SEXfXz/VN4WzdOkLb8GMTlVKd9dtk7IqM7L4dQ+5WGfO52fUGGdBwm+2T6T6i
diFOGjmBot90Xn3qZJ7RaPpTdEipMlQKBPJaBFFqEEYRQVLlahz4QcDr7jN33uW4dfTdTFIR47qm
7wFNYAGBdx7Yy01JtVasM2jicCJv3Ii33XAu0hfXPs7jKYNlBei19maP3g5wt/FbWOcmyGUC2v9G
NA7syY0ijxJFI5/xeZjPjXbrf93vPLFXMlnb4Vc9AWAlyW2y5bvGyTDzyzJ+reqPHCWYOx6G/5n7
OyYBpKjR+wr2rn7wxEMzaJQS7xnVI2VkHoDfGdPK3bpMqgrPebbJy5s7PLTDWsnPKtyyzA4MLhaG
eJ3fGlDPH5VeG9xzU39X4Y8lvMyl6UernKke9121TsvkW9zvySM51/Zmk8LVK1+SkWlJWrGOk/e6
Oaqfgp+R2XoqvsPqRZLoamYXWkBISNgj0zwuVer3JucnjsFO20dVdzBbOEASiaAYC3W3DHQSIMdA
fQFruad2Otr5S7ZApyNnkYgD8i4wub35K9E3kzkfGuo43fbd/mHRznnjTSOhzxuCNgLzEDr32d3m
em7eJxWe3zONn/kup0BR467pPgxkKw3Fxr2/yXQKC1QkuVeB+FEyoPRxMfqm792TRmtSe72xnZa1
8ehehvaleU1dj/cBEBSwQosgt5TfvPxDKlldBO57SaGpvbXALFG6VUvXn8tVhEK28A1nVceqr1+S
Ejrcv9du7/MchOEWJ5AqPhsGiZ9Bz7FYwxSdXY6DSuOmjxuz39eSjsZl9od+aOQnltwHh8xvcwkU
aMzlMxxQS5RP47tyT4LpHxRUGm3NQM0+SNg01N1Eq1QtBP0dIwNV7P2cgVXQ63Uoj0t0yub3JnmL
4rWr/lGh6BLz1c7cjfUwqevJhns85CDwLvQPgzvUxH52NfVTFsohajhpQoIeXwTYvlK/2SnbrB/L
D40Q9OGDyPw48+k1SlSG4mG2iLiyeTgI9c2fKdwXqbJR4a/jcKeO3KD0JocmcIts0zhwOBB3y7lG
SxdBgCLEHh7qkH0i8m2Wdl19pfEpAZmOIq9FRBK1W9EW3sx0NhqGuP20lCejGBEHjWjysXuyQiKH
4h3pYxkH6VJSQ4Br25xSjb12snE9W+hx8gjgwcjOfT6uas05Shh98p0Vz9CvMroxYhKuO3IRSK2o
twenpb3PHuOaRIAht1o0UCAmer3NbIbbCLrwIg9iekWYZxCT/lXUH0Lb8F7SjAMpKuOxrT5yl3ci
AXChOhVxddKE7pXiqnT+/VYPV7M/F3xglH/wrzkpMkZxzc3vsCYt+zVVkedrNOD6k8L8+NgKpqUn
5ohmlzo5RBXOVlFstV8d0N6NA5CRZl6QQ4a66Zf2q8K8dfdQsxUuH5X72UXR/VcOvP8pqhg7ok04
mg51d+Lp5uM4xSi/ineObKEBJzr2akCiXTjZn84GQs0nMm1ewUGw6SAggxh4U7uHMv7t4OFnut3h
dzE7/3+EKufFOkmo9YgerWFPVIV4qyiJkvZtyLO9IdBkxele54tHwjkwFvNQTNpNkkkw7kvzKcwu
JlrGKHxRu7HzF1c7y34I161+rzar9zhPN8VBmd5dDfwaoZsnuRT5kriPuj4EU77vFniq8FpGIErG
tY/2lQ5z+KgpW0usFzf07eGnrdYx7Irt7MzCo9q1yl2iPCf6QKX9ZVefJhBT0u8sE7pllbZMnCxB
3jMSYYvHfuxPaaE/5iZYNePL4mJvEaNYfJktcol+VmGdGWdfLh9jx0EauzdirFlzU/tpT8mz4sK1
14sVlNoA/4Ty0WirXSNZ4b202NecL9mDlHACa6MitjITH2E875nT9xTJ/aQ/O8iKKywESfNqKdG1
A9RuaTASRxmOCew+cJpQvTKB2M0oWgLLUOOg1q1Hx46Sm2EiEGoiavpyqXamG90qh+E9JsLR6kuP
srVuGTulQc1YLK+LeoeA2HIilanr+imPYXIRQpnhXRlI32i67WvhMkpPEcPeHAe8AOSqrcxS30o3
Dr0mdTJPqs2wiXvzM2qdKIAJRbUwx0cRIiAxjYHZoRrVfXkOlaDPt6bm4m/z8R2MxviicL6H1mUe
nmg/2/TgCrwTTeKXKJLKT8s2fYdBCMvKammnMsL0BU4Yr41+E+XRYEgRTShWGdcYr4xogoTTEDZk
Gh6zqTcYE9hUj7lQDo2mjJ5QjLVFLofOQnV90d+klfhauZ2ND0vAf+mbvOdt0D/aiRa/QE1Rl3Al
cJbiTtCRQlwZnkOQ0VI3pzauX21bu0Wcm1GvrxGzm/tUs84DwZvABDNVrADCYqY7ZfA2seEKjHcz
JqMyjodd2xUPwyhNWK0QtouA4VhsmkblYWKY8xxRhF6odOaqbUxtHUfcb8eFJpF6OvsQPMeubC+F
7nqCXUSZ6pPR/XFThpwTNNIMsmKCk+VPLjpUy6i/LeXBqYpdEkm8cTIB3y82ani2hiBlCoqLLctg
JPWsnA1BoC1JAeUpNSicPapIR9syhMLgtJiiIz6lhKpzLp5ne6+0ge7uK2sTTbdBHEymmWIPYLX1
dX/ltY6CnoEd0FnmAlafKuCRBhowDWmWtk4nA9xfc56xqnPMl4Q0Jcufbmr34Ct0o1XvFe1TzdSM
iO7mDL2tOAczfrStdUfUROe7CTgTRG/CySLpLPJlSwfgYpDC0irEWuJoMNbIH4KKAFs5O74Rcbn1
LmrETs5xIFEgSJ3GsnmJx3Uj5bbJjV1j9ibcGyVTiuYQ0TP770vzWAGnSvHlsG9T/PbDR967BNYY
73X7DXAWtuWpj5KTVm1zfXxY3B9TAHYXdCitvp+tLpht7kOt7ET8aZgMbVF87GekRe1zras9t1Q/
VHfDyEe/rZG/uG340ZYNA3TSEBEJarxJM32lsj8SR1uofBgM2MnXXlO3ehrf5jDzwkYw7c70rDBB
CVEp6HCHbt50rUPc51RJ93toa3Ut1Vn4ihYla80Kf7QKPSqL2pAdAyXrHtlwqjJvobCMir+APohr
TvKlUJF0dkwEcyL3gATb8GEAWR2dLIIsTbeycQ/xNMHkMfwGFdMIIV9NEdhYbU1e3FUBUFtVmUjO
BuAbMZTpIZ0acKn40mBqa4BHZFYeFcg4Y9C2C0rESVbvo+YGicjOyHNPWZJew7tB0QB3kpT3C76V
AtWNbdvqWpWlDOz6rhA7TdZBNVPxuCDtrEbbDcq7aBeduzfGxOSH8c4eVosoti5Sf4uCyqQ7SfEm
VagUjFvPkm+gl8KipWTr1bU9fAzLH7PZ6vSdBnKyFqVNTHmCR0/xI/ux00+T41Lr1D6TrUPdWuk9
X/G3q4n+C+2HDAVCS6FcOlTp9kemNHQwiu1PxWtZZ8+amO3zDM0NlpDTmt/V21pm+PlwduqLHb8o
LSj1Xi2r+4IrE3InC/uztnnRjDc0LYHMsKOpKIhjo/mtkfJn3iDekijaGAlkRQMKl6mm68292DE2
iMlLvx2ZMN1EjePekHC0w3kov7PwMx6AO1nCYv5BZDBSYRcpfvwelGJWtXVrB4sMOtwR6mUwN054
DbWTEfbxJcO5aaBCvFnT8p3Uw7hPuxeRb/rc/rGKhDErw8ZCLsYsvwClfGWc7ZG5AUMOseL3tZf1
T4mtezb5sM7o5ahxM6Pf9nflHXnXaEMmF82vWCd9DsRwqZrjHCN4Qr0q9AKWv/DtuN3aMUrsNfF2
zswkB96u1Ui41L2oLeEnVJg9ZevmCubJNw5fZCdIuFpUICpdd/0nIdmv0NhezXVbjqdl3CXhQRfn
zkq9iC0mG16G9hHSCWp5LCBSA7cEeUN06mLL9RTNCgaVYw2GJh6yP4MSnzOqcbM9TMofOboBm/Y1
MZtAGZ9NwyR6dcSbYPhlplhXi1qvyJEzDB07bX6NbGFt+3YhA4Tyf12FEt5Uu/LvD3rsIWKiQGbR
Vln/kNCJFcVyjDSSusEpDECgfkihVeezyO27iknbFOo2rz6WmcSPyfTaRfc07b0Pq7075VwHLtjs
w3HQTvGL3R0OhIfUfguJAFbvVg6YfI9XozLyxAcMX2YbyylIR77sXeZX64tf1DEECUHehYhGdAW0
vanyUwgbBSnqRoT2SbqJo6AmH6YCwM6S7VDPgv5u14jhMqkz7pahS2pCVSG0yxzi2uxpPxsCUexu
BnMwgmH4jRtHPKIMaFZDXMqLjEH02fYneK0o1mZfVfF5uABV6YMq08YbavPFQYaCwaOyrUtdGpsE
n8u+xZWMcUUpt6JgnKNC4S1nwYJdEFFOehj790Snt7om93deXrNlUBBvbLVeLTkAQUfapN/o0XFi
klPtmGLV6Om5VNY5AhFZETBnGLSLjgKzoApcj3m71QcFSesEBkghdpVKdIuG3J8nQzz00/wxKeCG
hqW2vtBRD1eO+9hojE5zp0cQ16x9be+dcqdHv5VLynyiXQwKUbMeM69ynYvewSrnZz18QqWer7P0
T8PAkelVthyadXMLxdUgwBo9oVSZJCBepuwrpPlqm9d4fNfY3GLx1NuvkwWqqz2rgIbpXRH0mpqQ
xQaf4/PanNwR70AYN82DM0MyhVaubZ0k1j9C3KoFxGm0wMlVYei7FFfqEBj35k5CnIdL44KkOrux
zcyPfmnWo95gaA6fpmTYGqHjF9mkPaniO5SKx7FgNUnygkSKuQw2gozWqB0UwaPy2aoRDpT0o+uK
n2iJQcle66XbNWn4ogAvqPIpmYBkYxvBTWfl2TZ2Jp3lg6q3Uv2C12/FPiQsR8MIED2Y9jZXv+aY
IYPCQFdsfBWJOAJeyEWo0MnUJthykL6xj1sVG6azKctfo7QhGHsiiSZNHtQp1ggL/qrGV1viEwKT
N02X8y7bdHOxtUHxIvlRkZIu4yecWMjdUSEO3G62h/FZjkhDTbWkW0l9C0RFX2CHHDPZ9pTRIOhg
U+P9atI2KJsrtGxOJ++K985RH6PS/VPUBQU0+KU9Fwragnu4A6LHTVG0L71NeQfgltrDkUDiVAnQ
jUf9tHEwRKFgNiFEhN+2dDttepepMyJjFSvQGxDahYHqxbKRf9epFb4B/LKBNT+2Xn8OPFl0HFqM
dJSwvexCkDEwifKoyJNgLI3X0V/4c/NKriNqFiPyihGUk7Rkia1Lk+yTNHNFZV0L/tSyZd0P/U6q
iEAWcWDK6Qpb8aQhammFl/fJJgln5hgDzyivc8QTa7Rj7TwAQR7bAeBb2BctqrbIp4tobN8m5siW
ssI/hFqNhGen579L2A+a5XnZEM+061oWlkW0Yf07hgB51eS+yayFeo7puhUczoVtgsuYdYA5YSLj
9ISsvdl1uSu2i9sAv8bmQ5mC9lELqX5Uuc3RkCjNhNYiNlb3oU4xnHZ+mlp0dRFvYacO1KU4UToL
bXrswhaa4dUebQAkxzopjrg5WeNp4ama2webit4QcdAJwGLhsY0dMpd6BQIs6l6bDHHKOG0r0zgz
FBDq7hkecsZjsRnHH71xDkXqrglAe2zgv/i8J9Ddthi30dDsEr6W1qHhH54rbQys9A8b/3auikPi
Otuw29Acx/JoPYdoduqa2d6oVrpK80Kw3cUZPGTY+zh8D1t2R14UxDVxsjzUkRX0sNvmNAHFiuea
iLhqZCqNfbGRemO3hnpWvWb5MVFq9aHcNeUfl1lMxD/cK6cRbVz57cpXxbxJ5xsdWJx8RCpECjo2
6SfKx0hOt2m7XCqIRsvoiGz2x3rARJaiHodzA+LPzIuRvofjhfK06sGwalYxogvFCdReuelVu3Vj
I2iJj/fmOxdjTNGOLn1jCBTwc7UdlNexyTY2SbZuctCnlxozkj4w181UPZF0d5rD1vLWywcFMPK+
6Ec29pTAFvnlWmO8NfVwl1nOn5j5tkOTbybHZKw4hrcS402BIE/PbFRmCBNs7ZBQB5mYN8MuOnbD
bRyTTT1j/bPrvYGFAFPgmkDFuw9emtwpZYDsRHblmCt65AH7fAVaRpsUWdM+Q+1hgdIV8a21P5Xk
pto+/iLka++z/qnXXw68vNaQ6irfq3LBA5qOX/NU4a2vy3etSi91QohtZ/QXbXKe40Ulv6BYvNqd
D0p+qF0i5jqm24mdBiqW0lXe70MU8zUdLIgtzwlDixrF34iSOI8PYMesLXbPysk2UYX8PIPKPMr6
Eoc3mpm4ghQ+FNHdNhk0Ml33VvplAZyOt1l5pt5PmvAyWFBXEwEAajQitg57+g0gefr/fZ+hA7fG
8aoiSV1Q2rrzsO1pToRI8pUuypPezP5iFfs5tvRH5mWhiTV6PJNJP62FRIGraRF7d65tamv+0oXz
WeofTn5ZhPTyVkHgondIsgo3Oglr+kDBXmXueggRkYeTCqpc3aujKiyetRY0nxbYj9Je8l6Udyb8
nu5AZTPVM70usRtGCZU10xPXkbNVRaC1DFlMUJeWJ+blBL3eeg6rmWx8UxiHrIBc7kW4nzLjZqZx
kFmGH7kTRoxNnW40BWUp0nZp+nq7KdOTIsJHzBB98jWOzjWa36zoG6svVD5dqG0pvh4/atY1VYxL
B87eOvVJmVTPNkVQ2ar96EwZSqjYMQKaOAKcijHAivgnGXFdjSS0FSI1P5wwI212aBgGmo//W64r
OaJSLaM9EY0CcdZgBZaS52RNwRKjOcIwOZWvQnyg/FuMrxqywEDyMPiTQg3DhlK/CHt5omfa2Zw6
pQY34kbqacAEpfSf05KdnPwwNzAdUeUnZY61wkE0NG+zad7EIjopaA2aKT1aab3XIwuPzGQFstZ1
H//POrcaUCd134SgBkkdv7SZuia/l1uA7yRBMVx1QV+Mp6gLvQh6pVpmdPlL6hvC8fNqREPXNdpH
vbh2DLRCxKvy2jmtJ1121C0THACudzritpFpADZuNT+PAGnPxvjOxiu1VzHvzJCH5mGzpNh/XGLi
W1CtP1Jg19GN98N0r+i5RbdzaZlD8VSXNmzMbbGDqXroqSS0BtDA7DejCG+sr1IlTk/5qRDJG1Pm
taZkleQ1wkS3RiqV1oqvGaL3kqjjBmtlsc+7kSw6QN409Vs69yjxG/iaZhz3Tm0/Mnyr9jurunbd
bY43huGbiXGoQYg147lvKkroiEZgXeWhsWoaLGlVoMK6GmLy8nv6Et2KUZ7TSWIcf8XStnPVchNp
mb5ZtOVrsh9HarN6ubjKdzG9QofTot8doQzFIZjXEosXVmkAXZvPFrpNsW9QPohuq8ba59DViIyL
/QQQo5d7MXxHxoL8PPly9BwsXOHsc8kFe+mr5DgRAs5AOvEZLzRrobEcTBj8hVpCTmf8LqAo83rm
IJ/PCgt7UC2sCNoqkdMblqHe/U6MX83eLl13KawzTCY08YzfWGlOcVv6Bo781GqP+XJpzXzDzNd1
C3dkFNe2fHfSl7nlHMRrLg75iJa9RS5unFqyqbJWAFLe+YqgcrBOJX5+VyHCz1oUrajQusU5tsqv
QWRujm/YbrHB3EVKMqnx5os1DqKYXLqu3zJnyCuSeA3FOzMxUcdxGyB+1m3hRcPgV8vJtEt+GEYu
hBBJOFuVBmgRISqWxDLfzvVDoT/o1Dfqpl/2ZMYC7K8WcpCcCUPr8nInvqJ1Ve9w6CagktYOwMg0
N/1wbqRXAHNFNzNaNyVFNups86e5z8YCGBHZs4K6A50ESqX4ATH5KjM+Bf0zbAL6KmWAeG1x6Con
GSNFYfxthhjPpSnXDZ4R7EByhtFULI5XlBVNWHhJVwbjPD7UHeTGMZGHbn6fTT+1LU/PDn167aaj
jWBUT861qvBqxtl7XZg7Rwju3pdbX1ql3NsOLG/rosrEGql8UnbsaMuB+zBqgyOtuzz2l17sK9dl
LCDGLVrcqofXnqwX1fy1ihJdl71PouU5bT5cTRb4VrA6NKPm4071Z71H/pBtlBSBrDhE9yuSn7Tp
PHn0UqDTWP+kGa7Lvn5WB/mQQMdIh+Do9qAMETYxZR230VOU3t+K5Gq5yb7hTuuhFsC6eEYrd71x
FOpskYhKCZtGHdP+sq3adyfMxhR3TyKq3jBqIACAEAgYw7ZO9V2YEZQ8WIhK5qX05+HTsgzgIgk8
ENUbcrHAU1s6/1GSVO54ujvvNHWe/WY0ieQsH6o0J5klpgorhx50xR6iKQhFz6y1hra3meRmYUKY
kbW4O0Ge5NQ9J23Fau8ilQl3FhkrZq/rl0jR7Od7bp/q2/T3fjRYcudqAAeRC5Zguug2xYRMFAsU
lhRlfm2WM9LOTHvL2spbOpIK0MM3cM/vDkf7FN0aSCAL44TbBmHafpj9pbUxS8z4wcap+Ck7zM5z
F1KjSpT9WvPiMHK4LSTl19h/xYb+0DbaXtyzIOriUpNdZFci2VbDtQU4hlNbtGwVAYIJiGNH41jE
MjNZVtDY3ww3IuconXbh+BNhUXZjGrg4vLoDZVIp5vpctojU8NcPdJ7Mn7Xw9o3aObx3jzVUiKG+
55r1RvSRUsldkafvRoQftyzmR4dZAjdQ0y2lZ2+CeQ2XMUf4pOFqWHestVY+CuJ6kO0n8dfc7/RE
Wav6WjhyB7uyqQl6qvPiFpOXRd20IFUjW5ASnckMqPtm80+UnYvCj5BnowpNZtQN8yUh1XxFnU1+
ANLfWHEuxbJ4xhh6abeOu+5L7+sNa8kfuvgg6ZyMTPEs2Ecnh7puwo0OMhRPN3OmMLNvAtTV78J5
8Zwip8QmHUspht/i/sIlAWPLNob9gGCnCW+jyVBG0Wzqe3kB6tbUf7D8yjEQCW425lPZYORcK9aD
Rg8QEYkKlpo8o8o5q2j4UvoLLSPM2cZ/HLbTRCmB5Q3/Ypzk/lKWnONLd3JG5e6JvILuVOlT0wQY
b/HiXxLI0Jnu7Rm9KPkBKlc9RTq+MUCGICqehFyH86NGJouyY1liaa3doFX+jD3CmjSQlje1f9B9
R8z3VR+7cB+PT7O2G8JtFin+lFzC9CFHe+r6k37Lm2Aev8ti7ZYfCay8/SexIKdeeljU5D1mrxhf
1HztMIRqPOoAnEpJPE1JP7t09PfFZSpAzIV2F3kmD5FDYXPO2DTc4Wpbfjmd9OGlNG9isM9KZP2p
OTtzcaIG9tXhBDXZqfK5iffSfTUolmtw8HwIq3Xn2uFZyNHTOx5agsdD6pjAaFYY+WeO0jm7DWGH
HSr7KnfMg3E31TaNIPITWtxryTgvtI5KtDu5FtKeJWWLWgowxsI49y1qLKOat1IRMFFVtw+dim1B
zvpmQIDlNdiutOK1Ub/ydN40eEnmmim97bIQgDMk/JB1mI1wp6Xtrq2bba7glsqVjYYJQJAIUzzE
93kw0zpevmPhiTA9q1XvAjHb+1pT6Tw01NOgmjsX0r8D1qvH9zhjkH2pU8DYcBvaxnCd21BRxSMH
PrQWBdGMHa8p/pA79xCrNNEVnuA0vg5OyfY7bwQZOVOx6e2zoZ91YyeAhGAgVechp1Xv5qOwtJXV
NO3edOLQT2PrDW6CwBFo7jYmQgpiMeaJD5r5Felim+LxyhYY7QwFPixHPBgscWNl63iyCMhS089C
oHqNoWZm3dwA39YmRa1Y9q2RHQujuyUmkl8lf1ai5BCizbCU6GR1ibESNSa0Pt26It7qC4YIEtam
avaJ2hggAMsr2T8ro32pU/wM47pSHkJJZPRcWF59tx9lsMRXyas6sLkad6eynbHRNY2Nuts2DK6z
fwTdhpqvViHdYqxPmAWSrljJRn1TmvBdSaGFYaZsm7SD2Pq2OazbfK0hzHe73ZQEdkK5Es+/UZoe
ShcFO0YFKiirAqSb78rOciNduXaQscVauQ7taxwlxx5tjqWCUtzr8xwHbmm7e60l1OlJd4iRc9AC
ZQC7MGt946d44plhbuEu7JSXSG99F2agz2MEG9eIb4SsO7Uaf1ngdsv5u3GRgShQMoS+DDOGKFE8
OKCGLQJTmSApQhW4MuADi7xcd2bzGFbl2c7jC+Ofd1MhLrU8piOhSlL+IKRJla1QzlFm+URuvGlh
fAgLW/WyGHMCVT40pLsCwzpmIRqndEJQ/M9xVNo96fXvwqj+EniXReVSOO6I3Walep/LK4bn1T0y
8Tqu8Az+S2Tif4mj/uuM4DpLB0vVLRR8ZhArT3X/2Icv/3IB99TCv7mAvw4KbsxYnXND1w6qOtZ3
gajeHmc9TpEiWrBD2lw37zIbscZarUVFH8O5/shIQCuZS4z64F++xz037u++x19S1bNeL9vBRZ2z
TKd7fG6Onx0KMFh89F34lPR1k3vMS4fzDJVjCt6g/stHO//tFvwlyq7tDXuxHU6GySRYl+wuOwpV
DHnTGiwPtfQtYzwn3A322kLmh8HYjdrOlh9TT9BBxwumNJvexauIGyTp35pcX6eK+80p1sVb1i/A
XMndtFcN2IPZXXVr9vSZSs3loprHeH4t2Ya7D6PRtgn6D9XFZJ5G9kc8PnOGYn7CkukJHGZhPTF6
Qm5TS9nnZoe8nuT3RVLRYpznxTbw4hcrO3piIonTknDWsLI/1AFbZbltZLvVsn5fxgpaJJMhrVSF
3zn9gd7sdf7flOO8M2Bx//mRGvdH93eP9P46/0cY5FBneVWU6sIgxvjh7Bf78FJtktWn/9Jts36l
bpCWqKtXxcNah1Z2tR9XN+mLFeC0F21+I+8LD9JRRQu9/udvpP39kwZ+/L/fqLTH0JKmVhznK/sx
FkL7p6gDnd3pThd6QDpUxP/8WX+/Zgkk/b8f5YRxLUuFj6rSWNuJssXqSTrGdIfI//kT/j661bD/
svX0SltGTpJwh37NtXKyUULXR1SX/xLdfU8q/P+fnmHdP/Y/np6JvCTSwIWOM/KQfPnMu3/bcv5+
zzT+Gpccul1l512VHy19VZ042SmwsPpKzsvf+cnkRLf88DX6l/Eq/+U2WX/ZWJSK+K5k5joyaoeX
9kl5BIK9BxNW//IBuv3f9q77LfyPWxULRe/+H3Vnthw3kmbpVynLe2Q7AAccaOuqi1gY3IKbREnU
DYykKOz7jqefD6ysaRJSMKbqbsy6zDpTqcDm6+/nfEdTvnnpG90p5DOBckgrvxFc8K1SxqpwTYre
/paC8Hy0ilYaLXIY9fjeTHZ7QEE5E0sa1vznLYegHRua05IYhaeo/hqy40vh5Fo3ZXDj6smpwj/Q
+rD8R84ue7C4wjKuEE/f9M+iuE+si+GnNc4XUGDgptM0u4vMLxrszWKLRsq/FgEstFl0cmX0Dra5
rx2qz8w+x0Ut2y0i2ltyzLfqE2cdU3A/WicC6EoMhHavsUxuN4qNBboGBqpz/6HR8RkgMsPyup0k
Tv6TrOcgZQf28m426VL9/9krFFQYWtfkBYm9+QzYsLjp20eT2Z4VEUNOGl8kHCNOxTUn+UMBPUI7
R+ZbOcOqB43XrTwIYxlVNWqV/Rf1FVGAZV6aLI7YhbTdKQdi2Cjr/syGRtXGVzP7LTU/DyCaESca
P+qCoZXKiodIhTS7CRVO/2RJVO5BexKm0xXGV9YtQWCshLAZPv2bpPJxmskviSFvwmjv5yit3OsU
USuYi4jCY71txrPakKiDPznGVeu9EJHUDNfmUG6t8mnKLjCqoX/4UuHss4mLKRj2wXPhtdKpjxqf
YgZqvfxUybCF5+58MorupmqzJyNWG5edtM5CMs2oHEA/hDgyXsSWu2Z/GlbbAf4EJQz2BSsnejK8
DKxHcRJwck+CeuGfpt5jLa4ytmcUgwrpQEQGqGbAyEEsdxonzGXmFSujiTMfE0F3xl3F/Q7NMmLP
KYKOU7D1MIneM7+OWEzwAUb1fTWet9mFgW6lQkGPMrOMgAmEEbOy1f50QAF6AhOt7NcEndsTNSbi
F3HGqOGmlfs0vYUtpPtnrg14KdyyAenVRVnjbozxW/oPtRF+c4LgS5ydZmLtFvdxc1tkxkbv/DuN
3UTadRjpCZjLnHXQ4leqzWA35PEKSX2BsLZN808fj6uv8SW/jnyYhN53Z5pI57hjgVAYxg/mJ3ig
WvcY1uye0MB2yKNtzpEDtgFTot9q8jrVYQnAI0Vd0QfVCunUYOJnjamkJd6+L9VPTaKaT5vZ4vNY
UDgVFCvYHXZA/INb5OxgNy4CZPI4duIWWaxdrVEHl4o1Mt0jPtPrmkPAfa+dN8lec8679Ny1dUQ7
nxPOcRMkV0l9W4ynY1TfdJQZE5cDoKJtdgnHASsrCG6t0H3OPWudOz9q78JDRCYwjaTNJ04atkUz
3MZD/2R63akcxrUJlWFIgFAb/pWcvg/Zmdns1TT9ZzOXtVhwDU7VZxIUyB5R1ISE8Mp+MD4j1Z8e
rSPo5gPrctNarD3iUtMdM+IS/uPwnD3HP+XP+la7Y6PV6Dvnudnrx640rx1+bS2mtRj8+fbKMBHA
7/ufhMYx+nPCiaz6zpAQy9fVefDSHuEYH5qR5/n0zTQTacIWjifivZYxWKuta2pHPoh+6Kfnh3vz
00HvGWOipngfaEjxch9kXG21+AjrBCpiLThEDoFkZOlkbXuK+ButUSQ92nV71dS53OVJk5/r2eQd
Wan9fvUkzcWjtnB1EzK5jEsvpreEGrMoAzfarBxc48fd3Pn9M8tXPv2bZ86Ei34/0YZLDurwi4Fi
rED0IU4GGGz50cpBM5z6yQl6o32GiqaIL7Xw2YNPr3kTgr5hk3ZXE1px7SUuOYkI4zO/5viv0k6c
7DyIGWZ1zgcKXAg1dd+021ipuzGRT4ez36PMdh6HwOzEIS3GtXMXJM+6/imIug2V0zWTaqXva4Bx
Zk25PA4f2uwqR8QPUcVNmDP07xVJqe1w4mpfiuBZj8VtNXH4G6WbLkClqcPjdiMObbSWNMMvpbzt
yFxv0iskN0NBFMbwvQiB15OK0XKANrrnmovaiz3PZZ89D9O9UXFwF6RX1YCNiVoAZ+URx5ZhUqj1
x5/gwHpcmoslrGgoyVh2zSFTsws0EIe4sr9p0r+XPlamcy+FOAwOoTuyI/n9UlAa879/+8WzrB8R
14iLxi/sT6qK62tOKjGUpHnuwuHPMiAyidogv4sB6DnKujnyoAdWiMaMCX9zZaFNgjFiNC+0uuKU
d/Kyk3i0P2kt65YM1WCmBh8r5bUlGmqkL2kptp1Wo/ftKau0VMFziquuCJ0jjd84dEOLVXEfpHXn
B6V5EfS1hks3aTyTtIFMewhzAe0r5FT4R2+g5Jed4gjQNgQ6GIvBQDYJ8Bclh+cqTmZhVVKc2RD5
4admdXbR9Fgmy9iobgfFysXIvfpz79oR6uheR18xdzowESFizWSC/dM6tXdkFHttNr8OxfL1Yd+8
5VY3okhApt3brQ2tUVGRy09yoJvY6Natpzie5RBPFN81tM+Wk7O1gfE0XvtmOJ/Woeqpw5esTT8V
ybiTCNZTpJEBWaQOiZI+quOqak/7isM8fMp9VXB0A9pThdvUt88/binO3PR/9wyLiWuQrieM2M1B
g/UcYqK4WotH7xEeecQhEZAcx8Qb6pxaJmXFDaLZAiX/i/WpuA27x/5eYw/Bae9Tf0W3Aue0my40
xGw8Ps4DHohQGjBKT3YFlOVURY9Us8EPGyv3a/MzTi6xH9AOX5L8yqbsxi7pa0XIC9vLZ9acGnqc
kS0zgjOt3sbnNYgJvO+kFe7wGDQZCL1V+R3LeyVW6Q0UU0du4/oWjM0U+ChILzhsyY4kTbwmfP3u
Pc2j+ptvbYx6mU9gvy7B+Z+Yp/E5B1iXaG5XATnj2uqzQ0icXNvnpO2ugxMXuexKI6WuOLEJ7LKp
MsQbb8WK9JQK7Py3Nukae+wGkM5aUsN7NLfYH3fJGh/qNYaXq2THIvkSLjYy6h3HxmfJrj1tL4Kt
c4Lp7j9twYt5z3Z8r7Jznoq87TVwhp2xE7eYliGDkwvfbwBsbe0zXvNqWMkNVNv1y8O9v4lP2Nte
wAMojyw19AO1G2OxIAinNh4Y9Q2i/Tif3uAzWs+vyF5RKFmDgFiFJ8H9x01en3/zd59ysd6uGB7i
eL6Wt9c+ZWcEWNyMz6DY19n2P6ygGouJxm2QDFXGqC49FztBGV85BrrNbIiNI1/uwHj6mpHwpjk2
oiudIe7Vpa7NJtmWTKQyyiHpayduUh4NBzowOrymJL65TGa6FWD+iZIa5+JF327keM/+AIGKOult
8i3qC4dSjXtskXRgxnxtHm+u1+Z9V3oJ9oiuJWwAhqlWnqeU6MEPgtnpN4VBNk12pCEcWPS9hl69
uZjJGbxMEs5WmTh2k3g0IQLYx17dgdWevhhXfWkXYyxNYpV8dduVmDfBaH7cgA8VOl9X1W9uXKnU
ye2gpXZd5bCt4grtRRy4drPGaQMQfbBZNguFsbpAh3WtD2gCQgscGTEPwTa1AtacJP+CQzehS7Rl
Q8Ujd/3VMIkWJbkBPmZENkuqERB9oYUXdm2Is8QJxEULW2QzNBidOjz/YMky50Ea0DzJZPaQI4aT
qy6dVIcE63nA0hLh/mjBEa+TYsDkkcgcwgXQwo/fxKFesBi+OCevJpSoJILUwJKgsDOGrOFNrAzr
yLh/YGMnXweRN+86rCwbCxaXCMw43FVoKeG2B9a2U0gTLV2JbT+oem90hXcdBlV7nqR4EEHwRpjf
imkTMbAdmasPtdfFuBWMKcIEZQ98t5Kdd3juIHkbw/LI6vjQy1yMWZpt2pEY/PFSK/fkXRjDiePC
9jkWpPL7QVcs1sJ158l8MIluCJOKMwVovfW+M8T2P2oIYrnebcI0KVEtX9oOjB8p3O81AFuj7p+S
LjrS2A5lS4rFGhYzcDAZk+AiI6WMNkLTn+bdeZRKVnTBheNO15M5qhVM+o0hkQt9/GwHRhIxf683
LbCE/VOWnjHgTbxv04c8OlJHnt/Nb6ZBsRihHMXZeFXyu75+Hmcz5BDNvI4HNtja05F1/6F7n//9
m3u3w6Yts3y+dw3lgHMSxtmRCfDQLy+6fgUpRFUpvzxT7Jr4Uy+OZH0d6AZisRJpSXdNPU3nh5MN
AOhR36D7hmn48cc80IfFog9Xde/7msGvWypYEUbiGWD7dx//9qEPuujASKYGP5rv3MWBK/BxzcyA
7M6RayStH1/i9y/HdBe9OEg9f+oShEbSwIZvcqhvA8J4pnb48e//fv433UU/DrN+8gES53sb4b4v
Jm+lK2WcyQ7YIUmFDg2VsddN0DrkBlTWj6/6+8Un+pD3rTRIkMFNMsv3bdg+5bFpURE3012cALvI
4xYHCoTjjy91YBAx3UVvtts2xwc1RXtcUfGVuJ9SjOJr7Xa4N1fHjtIOfaVFzy7C0CnIhI32jZmz
SM/KEKJv6TxFCmVuAcvgWB7y71uc6S66dzKErm56NVBcLAa4npLwixoutBGLYP2tC4ojdZTf93XT
XfT1MtUSKVHf7jvhhPclH/7Cc3Pv9ONP8vsuabqLDh/4ke/6RRXtpX/ShZ+j7loUR3rkoZ9e9HbO
9RvNk0m01yCmpmqAXrwtqyMz6qG+sujuvWJFp3e8lfQLzPoMfxvcOR3A43oCm3tsnD1wFWfR4y0z
6hDLzu+e461uV/3g7CMiO8NbDSBPXj7+BId6hbPo96OjN92YcJUI4li1iToCKmBZrPAlttq5h5Gj
PDKCHXqeRV+PwyYmJJorIbPGp0DBEi+zU28h8FcEZhx5oAMf3ln0cpcMYC/OoWyO7tcueUiSGhjJ
88cv69Bvz//+zZzapJbrDWGaApK46fAeQykPmvDI6znQo1+L129+HDtcbRqI/PdyDzK/xe5HpflG
lFuZHxkBD3RmZ9GZZdN2XZdxhbb5AhUOt+SRWz/0Xhb9YcwKpwh6DQPJNMA5fq7xzzZHRqADrUYt
ekGmVX2E+ijeR8YGHoiA0AFab7ZtbEp4g8fijg+8G7XoBjIpxsyZj0Vy+HWacW0mZx+3mQMzglq0
emR2srLDNsZzmdJcKNUpSfUdMa2VGV8+vsaBrZKpFo3e1Kl5OFEY73s/AqtuZ914rWtZiw6a4UgP
qOdN/oy0dvNoiyqx37pTZp6yYnmKG0c71f2uPzI2HnqRiz7iWl7QZnaR7OvhWpOX5D0daWQHjhBM
NV/xTQepgzFxyiRN9gVIDZejUFwSgARW7bP3rcZPTEjbMfnQoYdY9JRi0tvASctkHyHAL9WXpj4y
ghxqDcb7Z2g5OJsC2433zqTtJLicirJ/SOCBOjanzu3q172F+Sp9e/OW2kRWWpFxhVYjPaGBQ3Pj
aT+bCvKsGW0+bm+HnmLZ3/2QCr+FHinCit7KT7GHVACVQz4di6g/8AFea8FvniK289HWh4ATcCP9
ktQNamrt4eObP/CC7EVPDyJTc6spTvbTc/dZfyp+et+wBn/824due9HZG7PpEvzuyb4ZbQsenvG1
ktqRGsSh+1708QZczj9FYC0iMOIxv9gnwe3Ht33opxd9dhBIMsvIp2cR78H5IOJPQ0LtmSKb+DtI
0F7i/odvaH5zbz6sKlK79RveEE4kwsta4BkfP8OB6dNedNmsJJcOIiAtpkFIc5GdiBs3uygej81D
h35/0XPdtrYyx6fNk2+qf+bcfw4cr3Bfr1BwfPwIh87m7cWitSvyMBCzzq+1VulV/VjcaHdMGOZ3
c+0/OKdrb4tc+uNrHXgca3Epadd5YxZ6vC/JkUUe9c2/t2bt0gqfwcdXOLSytBajRC16nOuEGe6z
Z7zeiN0SZ5V8NZ7VrfeNdfLHVznQ45b54G6ZK0GkQrJXAbVHiqF5VR15gEM/vRwoCtGjeef+BbXa
VBFpGnlH7vrAgkkuxgmRmmOF/4fGNKHuyDSc/WZXDJAi+3Lz8Ys5dInFcJELBR5i6uJ9B80LnzxI
D5vC8LHNyaGfXwwZaZuN5OkyGacppywXY7jrgyOViAOjkVwMEakwGyIl+en+FmQ3gTrVZnhMP338
Wg6tIqT5fgAaytDSnB6hB5mNw+fuBsXFnAZ93Xyvr7vv9dORy8yN/DfTsDTeXyYpQ/AXMQ9BvhvZ
MeOcHbECY6bvQs5UCG02j7TSAx1ZLjryEHquFyKb3KMtgMFlNcAGd723Cp+LY7PaoZ4sFz15Dq+W
0O6YMgPibQlcwfHD+LdV1QlH+jD+nWOnUAf63NL/ULZpTewyr61sIExppy0j4cdf5ECDXbofIqEP
k1dSBe80UG7EKmsPOaCsj3/80G0v+rPZa+3k4oC+bCC/CaYFT797/eX/eh7+23/Jb/7ZZOp//A//
/JyDVQv9oFn84z8+5yn/9z/z3/m//837v/GPffhc5XX+s1n+V+/+Ej/814U3j83ju3/APRs24237
Uo13L3WbNK8X4Bbn//L/9Q//9vL6K5/H4uXvfzznbYY97e7FD/Psj7/+6OzH3//QBX3vv97+/l9/
ePWY8vdOH8Mm/OW/f3msm7//oSn9T9swXEPifLZR5/zxt/7ln38g/5TKVqZylS2UNObj2SyvmuDv
fxjiT8CqrnQNYUpXN+Yhoc7b+Y90509hmMpyHanjenSl9ce/7uvdp/nfT/U3xCE3eZg19d//4BJv
+rxlWS71OCWws1oON7E8gJycCumXEzCwdx1QsDAPMUPEjgsqPJQedHQ0H6rrtJehjptrsnlIUHzz
pv66o7d38L6R/+sOpG5JbsZFvvR+9DGiMoZyj8jNz3IUAyX8PRlk+taIvSNHGO9b/D+vZEvXdFzD
4Fqv4pY36zkLyoCXMtOjUZ6NnzBcN0FGItPHz/PrG+WdWo5uWroFi9Uy3j9P4CQiN1qJOqWLxXWV
j6D7OQ7161UkGiFPjDRpTssywxsxtNbXbsiN8OTjW3g/G80Parm0J9eWhmEy788v4s2DuiorVRQh
9RwRRUOXrO19MnoYUhOSmQfbIp9HMGB9fFHjtcD6v/PHfFlbCEM3lKMLvueyQO4aCJMSUXGonBU4
taAdB+JMkwnpQVOAehvOmY6Cnf0daYuBS2wz4mwLi7JbxPm132jyvpgEdKAuTqzLrLBJExOdXT5S
juPcOcnnUMOowrdQ6hNTYhFNxMQOUwaP0TWnISZ9wGO1No6Z7yIkJtNoVzmBBDiWQ+MJrcGYQSBR
KH9EQQ0lwSm0rD/x9N67D8ww+sbHiu5UYsonB95MdwIR0W3mrHSJC6d07Tt/dAlCUYNl3zZWkKT3
Mh7gN7jWWEanDlFdDz7ZcfLKhBHX3sdyTHYyZ2WD9DKGv60TTVCvRJN2X1UfhHNAnXQLQh0T45Nv
K/SzAKej+8meMOy7knI2mq7ATVgoSnvaEmPRPtplpD+bviXIWUh78yLvwmGAhu/aHdgFAQipFJ1O
Hr3eqb3TTvW4hYJWQUyMAtI82qhhCcGhJEl4KY3CJIBKK/JNUQCt3HTN0JJ93TRGwaFlj4+uyQv/
LKsmp9zaaUoUsqUs0lI5FtRnR++EodhrLfTi4fDZL3z0gGCHJ2yNyeSQzpaGFfL/0HlOk8HCZuZY
8MCNENYpYOhoJ5AD6DhKp5GwBToKq4GkeNEsV/80xQZhU90Q9S4u5TT9WbqhDAjYHnBI8Dq7G5x5
T3k0h4UnUQ4IoHIs5FTSGcpnQhzS9aTV+mml9Z3aerIJb5NGBZdubbvfKr8LXvoKKMPK1PC1rZQD
aDMxyQMu6qTZKak5F2k8qu4Cy5x8KAstuQGKmqNcwF1xniFsmchlMY39AK+IMJ9Jd28724Y8bocD
kVE6lvITP0blt8nxpWItH2fMeibkXPmRPbjXoAWNlw6ZvnHzNsQDYmjBlyLugtsiiRNtG8oC7L3v
OVhrkprsMMj7Q/Ql7XhpIOxDFdvnbRtUnNVMpczOBxl506UbD0htCyN170Llwu8INDeFHVXH0w74
rtbh8XNwvLZeBhJ4ajUS1eogt3OCOBL/SXYjpKzMTSISVbzCIUyeEDmIK3n0XKgcQrjZTCLdFhZ4
CBjKtmZeR2ZPQCSEX+InY6JIriKZgQQKU2+6G9sxf3CayXj24bXMWQyadzvmkXMdxBGYct0q/Puy
VbTxqNfrF4zi2Y0bCghcflJHt2OoN0TNeAJ3shGmUQ3TT7O+SE2kCI2H7KebNdiI3DJhPTw53pPu
iwFRmKsHmLH7zC5XtYxBYxbStsiQSKoRVAeSVexQym9hWyX5APvQ0hOwU2KAxcZZ3px6oyL3xu6s
Oa2bOvRXL/VMsl+yFhC7n1pz3kqYGaRNReAfbQf7DBaJEayfXWoCTqvR8mFM3dIN0gDzAnBTbyjk
MKE7PRAEREpAlzTZo+XnZI0aASKmkyxtgYkinzfAMnWGhuU4cioDkKMZBBuvrQitmLLa1VaVNiX+
tVnUUY0hJu2cje0UPZubzixY7PYCJJUymIh2E3oaYtroOxOgjBJEE8zGgGFAhAaDS+cMj0NbaYr8
GgWATAwFT9YoE3wM6wYf6ktUmf1m6HoRnEsvxDxS9JGZbbDeZo+OL9ObidbLIXUZGLP2M5+u7VHL
8JM5nfeMZSiSJ3S39gHNmfhcgnrx6BEOSvDBUnhXKmH0IC+jQsf7LwUYQANBMmajqordTV9n1uc0
jxp1mkEXQ1lqO11+3rcNLXOIK/u+1V3SwQqROenas+tYPzKrvS8bWpYtdB0MqLJQAUsweouNtZMz
ArUZSUpa2Vq32Fly3bPOoykp7iTI7SN77N9dzRSm7iibBRmrwvcT95T3U27XkUUuaa7d9EY6bfpe
c046M5H7IGpejkzZ73d889OxfnQs07RNIViqLK5XVdlUMYTIbTf57W3ghFmwCqxWAXWrXACTFlHp
FVDlKAKXrY0iuzcowZNY19Hwt42LU2pTzhq2TVPWcg+jGSN07pu+hzcpG/u96fq5jY5bQ9slRz9s
XjJmPnVkK7PY7M3PIWy4ZczoJqtiZ2lr1W2nDRvNd0gV7cn0k7Vy9TkDoGYimmLXvmCtNBjgQ1Ni
sQZd1MSsTIYG2oXRuv3nAvDf2v4c3Nu82w9dE1TQtNXL3/aPRf23kzb78diw8fj/YD80V6IPb4fO
qhdgGj/ebojmv/DXfsj60523HK5rO5Ztv25g/rUj0sWfNHzlCN20deG8Kjv+2hFZ1p84oy1T8YEV
f3XeR/21I7L0PyX7JP4tXBl2MvzRv7EjWvRBaStb2q6hQwdVzNhLcYnuq7quR2JmSsN4sHULJXeR
452fUm1H8N2x7cJCy2y9Xo87h1wElJDt4GK/EBvORNA716uzGLgFLh5CVg2WD2A3spPG7podmeg5
WZkWNJXAtr5BrCChrpH5WVFn43nTD3eDVcTnYdLqG6014m2U1Jz0v/mEx/dp831aglHJtkxX1+lz
78cml7iaKYtYNoaq+l6C2zkHRu6CEyrLI6cGv34BdrfufDXFyGsuDRN6W+tiqguyq92g3PXDYO+M
yFHbLnLy72pwj5VZFtslnoxHUzQcndbFPnQxxodGEqbEkxB9F5MeN0YTKTdxhtc0iMd922cgjEzt
mMflNw8JZoar6bpuW8ayepRESVpDQa/Wmam0tZYATCzqGHcrtlgyCbWfH3+9V2n8m83Z60PSRAw6
Foe2Qiz2hE1d+aC9wc4S1hAQ9BTG3X0AhB7Xi8jqbxFymRmoomufTFXoYEqnyv4ETMj6oUTOkUpv
FlHH8ruCxWIXgUUYusbsPpPcQbh5kbQ/J3pnPgcscr9TuMyI6jEm51OU5vox/f/v3h0NxFS0R5tV
wVxSeLO/rcJST6yggM6F1OcyY6mwS+thQvEa59usBWb78cubf+/9u6M2wkZ6biCK6XnRRa0oL5SY
ncyWCMsLLffUmZFEYsvu+pisdv4Mi0spQd3AZk7jf+biM+GlH5w6BRnbjxHrKddlX+kg1vn4gRYV
ZQYdhlh9ri0ZkvKAsdTZWhZwgKTiMsKGoxQVLnzUyHOehs7Ut2xbSIWMvWGDjG7aWkmOO6EA+9YY
nv1vFc5fb8SgaTFp64BOraXd0Vd2pbVWinenAzbpdDTQIgM8kgwYmepwMEn1cPWzjx9/7tDvXrJD
BY2SHGZ8Uxnu8rRH9VVXhpWGfT5hR2vS+1m/wjOVDWi+2oBuzvqG/LuwCP+DF29YBoOoRRiKI5xF
U9LH1LS0kOcNJMZqoXvuOoqw+HsakMZK8/V1T/XqKrIr46Lt8mHjRAqKPcLezcfv4JdBj3cwr5sY
yeHo6MtavN56WhPn8BDjNJyZzfllOgeiQH7DVOa72jn2/+r042v++t6lwzqNoieIJiZ3aqpv+62d
OQIubu2vQWwXOPs5kZ8aYZ1naOvWQMIgReUmpaHOz4588d80eAvnHbM50UmGTt3m/aUbT1MwKsmu
zm0Q+25aFRdNqwM/zfzwy9BURALGSbZqtDggAQc3pN/KFC6X4e8+fge/jCUONzKXdecl/lzhfX8j
Q+TEaYUzg+9MUYYYCuC5HbQNUiqPnZf+MpZwKVN/XeOblGWWcvcEkq/RWCpfE6MbE36TeFsA3+OR
wfHXq8xVP9OgGq1Yfi3FvqMeBEiKiTsvhah2bNLDu0EjXvnffW3zToyxijo6S8PlqqzR+8HxAT+v
gY2TEBUQSBdIqn9QhIwjD/Rrz2BOoYYrKaE6kAkXp1ReVHZBa3IpArJwuvSFhNccEnORgtdfsy3y
OhxUdXxENPZr52BCo3CLecRiLFyKAUOq03VmdPm6VhoUWkszL0AfZZedDserbgzcixwQrOzm2Gjo
vuom342HimmN5fZcuIUotfQBT5bdmGVSAPzTFLQ+P0Ip4JRGexOGglTzGIY86Xjs7lY14vEz20zM
b52duxd56bd8A0lh8EqSrYE3cCL4jCJcVlBp0kBPYWq1R7LNbBYdpZuNL2ZaWt9geWop1H0/2Ad1
Sm0cz5usd0VQxecxNntzS7Uj+0L/a3p2pE4wAH92nGTtc4qwz0CE1luVNcZ5YVb+bQTDFfQGEBrS
oRwq8LPsG0ukQ6XpbmhBuBR1Jx5LZwSAWIAyJz/BrYhXD8favWsm1G1bswGZujXyJk/WnRjIjRpk
U35xOVapgOPGfr/S87A7KZlPsLxWBWXDKfJK61S2hfbshaBjWbEDK2MpVX7DMFbfxAgxCHZUoTpV
pYCwGok+2na9L05JdTCty3BIk4c8bwqDLAdRPnlJ5dzLiuriJg1gxfemOYDaUF4DZLEl75dygCee
e7M0HmRKmvhNaQDo2ARjPaSrPo9HjSLjUEOR8iY4+X4azmO6XcEWpuzICq+iJAXwjyJyudWLgGza
rOgDEoeVcV+lBTEkWthRgs/dRCeSPDNjAMpjX88pjpaDxCkirJyjevbweeKDT227gvJRaMUgYKhA
AoJ0a9Xe90bB5iAYgrmM1YTyoe6F48NqFhBkxrog4XcEL/k9FXoAto8IUrYvgxsR66dy72RSUhDH
bujMRigqCczOHMIWUyOL5JqRHKsCjDspT0DYN/1J1NQQSl1H+cnWKEyLo9/5WH5dslr90oc9vkAn
iiiM2tRUvVXa5yb/P2kcX92imIg9cSvtIclcgiNo4BCIzKydICGp2ITI3bYwhkQ0fK2KnpCl3KGu
ujJH0T/03UQrqtxoeFSFhcCzz5ryJrDq0ebkvCkcKAYOWVcnUpYTWE7h2lvRBGwmonZIdkFrE5VU
ei1kdOqpNaHSo++d2uM02ictItt6XVgl8WkyrPUbA3xKuI27JkKnT6IgYXEwovdhn8Q/OyLryNHU
u+RrYlv9jY1HL2V5PMFRi8bYvzKSDHvfSLvuT3wvT+fMpzK5LlLDvBc9S3kw2UZxFqQmIgMfbOgq
7fqZjGwPPbHGjbKfAmFNn+NCWmwDqrYGzmBl4Q/Vtfq08vW6eYid1qs3QTLkzQkkyxAaeWiF9lpo
JQTJ2imHs9YnIoZ+OViwsCMHXZIfBYKsZIelVtMU1rSZ0Ov9HOMAXGpldlpDCnUyuptJYWMk9MAk
Ps61yJAPGkenDik9PyVqdca4pkFouaTZZ/TywArlpW1RTl91EJ9Bg0gb9FKTJhIZoC+0ZpOODUEk
maX1xGlqiUUOYFOMT5FJigYl1jK8obTcEF7d1n1D4Z+jQyq9uf3N4GSvWkVxAiIc21K/VUlJoBGo
fFyMesvNekGofc6aeLxNe7YOu47IzoCEivS0EMK7m/uz3NljxpkAI1P3AEbb/VpPdKIVyW0wzdsx
A7mvGNfIIipS98V1mmBicyj6i3LQOcKBIk4FNyBKkVZHPBMFad/PP2GlgkActjmIHpNgqUtoCCj+
tVYkM7qzsm/rrGc0sIeMnOKK0j8lvSmG0ieE9cNqpuZ7w1443/UQiRvy3yMPPpLAC9rAASUKWJFm
tI7ivL2zszAr1n6TDe1J30UZPDZHdf667wfRnQX1jKqVoURNUkSuzsFRIJD7WvPwrAfw0gPlkZ48
JL751egrOPijJ5qdNRrtd3dSZQLdh3yOrd5r8tsY5KTOB3FqVdvU0MkbJIyiRLpYIcrLpjp+CVTg
7umJxfegG/NnO8LWt7FqjmIZ8VWfkFKbdhcUsjXoJrYKrgUCXThlNgF+EL9868dkaSTIhVphfCch
JiCWsHaL66gpcYp2mT9mhIvpYq+3ToIzn+17THyvVRMZOcrB+cnn7LO7voktfeNJWzabOJXwp+rG
N35Enp9MAA9i9EFWqu5rTUu+TwBRAEmibI4B+vetOM+pfjUE4QSgQBsEVt/Y+8WEcKrJup6yCjZZ
hjQ7P/W60BGrUIxzVGZg1qScudVwWcROn671wrOeYUVFCSBjOsMqLm2PY4TC6Jx17wzszNMu9dWZ
k+aVxSRGpALIw1E7g/dE7nZfDhNUSD0nIjAoNCJcPJJ5LyO7rwUBywokYakCooQ6NZFWUnOUre0M
mcfXZTx4MGWqMCE1bfS8e5SlQFmHrMxxT1hm8pVJq2Hk7S1Q1JRACKYsvOnJjrOaOJHEHj+lZI3y
NtKK6XvUO8zDk52Tol3mQvpENCVuxZ/aeUPCbQyOLm5SGx57psKz1KvJRlNprJ4csitM5oC+IAwZ
nnFAiwMvTB6yYQDWCUjfAAHPI1ATqYDQlHmwCROFZZ0T5CFfkzJAp/S7xoEel0/fQHEW9CeZgH2U
ozJ/pp0H0d0IODWlfjIxnLZakj1Qoiao5f9Qd2a7cSNdl32hnw1OwSBvM5mzZlmW5RvCKsuch+AQ
HJ6+F/2j0WXZbeFroC/6qgDbhczkEHHinL33ImDS/8cK4iS5WkbZfNXWoEpE7bP74C78hE0PSv6K
2qqdtnakrX+kkuabZ1ROSOovoCQTH+yPWPsIXHvfHoZdUdbRM6MS7oXrOI0IxzKPrlJ/cL47y9jv
ClCwX8sBVFOUTMTwL7nT3hW5YQNcnBibeG7xIj1juvNTI6GNkUYQalO0tDsWmJWk1rKxmA7cERnX
p7QmhjKQNVmAyiEHfhPXxvBWN+nyIgTjdKN2x4stkY3RI+3aZFfJoXsZoWCJrUpK4twjR3jXrlO5
3TFbxPg8LhYnTS6ceV1P0p6JL/MHLC/Nwvgp6KxTopb8E2G6JClnduuneBGBHWGK6tWVEjL74oqI
bgWagW5vM5rnGlY5kKJYU+duhjjlxTLzYji3jYT8UQMEWSDA8m/wVwfzj2goIamVFjLSbaZXe3af
aYbMNRNwQpDAv6naM+qwm8R8k9XM+jcts0zIozxCAc3WKWgfJnflJZKfLT8paETM7abOQ5AqEzJp
t50Vd8E+q8DWwNNYom+D7bTfu7HLP3nQuRvgywNjdTOru6cyWRs7UdeKLzy08lPSjM2ZfS6WmwAD
GECPyS+rkHJQBaEL31tuFIQwFcqRUSPSBkUyYJQ1TbTLrAILTpAUaXI2C5jcqjMnWMewX8DBFLb9
xZglG6JXGoS/K2OBIjQ3NriGxHTajRS5/UqDoBk2ltmmwS5lXPxKakQnQshLqEmVJ5ATpKVKL+5s
TuDkiiJ4MAflBUe3szEE26boHvtonTMHAemw1iIghpqaaJrOzcqXuRb2Ayee4HtTmvMnS+KjDHWW
msQSM8ym/GrkMnP4MEFNFVq7yEJ6rFxOYdikSgdjdd+R/wNEQ5aEJWZm4twyysQsF5H9bW7MMWZ9
93VMMG3lAS2cSMELtn02KL4chYDa1iIw7tospkTzlF2dNGFixKEZRv7dzU0KvqWfm/vZilCIFJat
z03bMCmWg/bzDRVBGgB3ytYyrRwjtcsd1w/CKoBxkhkRE9a0k81307MSjh6WHaXbKO2WGeCLJmU1
9ryjVxfdYcp9QMLsJOA7rdkDWzUQ5YvZU99N0C5ZaKGf0JCdmFmHpt3Nt4Y3kjA42zRk7l1hkYoV
LQlcj1YvFtmOGUqzxGjJ7fJtrwdmreiaT2WEeyd1x7wLxVgn47HOSQ3u0EBMuxVT2GzloIaXtpUz
Y3CiqeEos5i+KT+WoXYHkqmbLIcf4csS1EBdWqm398jakNgGI2YUIq+gxfV2joJnbqP6m6YYwhkX
5RyNA4eVeVsh8oGc1SbyOlNd7uylnibWASpCJDgmaX4IG0FQRcvagmO0aN67wN8EIEoFhRkqEwOM
Yu5hf4xKEfPnzECy4qBlG807DWiE/Z6qnH8NA0AgIo0MR795sQuEigE9pEzHKrmFE4TN41SPbREm
rQNBWGhpmRvt6elT5pfjlc/A34E+KnPgE6RxbDQHZYhl6Cx4ARv3YdDTeA6YiTxry8SKNvBqovnp
1fQ1solctGlrqf2iqAcZHjT2viNdueUAx1a9awx3uo+kISNcirn8NHse0UaQuKyaZtdANJ3FKKXb
ipI1hwAjg66kmenpwSUclpNW6lp3cb2It97qKetVlDAzd5DDBA5GnzyJ/ekm65bmRVTZQD0os5im
VpT27bZWdVPeD13pfBlahEVkNSd49/3A6sGItoFFQQWjvYBpZw4w6tlzk7ByMlPBKGuW565v3eli
t6uUpQPnfGORuldsTYd2+LaQhjou7bwGy/PYeyt1Ht5JR81rsb+V5X5Eu5ADTl0yfHbT3H42ZjvQ
ITffui1ai9BpoVsgZ0OXLWFjduLMuM9zt3amE354Faxinbi2IAiAyKNwYUHejFZdfcpF4vlh2YO3
VIUVQAGqetSspMKQUN8S8klbs3gZZTvdj3FkvGW+Qko0GyKCX6+JwwHuqgmur6lcr5d4XVPGCPnJ
jjppPajkvgvQUjX+wVaye0FOV3RHc65SmCzd9D0IZgccAKp4L+x8I43DpbFoKaAKREAzOCY3rK6q
rUd15MDI8gnR1YUFt1ZGCxdUWYbkqKzMbOvmPVINvlPskHw1BGZI49DI9n0g/GPiqqimYHbzbwtv
MZxFYyivCiPmaoMYT29sV7s/snZ237rUbi9+KqU+UrxxgpvGIP1sL1I82VXMeuGhX4m2TVJlUAQr
Igu5cUW3rVSVnFpm0uTLZp77Q+VdRnqP7Kf4Za4IowVUatng57rWPNObED7ymHgBpGqVlI5TTuhs
rabc5cjomdBxM9VM25pQ0uLAzloUYT/mGsj04qf+LpetcZncFKwzx6GMtSfVnJMNUtsXSrjmn56E
dxWKOh5vcicn4bPv+xVWYnxVU2l8Legs+1t3qm129TmoHNCxyqEqYOfst8ZITsU5z4Y53nNibOBr
95Fc339oAk1fk144NGXs37hWZT4CWYa/pv0RwQz9f/N7P/kYVvpgPSbXThI9FF1Xk/RN8t4A1cfK
nkQ/ul86XuLpVPbKfSOmbXlQLijXLU5eklzaLiaGsQYS329qERGmGitOIGTJEjKcswjzx3ntP0F6
KslMcV141E5N2A6niQHYJ+NC6DujO+v8NDravwqAgXDFdZKcnNb2rK3rJoqStBqcV+lljC3s2u2q
k6T7q0OJO/3c5RUxvVVLwN2mgt3BGBt8nQyrPgC1LUdabiBGMwY6ReCV2yHzEPy1paluGH4lZP+4
5SwOql+6z5HsWjKpHZrTZt4kSLwKr3LBdtGh2Val3X5PZwpNOG/CI9p4Mof7cokNcsziPP/CxIeT
aTr2gXNqeZnZY2rbpP0xNLk6J1lHKQk5mfMl+XaWUFSHZTqG/K3f345ZLV5TizENQQSzwWZYDdkz
MqkqYBDvthJ7bVSAMohnAyt4bdT5gfyi5QdTM/9qobQnvzlIy1e2uOmqs0ovCdeWJIREcxQJz30W
iZCJl9jFRD1WodvXJTbN1ookgfludKda5KY0J2xfnemfZBcOFBgjjIED5Rati0dkU7qA95w1PQXI
0U3Xkw8cgK/eTBAD8seJ3wbLajDcLVLMbrMG+nM4cvzB3caOBklPQIx+Zf8d+n0g7eR6yqNYnJA7
SfiR9YqyY4hQQ+2N14cy89B8FXU2ffkv+FSWifCNm0sX8a4BM/8wrujS/6qifF7QhTLmLSqbaBI2
7WNb0CPZ/70f/1uTXNIsRje0totRt3vrmONfI1hPtZCWRoI/k9xwaRYM1ZWxkpy6TOY3RDFEj1Hm
fZQp//sUh09F4SNMpthIlt57h7UH4y4eyDIq9OgAp54tkO9Z0R5aV2U70yiAxtgq3Re0gqEHTvbe
KQQq9hpIzd9//29jHL4JI0uTOZbLrOC9hc8Qflejwm22yzTY51Qh2J1Tf3r0SA/9YET624Bl/Sif
yQAhJkyh30+MUBJ6Ruuyzrl08y5untQblQzNBxOyP34KinGGEKvs4meK2L9uaCeSzlKSSt+JoSgT
nEvoHZDrD6Qdv38KhWjAeQIzxCq6ePfY0DukC7tOXgdFCGblRDa6F4YO9n98e5h9rVcM67Vn++9F
+FUCunBEVbmd+EdHtf6QOkZ7W/bzRxktf3gTKFkcwUhTMG+z342L5jyi66HWubXpxWfM8iNJe0V2
sWRJP3Xpg92As/2DOfJvwyImNg4NaoshMjO395YtpxyTxmIzoMPNIW7QFOhjprwDGW+vKoJv1TFi
3Ua5LD4Yjv3pFeSiophxbPZ+dAq/vvimEa1tRbDrjrZHaxMXI/4q5KfiYjUmkbmTTYvMQz7cNu1w
qRnKrCRgvwkXI24+uAo/gwXfD678ABkttZX07feDK9GVjGtaLoMp8+Yh76YitDU9tXFa3gY96qvS
cLptt2Q5sfK9Pmm3LY6BS4RtnqwHOJ2SXxc3dihrqe7Q4EDQiy2mH07lfbBg/vbk+7xZ63slMZ+g
aVrv6L/eL6sYTTh6Q40wd5o+FcGUhDNRgse/L0t/+hSfwSXKAhFgwngnLxDR1DVeU9Yoy22fIHP5
ZULef/9/8SFYhfgVCLVs+W6MrwfeKXMoOMA4uXscLVXc6aX+KM/gp/Xol5vLFfPRKnk+ph2JSuXX
KzY4U6vLKqoYiA5YKgCt7zWLyxUl9uoQpfKwgtbce52b3A+mna3ItFxx4Cd9A8VqdSyFnV78bjKe
YPf63/5+Ed4Zn1fliof8Rtg2b6JrYnr59evZekrtiLPQFi77DzONARI16oEM3vqy5mECYZ1JGRQD
XRA5yuHa910MH3IgAzeek03tTnRNrWx8/vv3+m1l+Pm1kFmgjkLkY76X9AbD7NJqrwF3WiWQupSm
lkZcHZRefl6UfouLqoSAF3z/++f+tiFyl9ZHYtVo0ub0360LHEB8GzwuYgOP0lNHPrVjRMt1NMuP
tADv5b7rpeezVqmnMF1i+lZ92L/eJZq72lhUymg1L5mnNoUZ4mVxdmAVHQgYOalmcRrc1F0lb0RA
dlYRLMYH77O9PuXvHk8XKU9gr9LBtRr69UsUAY4HitNqq8GAb1Fd2rsCec9Gml3LqXbOTtY8BWda
OtO3xujtr04w/Wh7z0LmQ8dIYfe4zf2u2iVKyTs0p+TR2KXyHpOZFhZRU4bFvKeZ7K2aM0ELIzV9
mlfmRwLUPzwwAr0rfjjfDFzn/Y2jlzqbjTWg37Dc4U3Eqf8AkqQkTEFUD4uMjGeL+co17IiPlu/1
Nr27gliP1mIAAaRw3mtyEtxKjUkzZVvyya/Qjs2DifAVjJhhPqg5+OjV+MPi6K2aJ0RA6AYRgP16
xzCDoKJIbBzBCAgf0LINt3PlOh9sSn94ESTX06Ei8BHFvF8X0HGkmRUwfa24sY9m5ShWrDi99fPG
+sDQ+C5D5+caxH7icPNQDOIEffcMTr1wWWGwVLW9lUB5KMGeNPNwsTQq+KQHF9CPpkVD3+RdSW2A
nmP52UqjK6qU6GJr9cHi8/sVlhZLDoXBz6LrvWG9KVScD7ost66Bu8vtEHM1yDs+ePV+f25Q5iBW
oX5kGUAU9Ot9DOwYNhzvEBahKX2uWo5yug3GY4VM96auaJr8p0sbn4cBhIXGQXj+3iXhGuAAXJvP
c+0q3XcuMwi68BHI9M78jx8ePkoGCMH5D4/qu5+W0g4t1AS9UQ5DexKrCmnJ/ekkUj/74KP+cK9W
IRpy+lUKiSTu3VXMmWZJ7Ov0ptJ6L0rPPSTaMj74lD/eq8Bjk8RiQS3+7gf5VmKCcOEH4WevuU2i
vVT0grb9RJBQ5OX6gwLo97ePK/evz3u3DclJgSNogfLpdlgeFXahDWrybJ9M5UdS3T99lMNex0aL
P0x675aTNuii0bD4aazVPsBsacHrLtqLMcTuB4ezP30UG53gyBlgXfmJ+PrXhhfbYzNZuGIZl/bu
SffQUJyptG5qszfCvz/sP/Osf12V0cBzosB/REvJfZ9fW4qKqXGPnqDClv6qyH0/aDcDbenZTrav
69aDauTibrUXRtxdO+/Xcv/OSxToYNGoNUky8sMegTlzkb5RkFVb64NX8veHd/2SPFQWwrUAA9Ov
D6/ZUzc2A4usN+UNjp4o2se0lz9YaH6/7ASu43jAAEZR7b2XNtKwR6CtZYFnsikPSVQWJ6VIvXVz
oT74qN9OkaCh2TTwrqBS4sj67mGq08ErsB8UzGaXKg8Zp8jPk8/ocbZ6HIJmIa14q/35oyr29/fT
d5nPsS/yX3SV7z4X1ssyuxTTWz2Pa4JtHHf09q3+qK3owoWvH7j53ZlHfYE17OrLnEuYtEkHOE4i
DN9mUqdPk5XfmQxWPlkKBsXfH8jfbwKCZ8/jW9KboNv87hvGQT81Zo/ooLX94dEwYwJYTToISWx8
JIv//WIEHMx4ptD6cxPe5/epMjc5zAM+hjgcfAXw7kOBlaT3tf1c36k5mT942X5/jIlfwFaADZTe
Dt2kXx/jrGFCoxoEybVyuyd/dOYHv10+DGlaNcW/vtIUdo7FCiJ5yKz3XpNGRKL2MQZvHVqt52UC
1OwMdDzRlUGzQ6fGBFGP/ngy6NBugoLx+N/v4R9+J90YKmXyEEwOwOvf/2v9yjv80TZMqi1lNDEA
9ZDt8gSk+98/5Q9PCpWkZApBNen/dIj9+1NYI1v0CH1Gy9vRD/2s7/E/lF9EwVbz90/60+8JMJ9Y
+HbYpL31bf7X75lVbKSjoZF6mEG0j5pSv0ozaD79/VP+cAJeE0ACvJnUq9KW7x6PpW4w5BQDSFSj
HXYZvnwQtL0/hXKOsjDNg3jndcUcunbPoKmYh93kjf/0ovMPDeqmPeNxpILZ3MPtY9zy92/3p4eK
x2o9gPnuenj49RogZIkouuC1GmnS3XYopraEHNTh0k2M1nibOYp7EIWIcUBxhyHig8//7R5wXXhq
WJWJUOFOvFsXWBxbkgccwlkznT9hc8+vZRd95Mj9/ZhPaU19RBdi9WtQcP76M3NjLDo25GRromKA
M9MnySEbIzR6VUFXH0aIfwwyH5GMhTxtVybLN9dK9IHMCsCV6dDvWqOQTwnzl/DnDfh/4TNt3qrH
vn176zGa/n/gLl0RWP9nd+kGcyn60n+7S9f/4b/dpY79P6jE8Dqsu6mDx4TH5r/jdmznf3AYY2Vf
rXC0bNZUpf/lLfX4K9ui4Fn3X/rSbAz/21vKfIOq3/MdizKfdMf/wFtq++/IQCzyAvvC2jajaMTy
+R4zqycnztPIZvoU2bm7S9si2FsTTMViWOQRVBtaFE8ehI+Xsx0M/yQY++iROdyGcJPioopUHiq3
+qpMVHpWsCCQrgX7MPq9YEHiajeEkGGiCDZDZ95XCPSP2E2KR2lYcleMLow13Z7pnAg4ndBTO5Ps
ncnIuk3RDUYo5rg7AwY+eOUyPUU+aoUEIpaDuT7kX3nbYEy9sI9AZ5ESseznPkU75PfNgk7dGlAg
iPJ+WuLxqMvmpXG7+zjKklAz4AyjGF57sXwW+eiGqA3MK8teVKgMVBeIcJAAyn7vq6Y5eAQZkHQ+
dpdSs3w0QRDva+4QE9V4vJTp/H1MKn9Xy+oTh0BCoIvx2sbHeJdpsNcEF8h9ZbX1uYor5+Rg59hX
HVR7LyjrC89IHLamMrekphrHPOrSo11Do6/MZLhM+eAwz5NJsqdhNxxqIITI5p3F2AaJ7XGuUNln
ywfBZS7j8qlAN3ZBMxqBVhnqEA/hdNIO1bOvlytXpMOPfvCPPfkLD1Wsz67XMzJbGamtb11lahFb
xtlXjLtmCBFRTuesBb4Sj7Lf6dx/UyR5gKeSutkOdcNenVTTk8rd7wF6+0svu3oftK13XoBwH6Ml
+CaM5bbqYr113BwLcYX8HsmXuk2q1twZk6g3o6BE85aaTpnV3gHbgNwo66+02Y4T9FkeA9JrTrOq
+zBhmredIhkc02U4OSS9oLIZ9EbXTGqbPBdM1jAEqz69pK31FbeugeAlDelttpD+0FLMI8JHAzr8
HGf9XeYH7VfLLBYE/6o4JqOKLozIG5Q+EXlwGEgOBNh8I28ndNHzz5ZxFRfkzMAmXlFMm4n7KJru
akScqyzvKqnFOa7KZw9MOA8b96LdaJe80dZ6mlYHtMuMWZUw/GbVQhlzjxqD0W1ZpSgQW2s5RphR
QBUX1W01pYOzqYdW8FoEXsDr6Xaf+wnTwyqFRP2QjuqSshE/6QGJ7gJDkVfrkPcuR/QmurRtm4Vy
sRh2gF3MBvug25EriODQRyRw7KrUv+2c2PknM/qKTD0a1swyu53LRHzvYgyBYq/Yqmvb6K8sc3LO
6IjYRINWSfCHMt6VBIuUPQQuM5f5xq0y60yLBWaQo9PrLHI8Im660eUh8b6P+XwTACocsu5Qp04d
VgX9RGRiOjRFhs4EftKu8BYijGrM5WUdt1/6Js7uyqZRGwqs+TzmaPIjnRAA4QzTIV8GmW3Qqpmb
RfTTHQ/3FYO74XGJY3vjMYPvdkGXfbEjbAtd1h/R350LdtXQQmV5cBW+2a3yORTqoRDnAU/7Nic/
yCnGEQ4a+ciFGfeY/7L+7Mhv0lPyorUyjzLNU05gAB/bduh5pqSPksFtAAlbbb4JvMW4T+1u2PQ6
YyVK7GoLoDDatan35CXzy9IlyYbG9SHIy+gUEweEH25gZhU8eLWltxnyrG0ZiOqnNHs/UwUcqmyK
r9LOoE6lhjqriBoP0YolbuomMh5s9P3bJBOg45vkRtosDoIWm596xk2WBD8aPfNAxkTfp/lX0XrO
9aKhTrN+XJtyFLh/kvVztbgy/IgsGgMl9sacKrFx9TDcagTOV5mo+mMyYWlCr3qT9WQBBkGnbhJf
FE+WRMsNTBalT0T64GQ047kNgJ8yD2wOjtNZsLiEPJjsNyCVczff6bIfCKB2sZMmhYsAyQEAwvEG
nl6FBQkthi72RdR9I2xpY48lFbp1WwbIN+eBOSbWjzWjrZVnjmO7rPK2VqB37iDZwuZthngt6+dt
OSW48xj8D173Sj8Iyg1ZLkF6FcWMKV37BnvzXRykZ4FuVumBt7K+jzKip3rbwHRsZXFIFMzISFNs
nH54QYB42+vn0U0eRRFsi2y+d4e2/6eebSDNPhTBiB84BcVdLIldwk3pcixEtIvZZXC/m1lzyqxX
kgOuZ/oVMId72uyYJpJ7mTjmbVDXzlWzIIUyi5p5jWMPfThPJd6fqS5OszcGn5rY/05+WBliVX2K
mmk8CBVoviwqsk012tNhFkpfNExo0IaYSXoz+cETRl0ostwGt92kN4ZBapKNl2aD9wORPW+Q8eyi
fg8z6thbq0D1GtPtG1Egb0pHWZe56q8hOXmMucDBHIs+T69tNRf5htYN3Yh5TJADK/+hqf34m+Hl
1mfPT9mrVCb7AyCM1ETWKVM691Z+DqpIXS9U1F/6zDlO/ey8gu+Ot3GXea9t7iRY+xKenGCkZnAm
FGpdb4uj4eHx36CQDU4MJOajqgr1aayqAF6r2dx2XcZqkeTg4APPqw7gwxXP3Ppnnk1AIe3mTRp4
p3YIyhgte+Ld5ZnAQNPNpxJ3zob14JwwHXiph84N63hKj3NCOq5XtMN92zbLrkOGmfcE9S/LJAtW
JrrdU4IQLsGV+HVk6d/Xjv9YR3OCHLh/jaoYY15F0lGJ7go30GKdYr9Re1kH7c7wvPJVa6wiPFhf
a2FyfMjtWFFICfOk0gJNeSug3paDvCk4S+NVW7wjWtCbyE9eysjuT2BqXypRHgtsw7wQg7lp2xmK
OnOnT2M2mac+D4ojDp5qX4mpfi7LWmwLNmdueqKuCSRDmV2gED8tw+hfTQjUd0bDltagj9sTV95v
eILor1T9chXXZXsYl6TijcKMElRo1PKYAdcwjN7GDWLePSS1NN5aKLp18ewFYgOUnWcIj4ycv6Xo
1V+qIG33buNP56gn7z70O+SXXRLEYeZ08XEIBL45x7/PiUjbt5B9D4PAkUHZtZB0UKUHdMrl5xJh
9Fb07F56LP1dqtso7BSdMVS5YWqeKfHa6y42FI+ggVXRFQRcM/5c+uSJHmoobfGo6vKrSvRjka/+
Fbnve31X0EyaEi+6i60oPXETxYZeBlR7qzR3CYpxKHTieZjEtpzT+RAggvrHV7EXlmKozl2V6Lu6
88mdwvOU5cLPt2Xav2ZLNN4snQXZmBlIsRONX5EFG9/12HCepeGKJxBC1i3jcgLlLAcvBn2mDWmn
9aeCq3gVxHaPsdFUm1rLPBz03GYsjIhaBca4ClIBOUjR9D2PfPOifGPvLC7a1wRdWhaV/8S4Vnob
yZkImj3k3ps2sMNgijaeNxKBh/rb5yEVTfMgp+WEl/kL+YYnb8CF4ZruroM8klbumeSTLyT8PWOZ
Qd1h3gB0obib4oPpaYc3k8QmbK2Ekg3BAZeUPpZR8jnzsFcuqN+1Gu7HgSQn7CpnVOxnazZDPxqj
cNQpGNZlePAbb5eLYt+Nxk5V/5iDJBDOvCDxLjZ8mfZrafhfhzo6JQXadEwpT9ovf+A+w4CAZL3i
ba1G/4Z4kJEJvHFd6eng+P2ZGdkuqePdUtWPmZGyXVi43RZrU0Ozise4fNNj4YX4QaazIjsX99Jg
7iAOZJfOSOqbbpzxTPhumKVRs9EZ7nxgXhRJMumujdgjCNz0bmVsgpZi/51KmwAHF+RazVrHV0qL
I5Kf5yoliK2zWMUWJrZsyPWZLsWhXBSYXzHfFdPqhClOskl3lVkF1PEd6NJsJqa7952jblLrrkEu
eqxkk99NS7If0Kcao7hakylerFHXX5nD3cRrMGE2TvYhKpOc56gaD4XlxA9lOZrfxrkt9kueoV80
hzeUlmpXTYjCuyQeQqsdCGmP5Hg758G8CzJV4TMXzm1ZInzwh/up6CEWNJn1DfdVs6eASt6yNJUb
lpvsFf/bzYRe/YRVVGy0fjarrHoKrGY/ulnoVcmBzLdtUfOlynRV71vjFr3MdFNK9d2rrGbnOG1/
Uy3spA6GjA3piuWuFd5bYtXUW7oOtmYj9qNy5PVcF36zcRslLgL9wzmt6rdo6GS4zLN9HTjxU4cW
OYXjt02H7jWj+3Quh8LZoa1vDykp7nafxd9omaC87ekfIdd2YXpHDPt3xeyV33zT7C5Ct+le+wtW
i3TcUXraW+Yfye3UgRSV5A5u2PbK49y6RzzW155cxsd5bu9RIhUb8k/va5E8JnHyRRb9tddi44zi
9FUkCERIEd2NRnA0svrM9kZgnjmk55Yd+NoHV3liOUoviRPjge96LzRLeqJTVlxFHZUbDqQF+LTF
8pf5znPUTmgP3Nr7Vimnf2ldK3T6PFwcAzpRIDnB95itZ3x04nNZ9vaWY9DRHZ0j+TXbamiDI+RU
+1AIXuoxcDXmgvrijvGTVso4T/58TzjRK4LUameWfn7wdPNN03ui8/Xmi/xbP454hCdHfkpz29wL
QRndNSxFUeBs3KFmY0vL6cpkkrHBoHBnsE5C3JQbOoZHy/imCVsvDb0Xo+sdGRCf0VnficorvvWT
xgNlZ8XJd/GDA9diP4nJZRe4v4/pKJxPCCMgr4nW33tOf2m7nodLrobmxjK39PL/GdL25EhVXmzT
JCBgKaYdNgtCF+FrX0a7fQzwm+1ERExbjU/OH6Pg6GvfO+ZBVXDUIRUSozpra7DcOUb5hKuDFCi3
uU6J5gz5PWcnVZ8Ht063JFu2R7obNQxTDnWXJfY4WlHjV6FeMABZvJ4o9NvMxzRSUiyX7hMygeJJ
dlZH+WUbpx5F/LMLB/zKkCRktp3GfifL/r4nkqkJ3QWzhqsTC8F4wQm1sAQCemCbd2mDJ0ZZKG1G
EqM26Cb0Vc02/xbMZXbEZZxtPBMaXim8JyWr5ujYRflKC7H9lBseXPIlrd7a0vHOGtfHXjIaDWeb
ViZm7CQM8K6Fju1ErDlOvq+9Kv+iiix4aZxy+IYuCbtvKt4yezBP+eo1WNCy7Y0M6yPpf/E+KX1j
oxOzPnZuORzkxK6D5aQ5m8Qj7KPCyXcLka2vOV7PA9GU5JHMzeqnKYzmgVujw66ArR1HKT3Q2ZuA
dg/K2JiVlo84kNQG40Byj2LbeegdmbZha0zlsdeT3M/DVHFn8Aoh1hzuHK2aO07j/lWNDHtD8Kq8
TEYC9ZXslS3ucRh6GWmciqzpAw7mJTSSBm82NpOfit4T7kXzk/at9Doq7CgsDZmDdUnDubT6LVaw
7ozP1k/4yFJ/UZrb0E/BfHLN2jzNpnhMC3XAGp1ucXaSybuq9SnnWVqrCUfjUNm3dgtwUehxcnc9
Ecpcwrnn2KyW8dWVqjlQwlQbxNfJkQDc7GFI8Iaa5XU8DurGLBp/59Q5T2Ysp8NY99Z3FbURwREZ
2z9GDgT7OYI2zvhTVzxOxfSKf3QhjUbFj0VHHms8M/0Ngzh6sQwbgxresjG0OVuvZ3rCaRODDnNV
z/QIO1owUzTKm9mtndDO4xc79SPKbamRv6n0OjAkTWliRAB/YOh8IWW4O8Zer1mhGq6bmxIh0WBs
j8zXSMz1xubyXKg3k83sLum3vikek2h+Mcb2Kogii8aRLkMiZbpN7M1n3KpLaHbSoRTVFs4jFS/n
ufTlUcvMfPZzwwk27mTh9m7xQJ0U8bKkiPl47aIsTkMLv2Q4zXQuem36+OOG4tkhkQcVR2lxxazl
0vJwX6I+SW/z2J0e0ixxngk1vW1Vs7oYmoiFWRGexzpt0pKMq3RniAb1WRNBCDcXzVO4zDdC5nhn
yNi7r8FAnM2FmYEbG84+CWz2RBFkLi9E/0aXJgoXovfPrpHYxwgoUZgZ48XLHONgqv9J2Xk0R46s
V/SvKLTHCyDhF9KiCihvWHRNcoNgk2wACZfw5tfr1EiK0JNCbjkxM2R3FZD5mXvPFcZ1LtyLRxlK
nPHGNLEjVdMUPauy+lNRpoFopU4A5JPh9PYTe9ssggSrOdYwyvQjtVqr7RuyiED5MZ1eOa1Zr4UG
3GtqIxXOPhJye4IPPVbpNivtdFynnTee2CBuyF+P1kwG19Lk74xug+0PoVK1b6a8Bmp6yuGdnNop
Eptei+L9IvJxg3M1f3dki5rbXHYNkMFjMc6UUZb9AG3nAsQjf1Z2S7+kUsYnavT2jp1TeE6ueY6c
2jwKK+L6nFr90HXzdE4J9bxWM4UkTajYCoWZW4qY4afV7GAJdzMQEndjRy5fcDF8Ipv8jmYmc0lK
hVuCsNHrdwPxzk75Dm/TRAx1nRjMJVp8sFs5wEQGfuxgtU4+JmFjj37WDHx4yyEekY8AzgEVIxfj
hgtoP9XtsqmyyUNx4PtbsKoVlV59w4TBWLq71k551oG/jD6V8KzHoVV3lESMWnxoX5xbqgdq3b/y
SNM7JvatGMifjXz9jcbs4I8U4S4uWINCufLS6g8zjAD87lNZuDF1ax1/R6S/pl7ubGDq+lCgQQmM
HOG/WLQfusF61G2FZd/K/iQJlR8z9/L1bgtcQR6pA2cxMKyZ02+jlCwRx+wRc+WAvTYaf4H/yi6d
qHUkH3nLdraIA2x274pxyognUfPKlVkcKk0edY0P0s/9P7WoNsxG1lq2iLXeO2K1JO0RIXdDW6+G
C+QgJ2A9WxzMpsFhaZ+8pKlWvuy1dd3PT/NidOEcz29WA0CFzuKP0bSbKtcjckDc/JTPYkU6m7cd
GUfvUlnWx0mVGvrL5DC7c3+e22LcmX3CmdLH5THzXUznY/QtmHKO0fJiMNt+jh2cytygpnEci/Y3
rbkBv5s5QZu53CUAnze1Pa8r6l9gPkNqPTSRf3e8QrJRganZJTSkXs8ahrdSfdEG4wAy3S696unC
kQM3yGwBQ+jVph2auV9h63cZxGU9xJsZC1Dx2wEf3q6rQlaYOavehPloxp7DL0fuyEB6iKFXD+my
xcau0RWMkR2tFwBJ307nW5dKxlp2iADK9GGElukd7GGrQLIY1Rc2cd8LatGkvztZTgfRxuN60Awc
jfhE6Omzsnud7ZnV+zJ9INCDTKD7v3S36lkocsIdPM18tGHtUSclJ44MZm2sYE86rclT6QJ5sSZT
32Zo0nhXO/+CYKN4GsssOS5FCpNIA08UakmkB0M09GtTs9jelJk0Nn01uw8+OI3Q0+PkqKtObhW2
vz0C+8BOJHgeLbVu/aIdWeR/wHhEteUtgOB8f6VMdzu7353FqzSx5e30+adPZfGrZ6R8dVuyIjRc
Knz9pbtRXUPUFHiTrT+Lu8dX89cA+xmqJcpbzwqLKsbTj9G3b50xyP2CYj2M5zF+9DU2UGy4VrbG
MaSVS/YSEWW0ilTnbiK2ZIIKjNMVfMhitzgKy0ODkO0wZHR6Rgw4pZZDQNzsHBpRLreTYM+RF0y4
ZYcoyZb1owGbTGbJzZh0/2u4q3PbWZOXdOH+A18F3WZeZBU6Ja+cGLsFDUgZYW3r54cCaTlu8Hux
kjmXuSOb0KpG3uKxykdqObE10yXZw696ob954SEV0O+xhJv6eyKi0PXiZ3hAdz/crUxG8w9Dr5qv
zDag+de8QQnAgrDXCh6LyG6e4eS4e9QB3/E4MzIasMCuRlPuKivlbxXpYjW56iIn+wdr0MIerTev
DSsey4G6MyqdAXS06BQFM09079nLB1P3e+pAOfNsZ32AWBKml9DKwOkTVjaZYe/6pgqAUE8QCslS
6NPqsdEAwbQRuyKfppnj3lylQzGEakqssFhcudXGJS1gdHjOQ1eM/RoHeo9jPI7fmYJna29qso01
uc6br1UOZ4we/elh3HOJF9qb3pBNsRJc5/PKcNPyMav7/I21WxmgfcxpkctzO6V/FrztLOy+DIUn
zvTK9F3P5Qej+X6rqvLb4+nmWl8Jqa2W2tnnAuM/9VZV7+AdWZcO8tCW1v+ZUJWeaTelT5V631x/
eZiqCBEyticvKs/Y/ecj0/cpbJByP1lOJs73b7BzYfjYjUnebJ0/4gxLedoWawWGa0VKUyRWsYb+
HZQiFUm0XAupyq1C2B24GNfCJR72rYMRuSqyr8FyX0DwHEYAKrmW7WLTZpyNgGDV5V6+qYvm1WM7
FGZ82JTMst6YfsRuttYeXKsq4EUqq7iKCaRNGqU7u2jnFdZ3fNONN360o+4+GWanv45SOqu4q91A
0CA8lgWKsinDr8voXIaWAFHCqjFBbS0b6Papd9OF2YObq9ygGnycU5W/KSewlHmqA60vF5U/txSK
QVHfA0UKX9t7nS+fOg82P88dhDpTkuaANHreFFig4JYJMyB1JTvGCLADCtsvbkuxreXI/d6wzFx5
ivEHUc3brk6fTE9zjmZhbzSnyU4qwQOKSZd6Nm9f4+U+fROQQZ36Rxjd3sgX7voiVS9N4p07vTUD
r6J+scH2Ky2ooga2v/jssUuEzYRpXMbGRcR69VXaPcm1rol8s8enXLr0gsjRqz0PY3khdME+RjMX
vtKblVXEjxF/8AOEj/Wc3XdYbZsLiCPwroaltI4+LiQuaYRcSv7qahB4iGu5v8wO4IlmHWqnHneq
AsQ0deUzbWG7tkbxrHUaMSZ29VAabRV6KeuB2G/tNagJEwYU26pkyXlWUdSYZsRst4DTJSlluWIi
eiRt+nJ6kXarEq/zzamiaUWkib6FyfCeOdo3UtSCvxpxyUiuOpQytX8WZVMvzNGFxY64ns5WzR7X
mcfXru9/OvhF+OLp0dEV8X9Vb148zVz7TGJFbrYPyTKtpyY5+NEYdm0UDq2RBAUjYyRs4hn6y7rs
5BGVJKZ6zC3LLSaY8cKlX4WLaCBH6SpIsvFUt0a6Sg3O06ghBqAr4j3yviiAUpOgcWIf0WhMubFv
7cmppDfrb/6AgyVtqxOgrUtcO+k5RW3GVrQgD0OR0bEZR8KgC9d6QSGb7mJSfq8RdKLAbSSjWy0j
mmYuiYfvJmbKPu3RlM7vBSuLmDd0zyd09UaoIi4RYTQl5jolRmPl31d/Fkua3dhG1tZIZP89y452
eoq7x8xf1N2Oas+hrCYmpiLqQhvjFc4XA/JBurgfNgPBo9EODKw7Z9NCZJp4ZBhsm+skpfrwiHd5
8qpEsr2e1A4vsrMa47I8ekkvL3VqdFRIbbZeNJABxVwaK71m9tsZS7xThfFQl35z7Gfuq8TGAeen
+cKX2Ope4JZW99s2cGn50nkf70ddFuVEyLk9CwuHfWNRimJvYaILXUPEx8htDtC1tC3mhbDMvPdW
dQt/qoSbVQ4hwuM+hPujrbC0m+dxyTn/k12cALoRLp/IvO6meiu7/NF1sM0PRwZs60TMzxALJR8G
vbCjgki9GXxB6QKzT+Zn28tx6BswE5kne/WTZjNFSWeeTw1XvM30twPsRE7EZhRMV2uxxfW3cgbj
gml/JCsDaKbALcLrehj17gl4SH1n3OyzlmBwbwjhZAXFUIaS96gEKaZEt51ACPL6swzOARiBrdhk
hckkgXusVZzSCyacuhB75QPL0IzfrjTgg7NpgRmyBoi2anD240wMa4OB6cKfPOnq7TKmtJXDuvTM
Pe0A4wXtkOAeYv9cMNtnQRjlW4NCc79UlnEVxR0H1RdV+lK55Bf1WpeGeU7EIoPSB+gE3jbL8umS
dFGIBrzfSZvtEGMlPkNdf1lGbZsQIPKAHBGNX+9xXMG/vIq+JtHHJ44T7c0ciK7XdxAg5C5jrHg2
RvHhupjztcrI9rwbVnZK46J+MBEzrLtURvuu7qn8K24zvW1/T46tbTkaQZClItBYinJvWy+dx+JE
pUn+xm2BSKCsljWdjL9Nmoy8OnaCqk7yMCdoK3Bb/ccrrfmaukqs04mkH6FSlItGD71ocJ1fS9Hz
Aufs9Zil17O+dSo8pNKlBTffTVoUmBpbHz4UFIBV6TGAMEcV9LXLXh3AQ8axGNqVsYvcOrAch4/D
S7/pW8KmrrbQY/xdnLYHQ7l1iBR2CeK0H4CXRVIwqowy9PRJ++bPxt5MBZvpMZBVTwflKT/IB1rH
JiNi7X4uyp+59jfAZ9fj4CQctemyXnTz7ILA9SIKIgjKT6hQ7K2ANARzLB3OyJs3NuRdvxKPrqEZ
NwAZ3ACD95jl3ptmZeM6n5jKRj0VhsG6RtqUrOCYHvgmtKuiUXg3jZZGG9Glt+2tEsWN1abiMjLv
uW9hWMr3gYviS/0xaetYIRaTtxsGwse0ebb2mdTXvZ0w+Z/8tLovgF/YhB/bmCW+MLjWpIl8NMm9
+ORr+ZM/RsWxj8Ay2I5Hr9SDY5IRMCBglowv8iMYuKAiY1SXzoMzpVewPY+Llr4qbdjCzdp6jfOQ
Wu4jPGAIEQz9AA21aRAb/lMsIF7E3eCEhvQLNmzJciytGp2Tzve1mmyAkFj/5LAClNL8MqqkCHUj
Mf01ql/5UhrcZVuYGDGROSA7/UvhMfVeavOis+hjSO3eSEtcR3O7KVTPQMbg1vN1vsRR2ksVUoIC
MkxsnSG0C/mNsB/hJ1uCZZjeL6JenGe/mcugSlrgKEOsv0zpJGVAn2/7Ab+c19muIu/RzjPedN1R
G7iJ1S3zivhAJYn0zDfvMyydc2kwjBg2YYRcL/KAJS1B1eViT1OaB0NtFaELqmBvoDFYVzMFkWYN
F7vFctDqxtWtGg5RxataanpQ+dFTppz7EUuiWmuJeO8mcXNOUDuGburPzJHkL7RxSZA73S/kY7QE
Zr/sq6aIbzNJmKXH1gG6RIi460dv62AZBbBezZtDs60Z8i+muXL8QYWeI7W1aJW+LQz7ea6SB51j
aOrGm+SBWydRc1B5ddEncXWz6uU+/9y0rlHtLQTeaxN62wYCdrTyUQmv2ir1X8jtagLQZpcmExwK
cCCDnk0eC/TmEZkZ68wlnBi337GyGyte8MvF68W5r4ahmAaVYT4a2hwyFnXR2uTPWYlcQberp4rE
DLbErh+6EH5WwqwZcdGyN9zhDMyKutUuqu2SrZb4vbYCmJSAFJp/F9okA4C3/rq2e9ipCZM1CW5u
wHAXENGchXGLBnF05+qRetI5ur3ec/uU2omIM3ubi79eqSHeKKsWmwqI+br3p6dypnvrdCbN3kTs
aKSjfiaJZjUIJvVKi9mBD3eKbD+ieDJ6fe2aqQryxRSbOZ0O1CX1UalK2zZZBdbILVziJ/LiPe4T
sXYXReBBSsVXq/FNOea4k5YOPT9qq0CPR2SCS7Ns2dZ5l7StfwaWCTAj4zHErpw+aANoYJvzOWT/
HrZ+9FWUPTVdEgclsq2dNvjjphjulatFVcaAJjr5+vjB4rXdoenk+nQ1wIqgQIOy1OMdQC9m88sY
P/TMYwM4nzY5WOxbosrSL4jpmrUj1PTcUrUc+F0vqZnawZLM2jWbvYrrFLPQw6JZTWhLzodG3B3d
7pA9U+lP65nR8Uow1nlokrS51VWec7FTCtF9WL/jBhqqrYvl7KspXtZOn6chcWz23nIUpZHf51tp
gE+0VSFvkEDEEQPMeFaoNCF+oW9x2J27XeA5NeiueAbXSsrl91jYiv6ZPIRnexAPlJGLB0BnyCDL
pR1LUj1mNwKTtJlIPEPYBlx0xoOssRRmXcEONND409/dbnI1m035pwK4V3+oyIPPnCMK/oP1kphE
Vp6ApsBJGTQBFkreJJmMY2u2FfWRas9EhQ7ppgN1hIWZh9Qjn9OMHzJRLTclSsYyMJ0pxqop9qH2
14kC+uM7qGlNkVLIpEuhE2smHbSrTR0qU7kb3ucm6P3lS9kztNUlGVZNAcxrBZcpfwRj1O5sB9Lm
4j2Ikphel34lJTH21jtGGyB81Y/wd+w6tNJyMPeZNRqAczz0IBrzvYD8uWNkimcFQPqajJRD0IxO
I26tmzGIfiPz/hOzy9XS6HCkxZa48ER9KLJC200Ra+qiEtR6MWOzBOI8p5H73lWLcTa6dB9rMK0j
z3gwoVDvhqoKzdK9lh6jd3d4S6hpI78P8Vlv2m446nw7qaw/Kz/+JRtW2LiWAiYBp8jx91OfhwQk
cIHNDDLkBD0P02y26bkdW4yJZnyAbT6syXpMaXIAOC1tXAeyS6wtVZAHSI/wxVhiawAYyksFbeID
Yt9GVXq0rJbR3Rg4XO6gqzz02QEehim2H+uEBSjJmJHx2bqyR9egouEVBKt7HstIfnaZpD+aO98J
gNXBWjT1ft1R3CZIRproZOSqe6MAu5leDY4dHYi30+IWuwGdy4qsFcnN1ssfp0hJAXLUY2VaEy3w
fE2E/oOD4U503QOYO8Gh3PCQXmpA7e3YoOKzTlrVPEWl/RszHFd0adE3NtgjNokXaZsJkMSLI9gN
43xYLpkkNgIUZ4NUt5BbWdihGiYubUT2jgh6b8q9z7xxWQyYHSFizVKanzjfi/eJTMlVEqcWlGUs
ZTR5oH7H0g6FKKeHqjSu/dj0Y+AzgTw5I6PnFc19/J4s96c0r5zXbLShAE5lvmdiUlGDmtTD3Inu
2F2LRBcvRZZT2CcpYp+6T46gAi2WC1h2IT6Kd8asjzq7oIOb83rQIGjfRW9rKJ/Tyn8pFI9JVs3F
QShP7iBVk01RmMtbkgrGHuyMf1BQVGdAWfI5RS7LWkLT9qWAkyWU8TnY4kv5VL+kqcmriMr3Pu+t
M+3K/EsXItohoW5uM+KfLbwwlvv0CPte1fVV15X1gLpeHIUj5anlw71yKrO7ALnJBJtvMmvKce/K
LPvdNbh/CpQZhKpKvgOmfCZIulMpluRSaHMRxkUTzE4sw6YxfFiTvv5LTu5vmQzdcRiZNzs5qu6J
D/wibaDV9mTdChJQxl1W5+ZHXLYYjdIqeeJ9XbMlLeksHX2POvqUFeOf0h73Sxd3x1kfgPVC9pl3
ea+aIYQb9zOWKMDSfC4ZMs2bivTCABTGt+YOXdimqroRDYikP+tSbiwjv7nDzGxR94xNRNoQE+t6
dp5kxQ8GzeysydRtA+Fmv5Bq2h+dlWVzQPxh0HZe/+1ywMG8RYBMK83rxZCfIRWeM7VNXcJU1Ejh
apjydxVrLBJGyzs4SfvT5mBwdwygig18W/eJDkyEhhMPm0ry6aSp+pADK8ZRS3ltMEAFqphfKg0I
p894CAq5vReaV12YB1lHk84HaQHvPgFS726CIJPlsd8yaSmfXCPjKmgBHO/a0flIet8/EYMwMxkt
y5cid6zVEmMaWAa+VGLAypXrxpzf6fBTOea8HkTxyuiUIfBS6kCtOh0pVj+jHDGjLgXaqC2bsdVR
3RdJ7u46cKfpasI9HqIWK3bmMNgs1A22U+7ivtN7sDHunL1h9seuxtzKxtTqd45uR0cjq62t22nZ
PqWRZfphRPu5sOQasjnpB7484oX2LgQleMwnVLGGp7htS89dK52xjp0BUXZk4j1ES2cgM3G1LW/E
wgpqiZ5B2Edfped3By9BVkm5kO+WBWv76CK61im4PtEAooQUzHpdpurUfcZ8qtFLhXaTcAvGxq8h
IqDHFD5q3pEpI+e2Hn8wM6Ewchr9qWB5v441EmVax2nB+PkHgoAg1qXTuXKTr3RRPeDFUp5Yhvpr
IxvNUKKWgAxb0u+YbuPsvHRYQoUsYj1M2Zedj68qpQ/u4wyZXN3vW9ufduQVY7hbbGNTtfOzY3jz
K3EHVxTYDKRd/6VPRbmSlf4++AvXFrXBOtXv4uHa3ztleSlz6wmsaIueqS0DbsAWK36/MFu3X2Bo
xduyjPRwqKtHwTV9AyTcbgsNyCaeerkzNafSVxBaHTjj+QjnUd1QG9hrsnRaVLP3DezMNFaXsw/m
OruwQgjHOree678eDkKWHk1UG6Bryb2oEio1IZhA+ZJJ46rzPG29zCDU9UZfa8RW22njBH5PaBEE
iG6PhjPdUWtz7DiL94oTy+IuqxnnVYBB6xGLvw/WG61hio9E0+yd3Uj7RJB8GXox9gIUtx1cbrcx
yy/0M+4uzaz3uGhpmarsrGupful7zVgntRXxuYh5S/iDs/F1LBaVTUWDLIS2HNx9aCPBncw6C2IS
vXlK6XEdkOiJNBQZmrV5bUkmQa03s7rXuql/RTY+7ppBTSdKr4aNmva1DMl9NmSYax5q4kJqap1Z
klVM7N1NxcRH+4s5npxWzv+Kd/t/2fiu/5NB7+8iI//bYMn77/uq0NClMR/iP//l8kNhHXx2n3/3
D8yy0m6+9T8NMfctYMx/t7Pd/8v/67/8h5+/fsrzrH7+6R+/qp4MFH4ayQTl37ny7jyu/97H9/wp
cW603ed//Z/+1cvn2n+DKOQ7BkZbx9Kx9f27l89x/4a5T8C5gl6BQ/+OAPk3L59l/E0HEOhBTDRw
cDv3sJuWYJzkn/7RdP4GM4gUIWRfxOzwE/8/Xj5+zn8wVTs4C/kD4IC3sKVDzfnP+AfsLx78ctPf
WhziQRwN6qVr2/FXRON7dntNnDpZGzfMzup/YQUIxOf/+ZdDI8DQDSdAwFuhqebf/wcDcoQywAWs
a2zF6GY7I23VC39nF/uayx56E+lLGUa2S/KDEyH52eQ4lGYOHc6rOf9qGybcBPqYN7aR49YDfvzq
J0v8BDoHH01RjoiGEpIaNpZI41tS+WI3CnO4eZkPWrqnrQPL24ET3pTLNDwY3uT8jiKCQiSZacM6
nqIT2SdA8aMSjyKKISbgDTLGqdtNBaxbmLLe55Qza1lp3WgYm6G+38yYhLugn4pRsl9gYD/NzESZ
1iE7bu2CbDIrfRq6yDxOlpf+ITAl7/ZdXBjNlt0xa0vcSMWN8XmzalBEnFCxxWdDQ+NA8+aUqyIT
6krrQK1PoVJ/+eOinjIuWAsnUZ18VVnpv9Uy5taEPI1IHob/PRPOVuioYPiEE+Ap1GCW7b4g72vf
rHwUcpPli2KYh4OyYN6qC5CQVGj0j0XxyutK6QuZYmIvcScAo5A6e4xs93iVQVfBnNnFPSsU06N+
Vc2MH7HK5MPsZdU2Ahu0KZBO/iHdWSPYMIkuqNwalJ2x6E/k9ArEtEhNXd2YzgaLiufcTZmiLnqD
rTHLHrhBcU+0Q7mpqwEwNtEc752d5vpqnobie8qm/G2BeEcNR4k6DNQ+GMXrV0p6Y2PaQ/yC0VML
IP9j8Zp1j+mcIfVNaiGypxZV9bfvjIQOWA2HPAvONfMNRZGC7jvINYSZwNobJrUuRVjfVts5J1TQ
60W3IVqv/exg8Km+ufh6E6L4Z3xMMs8O+0m7J8CwvpGLZF5Lo8b2FsdrMuPib84L7ZCTRI7PzkDc
WOrdsdQKehRlantZ5sar53no6iuzw/h2t3cR2vCRWZ17a915/lMwgYDkk83pk8JWsZDjPffrLCWv
QxnzcEIX4/WHstLndzdj96EvUNFXaednBn1Ut6CVjopNUcZq3y7zfrHEF8ko0amJVRXwYvxmSIFN
nOZgTVKDy5A3mRhkzg/cWd4PwnhynGGnGz5hNsOE1iWitKG1vMYDi4mFjyyqe/kwekYWsCG273Ev
pG44DdCN6NDFxqNqrTuPf/l2KmvfY3RTlepP0m8LIsQxIzIQ8DNBPzvXGKeEcQBq/dXkUPFMPf7R
jCdWZZfF9cClUUXOBM5PefpadfNz4zQH7GjPIKafsrTA5lbvJGtSxpmBJ8et06dnk7o2AjPI9coo
mIVWx47dDc24eS7L5lOT42sDhQd0PtKCyMGMEhvbnCgQ3w6I4/mdmNZzkokPYBooyyhirlrjR+vU
7syHVsjvmc4Qq9A0XVSnnbIZUSweVtSCyKaZ8jY/hWnhF7U0or8gmHdEO9VLy5gpb591vww5oNZm
xAJ2uYOV8bycYIcgTpHNszXnp4o6xdSnMBmRMS72Tq9H5uzMX6AIoiJOOjOMFvMrdxzABsrpzlgg
kn3Ozn5XeuWzlZH+3Uy22nUs5b+oS8tAEju6me6Dr2y+Gl31plH+/mgEue+chqzwcXweCSHAZ9pV
T4bNvL3M419iwibaDgxLBfuGPDkMUDcs+QvZaLd1jD6koF1I7nPAR+s4TD/sAeo8QqV1nMkfus1H
WcCEBSuwwdNzmUdWeAtrnJVdvLi295x4lyRNnqVppRx85XeU8fOnGn+EEtG5c5FAdNCeZD8+uljB
S6fYpswajNry1p6dHnJkpH2ifyyVfp0m/eyq5m7QPY1drp0HZxzCOVU3vtxgamCVD6ba6JOLZyhp
SVSbAqm7SNHxhAonCSuta5nJLnvNSs81a1g2NZBuPGLqAWHeZRQEVKUB5eiNzNiezRQuRRFxsjnp
W5w6b0Kps+XzXaWN+Ut2qO/98tYnxRUy983ofRnonjw0Dts0XfNPUkPRV0SQx2s18wTizNBlekXI
ybi6e9KQa6UuP41kBsLH/L2RYdqpkFetuMvhhYoi7Ab7OngtCCOFgnAYTkrr39VY4gMjCymKPzuT
lBKm2igHfbRRenpcPCLKar/dAtw5GwwWeVydx7jvj3mksFcwa5Daq22WJ0RYK4m+ZpUUwy3jsnAM
eh0dInmbdESbVeaeTIth1WEa08GTGsxAchbL5UTbYb+IDo9jznKETVrvh3ZTTyvK/mjXGc1pKuzz
hK5ra6kf3q8kmGIcpos5uWhpwfzZsQT2zwF/MmKs9XLWjYDByz2DxEL1187oYrDSP5RVNz0vnqMd
Ssd6zO0lJpvE0qGP89sW1kUgJXOcMgxjWE8UPs83yybL5WGNO4/cFx30VoVsdaLQOKQ6mqO/9sht
P4ed+alGRwazNYD/9jWoAv7sgqiLsmPqaWcXrjcPzn2Ljc5wQyps/KSlnDF3s8PyObj9I5qeV6Nz
rotZmK84AyfvNEfei8cQANHQZhhZ0jjuAQ//Os9tZt1yUwB6WhVyOnukutWvniJuCyFOt2q19KHQ
7++0QBA4X6w4D8bSeCW24cWaCSlll7L2LfkuCmzqZK9lGyJr4XpOZXHtcmSEo9l+uE7zsEwRg7OZ
rBtM+fHCjbQYO9foXj3kMjyI8rOH74MvzNt0rfquDYx9rpsh4R/LGuchYhdXWd9D6b5Uc24xFlbo
71X+272j/TpSy9IC9m7bTftFa1g4yJpyK86f+phVtebsSmLL2kw9JTJ5ydv0GIEfn11CI5LyYYIJ
fCmbp15vMS/Ku3qHgmVCd4QkpWZnblQ+yFJK2oR0b1IWiOsq6gM+F4Fpy6a8Ve8+vnwchfv7nD4b
O+ATg/42JVOQYayas+6PjNSZbIxDY919gf77JNNHpWn8tTz2fba9jeLu0bxjA7D/E7St0g8SwbAk
WDhgHc09YFo8GkxGEZPe6e88+bNWRNtK13c1dlgGiQajhiRYpimIizRg1AZEAdcG6mc2TGyD1ooH
dWWN+3RCxVDL+kS2wkh72sDPxFPioEtZ1VrzIKzydwOEcj2zUN2CcesDTdbOSpFxFnbTU9yUYi3G
CJuA7my8Xh0zRCmgusRrbLtIAfv0UWIlQAM8qp0exfypK4xKLSJ3MQ7YRhE9EFFibawCUVi/6Diu
mdhvK+IEJrtGdpc3m743wtHuQ6PV861X4fsgQRLUvBebJEEZYocgXq0FtXdYzMlbx1gryfMDhpyb
lVCSYcXhZ3fuh98UhIOw3nJmEBYxMPo1GzEtQH1Wb0C38iGn8e8sUuh9ck5KwxChX8PBcD39lVbx
Bq/1bFj2GOAgYbCIuhlwQvQzETilFfMN6kOzUg0TnZyMinIWfMATZ6IMbM6mZC7fijZND5DZmxXP
1tGw5xbXUxzv4tjbRwReQc9oNrrysAtUMMCX5I/hSzYXZfOaaf2DcsWrBSshBvqL2JqTA7lXd38o
naw41vfgG+m7VybLqAGSbD9r3Z33q581ttQbs1AfYqK21cm7XqMq5PjISyQXucNWsbCIj8EpzZPc
3JYufWWUv9M5qOlqWXLXaO0LDl33V83GjqNtMLeJIKAGMQa6luzFXXQS4dUUZgUPqjF3r04+ny0x
riDC7XJ3+OWwgioK+0H08DLq6YXEWi50bVt19vfsHBHqyg2bBOYk43KEB3D8F/bOY0lvJM2yrzLW
e6S5QziARc/i1zK0YmxgQTIIrRwaTz8HzKmZTHZ2ptVuFmNluakwRvwCcLh/995zY0t81swmNmEU
L3uzM96hL1bDNgdm7Xm23GHNoCnd1HV/sBqn+ag6PKSa19DXkEgodXkv6mpYDcn8wWv98IbwzW4E
jqFIcC9TZ2FaRrDKiv6rl2f31hRddOOMyHc4XYiIkhAaHZALkonVOnTN+GTMdNd54bG15SUWTGGT
et+QHysagSRYh0+FmqJ95cRMood0FWmylRjer0nYM0P05Ta0eLCncbdWOYtraG8a68HDlqNdtZEq
nmm17DCNKsrFV0IrFvrkCdsJkbA02ZB4/CGFvyI5cEnGaKvwDRmC9lhyjXurjF+0pR+ytGZfvzi3
ydl1Td2jX+PqT8d+32HofsqsUBRElhy6BZXyy8Pgc18vdBYOjLn35rt5c5RRl+4zj+bQsjf9Y+H0
6r5m241H0IXzSTRrPIopKI4icvMdWlq4b5vZ+qxax3zFqTXhY2KUeijK8OBinGUNmSPCmISXsBUH
t0ljEzQ0ylrDJmgEHiCbwSfRCusNTB7q7TL3zVb0d8V3nKhA+xVjzSm2ofp6nRUTtR05fXlPinze
bugzTpaM+a3PlJMGa0aMp5hdg/4xqG45T2AlXo7r8lja5EqHqpLjzqm1cTvCdPgOwaY8g2wxDgAj
7G3aJ8MRX3N3qOfWuHHp3CkwpIGeGYMxe2DYYe0CZGOMqnWh3tC6CH1jJgypTyODoSLhYXAghgmH
o/7usNZfSpFgJTN8M3hWuu6/mXMwnbw2rd5AK6nNkM0+w/BsGk900vfpGscCHPRBFgczLoJHzHTe
LvYN69BhTP9ujuRI1rGrUyr3DJLmh1jkeLNDv/bWdV6OP9qUOSsFIObKdIPTOE402qKR7vvYmXmA
+vAVvH5iU960gv1ZZ4937Cw6f61xe9yExkzGlSOMcxqhdG0jxT65TRXtaFKBLYEg9TLUhvwoLb6H
Mc4/KSNyH+dibrcmEXe09zG8aS3riGH3xYupdqvbWGB7IXkJ4aSkTLiMyqvhD+Ne153HYavs90kD
4aCTBE8Hx4CZ31E494ixx0VeqjEASc6ZmHgL3zkFVWdG+8C19HPse9HnMPf9e6JG66idvN/pfGL3
jO58nbvcuIqg46kYDO0p8mW5C/3FVsd5fz9ikvnIWNxrDmITW7e5RxzoPTe9S1Efj7J0mrPfheMO
loRz1INDq6KsxgMoZlwbmVO+1mE+fKimfcXsiOtuOIccq/aFRlGkdQ/1SlgJS2zV+FHKwalDdLZF
sJhktSLy0GcMTQgJfrOjMjnb9AbSv2yxfxQuCcrExEmTIJyQRurmNTOI6tQ3fX2t8VzTPGTd8rJp
6VIFxQayBeEQehQ3KueGFpUL4x+BQ8Ecb+jDWcyGxoADkWTfmb6ocjcjAH01bLR5CY/trezluOdh
k90T7wi+JBAEjypks89/5kMTyPxad/3E0TlxI9z7ZXSgMwufUKtqfB4TIJmVPTWYOXvXuRnTIZ9g
Ytn5DhByge9Sx2vAPT051tj8zGMn+cJpwvvehdW0m8jbX0pcIqs6jKbXlDq3J5J746ZMHffWbgdv
G9Fkhj7fklnt02mNVZYKTW+UNVuckLBJkZNvcVMW8NFpdlqPyavttwVWAJGTgV+kBTsRt3bpDvdp
Q/FB5M7zewpXe63Qxe8j1Im9mcrpbPd+B/Zkmt95VNhskr0CBaFEyiC8CtrBJH5xrXrHg+kzY6vH
18Fuku3rpSL7fAfMwF7D0jKfqbEyVpHZVmc56elJkAHJ+V4j6D9+ERrrfqafhtCjuZvjAAuZaPoz
B5f46LuVuvUVaR4zMyi6duxo7c0CzwC1HYcoKJNdLQh3KOqgD93kdXQF1hQntEJWHwb39YanKu4V
bJWb0OVXt2UbYMGl4MpzRf46Yb4/E/kgcu4Ywdk129tqyB8VPdx7P+hHtjvsL8yYgY6GZPs4uw1d
5Q5wT6gPCMtjGfInwrl9g3rTrfzej8+6LNrnahT2SQYdVgeH+Poq9tiLMbWc5BPEcmo3M+wbBzl4
3Z2BH+klHLVzoVEQMmJSTvIwQ6nY9Db6OD7J0r3GqcMIBbzt+KUYi6beLYEJCwcqe3+ZG5dZplO2
LooyKvbYYcXjAj/ZiqG1qNXCuHuwAjhApxQewch+p2ifcrrsnuMgawDv+BgwkBgLku80KV1G2odW
w1gzGZBVfW+b0mOywM9XE06crfJJB7qD4zz081i9Z0wAX0xZH8k1Lg2xwHj4Eg88J8nwZekVAgba
jg+uZwXnIMOPH6lb22m6nb84yD2jHLAtaPo/IdobW4iyO9UFnAj90tPHjCAcvvMRkyXdjW/UNExY
n6OsNw69Mo55hMeGuuXgTkZVsEtx2O/dyUu42lvx1Fv6M1XNvKI2Pf4WmQaMtnzYlzZ0KjtMv2pt
WFs19wWTM5BXI1FIY9uNnE1OFQHiE9mYVtAkOEfENgy/4FDAXLfaAdYbX1w/j3s4dSzfzEpIMZmD
9K6d3XEWjVG18PMo33j3srD8aJIo+xpIxqBbXL36gHZbTqspbkn8BoMfH6I085+yHG22HcEs3RVi
9BlJuSH+CO3WrI391HHiy7B+HG0/Zz1DAq04DMREPzg7W3zj4IaoLHbuIqqonlzGljx+rA6dH3kR
5ZANJ/wdH3smY/AEUSv0X1SdutuWhN1uZs4O0LWrR1aXqupPhOpyNsM0xwDFAOphbnsGPedh9ihJ
7LKRKDbYCrOx7PegTSmZN/puT36qONlzgnuk6gMkQ5bl/Hsou+Y4FjK4HarEfjHY2Nw6hHpRzvn9
+Hhi79iUCU8EWVXWc1Mzd975ZN2fqkyq/RDFNeYf0gFAnbi+MvzVNWYmWBXSPha1zbNhqhz9WGdZ
v0UgIkVfRNN0q6nivdLzOX4LLWD+8AhovR6hQWwymgpvyOAOd+GUm5sCXTVdh3lKRQetlybOVwO+
h2Wm0VNtEFwRIuuezak1jhPmW5R6xrBvHvb+sJ/8kge0z9R5SrbVsFG0W5m01vbUjBZ3dGBW2G7E
jKF35hgiq2Zfd4cQfl7KxttIGd0H4iZVlXu2RwE5gcSzvtRammdYGYJvVOJk5prAYF2P9kYkTI5Y
7r6HXcUoG7Pj1XJG/dQQa3guQ8HIieQlUbyWMd7aNRY/AyDYrdfBXKSg3J5vBzdwGc5FvbkrhnLe
a3NgG2CzLysoBdo0cwqEkaHyM4fB4NyrvjxzMNU7s2irx8E35GnMyDgzELGce8Zu5cmqFucBrpMz
qHMOQq29nAOjAnZeA0ggs5hpRlXtPobYNDgrADvF9mWp1yT0mr1B8upZ+wa4VItJ8Qe9pYZxLQfH
za9OlLszhvHkLcNou438WlMbj4AFRX3JMILXqAEhNqmz1TEkPYsB+fgCdkDdciKRBSwvB5NmMNM/
t52rYNzlgy7rWzvW5a0nKvLEVlqQz2Yd0l+a0km+1bWHdxAWSnSOcYO+kBLz7rssZJRM5eq3mazW
jxzD647tSvc85NQYUnNrf+mbLsbTlALQbCKFcdrK3WMdSga3pPqh3ZhhdttkXXcD8cTAGJB0RKXs
6LZ0autSdw1BAdGbqxQbPBhPlwuq9c0PcP5msc/aiY2gaTvYCMO+f2aKRuABjAa22CJFip5Ke8tx
kh4Xo4uOMYvRmQpZ65nL4ntTKDYPDKP2QeK3D0brt09z0zOrGW0qf3JWGBBKs8UVkOVRce/5qBR0
JA8bWbC/7kucOmgGxXdEh3o/FFMO+YEGk63RGdwyTU0dJdGjgcrJgiF/4Hb3umNYJp0he2ojIHB2
4ZsnREWyZ5Bysi02hvI5Sjt3xxqn90CD601sT0sNbRuGX53Bw/lrxmW9kX297RRDppKm1G98rxYn
uKr9dAc669rWEHeK4tCbVrgmNjqTfqZJdVeK6zlr2S6IZ04TDvs5yl/Z8ei7IEiNu0TMT37sP+kk
GB9yt6LCxFCAX3ipDqFV7iXqcJz5ORPwfDmDDEO3ip0cZ2CAJYhgQe8ZhDbQU41G0npfetWD9jSz
Bu3S6OKFxXsee807a8twsdU0XwXQxXPEMegCqWl+Dk2eW62rqvc00iaPNYGLFMnwa5aU8gmD7ffc
DxnqYv9bqMjthTArzDhRWxkevBwtqiNWeZZ2kN/2FK5+TF14oPNtPJma15ql4ClpvG7qIwPs8U4V
3lIW3zAwpNAQHgDn8SS/BBzIZjVmd4kjWHhgPJxz4VYDWkLR8pw3qm9GofpnFh9mI5xo95zE2IGZ
83kiQb8RC/kmKqzvKaZWwq8QThBTKBSnZWSc4oPFI2in5hg4BgWT5QupX/mpXOaOZomwNwYZJkhK
iq8UrvfbZCKC1+ZNcRq1ec7chKBRo14tPKQHbMTWbkplcAdbE2ZcHdvBvsaih5PPEflN16BWmKVx
Q1+L+hYq8ZF6UfTil4zJKP1A6RA4WHOmfhzLFPwo371yw72WadcQwaRvfV0aI1KV4stmVD4xPprZ
pnmVJTZx7b2EPlPQMJ2BnEINd3sYp6LUOJqK6wB3FLnAeOgbbZ2x/hZgzIwBBu9y3O8kFpFqei1w
MO1GGkBXrsfbdtFYNynwJko49d7Vg3occelXFplR9PyZgyu0oyjByZY/h4F+rrPZOybUah/ZW5wm
a3w3ehwyKzAuxn2YeLdZUt0MSbFlxHuxSvEeLKkwjHKjmR1H6T+QBbxPBn2dkznno7Cyg+cH92Gn
3RdpzdSkFn2wDj2DCl6tjgl7VQVfYhSvfs40tMNdnRXtw6BqnKiOIXawW544kDAFyMq9Gth1U6WY
f5uZTp/mZLKADyrdD3AOXftrPILzYM/lu2tjjMt9YzuEOMqkL6odo7PpNAIf2cRDU70OLH37OVr6
EmPPevXjtF2TbcR+C+mHyVQ1PLTc0rjJOgfR1LJcZt/URpMQxmXZTJ4/MLkPkguA84JZyJAfMbmh
Gnte/o4mzrk7a/SuJrC/YaKBYD/apBP6bN9SBQu1qevBlFnmjwRYErOIkmbYcmbrOFgUlsomyu5T
HnU3HFuZDWtIYXupgvmmZy2k+Ts/8cDqX5OOYH6Dck8wuWXyz+n9aI5R8CJqxQZ38BEaW9vmYJEK
pjQrs+MWA50+7GRT8JDCfl/dh2VfDgfIGOFK1zrlQyrR4oZc7hMvIQMB7qPbqEXOXQPCbJlGi1Y/
Ux8xr8GZpOfJaqYLJ0p7W00MUekXInZoREP35iM3fk/LiHEahPr2XUxO+UAR4ojEJEEBzPl0ZnJc
iI3jlM4xnzNcjMzIoWQYhqzXrdNceFQPz5nR6Av1t92HMrqGkSCbC9I3sm2+11U7nkbAb6+YgZrz
OLmY+P0pdo4+2vS+EDbJxAYnB20VMYXzdHOFC2C0o22AigGetzOQxQ7cZm0yhJkG+ciorn/uij7B
V5nkBHUb2y8u0ygNoADtaAY4sS2jXhszUMsdsj9g3wTt9jED13XyZte+ut6Q4hFIjSMoadx97igf
kBprRg7gutiKBudImQZeTjvMTwE5I/y0vuFd4Z16SCqTGW9JRXsvDlBMwqRRU3LHFFH5ks2K2rmS
hZjoXHEvRymd1dDi7DNnX17ZJ9pH5tyEVq2wNPkoSsG+jGyn9nfY8tSWYW+5tQcbzwE8Sb1Rreee
ROU+ZZnHPMshxnSjObueY4fi0sCQyFacgOOphdFaCHJwtDj+MHUa382ZMyAJ68q6tTpuwHVvGfC7
XZWd3YI4bRq29W1SsQKi0fW72MiMjUoxr/LE5v2hQ+IW4O3Fg93f90GB8ByFIJs9d5ieyEOXzyoI
wsOECQMGstfuZuUEN0IuaOnoPjLLd6uIX51aMbnwIrjIjugfic2XB8GW9c2eS/OOEhNaYQDIvTcR
PAT87MalKpoeZIIo4f9VfnYHDzJ+nJquugfw9tWktWnYMh2sGFCljrBXQtLvRG4uQRzLBydli0SD
47koUnVX26mLKzmv3XVouf63IXayYzKVPXq5LRElWMSMWhg/JF/iGtRx9JKrcdqxHljHUNtinYY5
6eLMmol9jlJd/aaMsCz4/anqco4slZZfKwPOCgqwcxFoDCcSpsXNlNfeEWkx3IVu8TUKqkcIDOUS
cmQrnxJI2BGkTpjwAc5OO8th/QJFZWsPlJ70fzQpCN3EJMPTefGnVdXN2XAzsgE+MgJJyuSWKbP3
hNQuHiJQWPcTKhDAHUC2cN9btBCUNJCHqf9oGW5tE15N/I9szjk21fFS29Hm6n40CwZTJE9/ujk5
ULreVADaTr2tM3nOJ9f/gqtu7ZcmLAB/zlbEPMrwd5xDyQjH86FzcmhOXqncHSV7EdwBau5WWSWD
VY2h/qvT6iggNpNHN4XfBhsG6+pe9IvmyYFu3rt57K7j1EqGVfYzWCU7KshJOlFtzKRL3uWFV951
SdThSM3KazJEFogUH1OAoB3kGGc5isRA+AvKQPMjF3H02hkO1mc+QZJV/mDAfc/y55nx2CsjO+Zr
dWlfQo6SC56g3pYDdqIszKs14qh7ITzV3iYDkLtKp9Uaumj3LajtaqNjAlnEjIoL7ZXBMYMreppM
zTLru+1D58zFjTUl8aZuMakLKpf7Vdrw/LQEJPGNyU5umGtJYNm/tyJ72sR+Zj2UVTpdjaqgx5sK
jhd3IGvHph9+yZ0KhpE4coeiX4l1hRdqW3auba4z1cO/gEPFc3X2g3Mx2+6mm8QIkwmi2jmzScCr
vp02nRUnWB+Wo3LY8lsJd5x03RSvDCCx1IQJyl3JncIw51ZCtCRhUKfP82y1t5Mz0CMyifyL5HS3
D8u5fguayHtVsaG+27leNhQlNAsTsr83OnJTRCARdFU+D03OGMUqbr2pqU+CfNhNJ2amOmFtX027
HXdd3NXnqSG0hoRvMiHqQRr4De8VrqokmIot4MjwOXiBDQZKPBUVhdw4tng819VtN7M8amkxfnWG
orttatf/AN7oHqRVt+HKYnZkcQhLHi24SOzELFdd0T+Gg9/KvOMi18OF5sAxXJesHRrmcGx9F3j2
NogDV7/PbSYuNibj1mFaUxEk6MEBTFDIe/aZQNPRaQCswh1GIHuSEpsBGOltb+jga5qPy9oq4vF7
id3nruMA721kBnwEemtCTH6CAOwVn23ONiSap6deTJhiZH/i71hnAvfNNohaykNSVdbvDbaXfWCE
M3NSABwPaUNxOMfmrURovkIGML2NBhn83SFabTPeSOYbbcnkpscvtqWmot5atT7WmQsaImT/g7Zu
23gkgaSh8xseGV9uGOIsfzDn3v1eF/Q/ii4nxly0zX/+h7kUqvz+fx+//+d/YHh1GcrTvO3bloDu
ZS7tSX/wnJaYsN2pnv09w/AGmyZGIeje2Vs29fazq5ohP1AXYd7rOqhP5C9HUqWJAI5Cni0/GCL2
oy3nDRb1BoV2XSCsn2REaeG6RPUBtjse+jZEFVug21PWg5fDQRv/g3n2l/JQqmJc6sJIgJsUNFLz
5Fh/fhstFP2Y9TU+dAHM5cHQRXmME5MVs0UL3GHN0Vsbg8W25PR58bwuCledxo94/vvP88/9Nf/l
dahf+nPiGCRlKQa1d6LRoo84Iq1mNcn+51/5t9zl/61n/I+W8f/5tx70/xfd5Utd0n/vLn+Mi/Cj
KvXnnxzpy7/53Vwuhf0bDnCbsAoXA0ZxKmR+L4qRwvpNCeVY1MwyRvpjUYz8DWSozQ7cAhjjevzT
/2Mul78xNWDH4UNfx2GqXPPfMZfby830f282Ct9dU1BEQ7qOS5Rs0eI+/8PNRljXBmdrFPu6CNJv
EWJ2rsnKzfGM1Uua6sVkBvvREv1mM+xbECHHoAcUkqe6XzlNg9+ucpGNiEtO4dEZdLRtFlYJTplu
1Ix5XTj9dS+harnd7WhW5JN0KPDRYRQ1Vhojb79OTaO41Zme71CqkwLXtJ/dMxAznk2ZZ48xpzRG
AzL1JlSM+ZZTVYsFmOkuEnow7yVarwCzF6tXEnDIZE7Y42lhsGQsqSGCQmxZYKRIC38Luv587Pta
XP7wrf/VsvVnn/7ySRIhsC3pOkuNk/Pr/Y4u5LYe/Jk9UR0oGKI8a+3ER6/J9Tov6Lzr8ynfaQcd
lpW9P2VDcqXdBjgm+nIeDh9ja4QHy4EKpG3rrII2u0Dl+SxDx8dWZt1bc+B85VTHaKqvZpoeGAK4
SdwhGGaa4LefLjRVez79/Rv7y/dF/IDWG4fi3l+vECVV2YywIvfFYHz1OwxDbmZdM6co1qDJn5Ii
vYmCtL77+7/6X69LPs3lOpesfktX4Z+vSweQYZYAX9wzvPHWZpJYuzgNkE0XVwywMfn7+sXKQzjl
L76+5ff9+T6wfOzrDjcUR1zbXoIQf7gPND6ckfQQ1nFyhOTXQ3ExnZoJ4hBGmySY9ZXU3vgPH+3y
S//uj/76pPNh8UKLKvd+i5MGEKa3btJAglRP3H96HP3VB8omz8N6AWHH+vUxUIge9oP2K77Gacal
pbfapPqF/PHMPm8zhWGITRKO7+xnNykjh2Wmk3xzmY5swGpgWKRf4FrMdYy5jSDUv/91+7bj2ATj
efCrX75uzdypC9283HdsFDV+wpap3tFkq3rQuvy3Gt1+v1MpVLeluVRgCueX77oKyzGpEu5UBNzo
yBUYAoRB2fr7t/RXV5RP/5Zns4dxfEJAf76ipqCxdUcYoZ8C+6gTDFCzqiZULmgeDkA9VjRYMn//
R3952P9chHx32TfRFU5q55e3ptBT0naZqQ0Q2dZjQSgO00z3DxeT8+dOvuUTpENS2iadhPyP2NSf
31s7lKldTYqCTvcYdnRJHgMtAOj727KU54y975A/DMXBMF67GvoOo7a2Sja+8UMYO8nIwiCE2GLW
z2HslNYOvtMovw8ccOE5YKQDrm2vqTbfCdg72gUiqA4aFGHYnGvx3e7s7TLuDZuPHK/3YJy8zN3b
9ntbo/Ecg+xaOcvUFkt7IfdlcL9Mmtt+uiBdY4kdFvcclUBsxUP29O2ASzzehcjJtqbi4u+/kJ+l
zX++x3k2WibRE/QVTI2/PGCRtPzFBwSsKjaMXR7S8DdwI9wXiUrYprrTurZq8LIWi39kJdA5vaE7
tJ5wtw6iwVEwU7mJe5hPgQGtiNIV8Jlh/YH5zlsVJu4jGxnsny7ev3zZxKAsh+2Hw7bgl6tXcRYE
karxiuFILlYIrctz+Zv7bP3IL4os/Fatx1dAgIA+MDuqvXq4V/8/sUgkcjnkECb8w2W0JCL/d9Lx
5iMn6XiedDjNvyYWf/6j3zeVnviNTYbjEllcGgg9m3Xg902l8n8zlc1SClpk2R0uZff/Sixa/GiJ
JPJv/vWjfyUW/aWYEAqZNHkEmsKS/86m0sLA+6cn23KG4/wjLLavVEmbnlh+/ofH6WQUaVXBaz80
WuMMceN53uIXMRCsTfwkVQPenGvMAPWDQRDRB9qAGzuw7WrjMExFdR40lsKsMo1b7vr4Tgbpo4rk
gjpbvIdL5PEI4AhDYr94E0Go6x/1SMKfuBiimkPo+bP/aWgkmG7gfc5tUD6L4XH8aX7MFx9kPlov
tbcMBGnbiu+w2WOWbJw4gX0WFPZbuLgpoToZp6T3OLrHP+2WTm8Et0UuKURTBKZXvVjapcKDkI23
g/F44/40bmLHNV+rOLE/5eLrxG5b7ISZY2kf/fFY/zSAYnJMtjOT1fs8cq2VH5vzFkpK8xrFfUMZ
u/DePDX86H9aS+M+w/zNc42530/zadeJiHKEIjsJuKElLRf1tyYnqK1dBAJAY7dThObk24ydySwX
EP/ar7HGKx6SKN1wAUbQP5KYyiKifjBDd8z6LsKaJoShfhvF9E4loXptjW9Nnd963kjsxMm6dyPz
6Z3Al4fExRStG8L3xkgd2LbYug+hVp9Di/eFToWHKajeKR5+q9oA9YZcA1b/RSgDvhJ25KFMqJHr
0VPUt0D8pceIzIerv2KmXTPwI+VCVqZKyuxLHDfuQh019h6QTqdiA4MjAwUsP2tVto9uWk8vxLSP
qe9sWRfp4ZgPKrf4FIetLWBGqFSuhRfTAxXap6IIvw9Di+UL93oKgQzUz7tMEuzl6b6BWnqpE/ZA
xjTAEClnwh3eJ6wOEEn6vjObkhXa+egq1HmCTCDWaUMStKigKJG/6PLpkA4RHmDxEjkKT2ltcBmS
wvEOxHa3Ci7LOknyAYBQg3+Z+6tjtt0Y20FNZB+1O088oBIAHyzNFIdQn73KsUTF/b3RkkmHJbBP
zKY7+n68ETaOe7uDzwBesdtg2tTbxIRkAU8UF3Xg5N4Tln/IsL3prpSdPsxmlCMV9Xxg9ZB8yyi4
YSBWtZhEEuPsa/g5GPp50AQ6ts5kBh5iQDVgJiyKB9D3d1QLVngN8qjfFpZzHbT9qAZzemMUMkI8
HI/Eplaw/ptdgOX96BDOv/FMbrG5yYOXLrTy19Z5wAoXoF6Chw4pQnrswYSslOe40yb3Yn1X8ZNt
lQ710bJTlE2DYhK+kV4/IzujDFJXAd+cU0gus12rqu6kEyl/uEEfHhMRrDvhdpQfNeGtiGg0LPES
rGUbNw3NVsl9JerqZNqwBL3Btz4MNyk2AO7PoykvZucUh7RhCxPKbM2QcIJLXDPCJ3oBdL46YHUP
QfboqwNEBHW7Fc+F7shaQQH7IPjEFoYqrpTUgKScxcT2Pnf+jRZTi7UNQToINrUf3jARp2AyKUCy
phXA3Ow2K/IfSysRKg+Z5Zqryuk96hXE8AztlmluvWHJmY680vE6+OUrMKUNc6YEBbf+giueaIDu
T80QP8qODzIkXZeQlM5ghEeTdyy6Au7jBf74PR1xN4tVuumWVGX0wpDcgUQ5BDeThEueRO8xuKf1
EHnUNmbVS4wpyVLZqVXFpxHVnOOjWKVX/BPEEiYwZBmLs9/TteaLL0rV4ZnYSvJAes3uB8ntDuyD
CEAC0tu4AomUl94vzDOx6WbT2h6kMJLIc2dtcsHIkruVKz7H2hvm13auiPbRv2Fi9XRVlO8NEHqD
h0QjZhJ1WGMPOSdSrJtAs+ZxCVw8EQWMD5IBMqtBfLL0/FYJ+v9AcHZ7uMdMByfnTcTdK0UnIMez
aqNsDxMZwR3KH6INtMT4jIOBvtmu+ZLWzZclBrJuWFs2mRPeJB6ZDGvC54lBqTkMUMWtfJoOna3r
29kNz2VK/i3SWH+RZp/IIb/mSVpdXEffj+KNlkoWRJjSTVv1AGlQsUGTBAhMaM1XAySEhbG+yH11
m/QV+9UULdB2OKTxR7B1QGylw5HOo5pbyE/fKWKIuefqra76aUP4pn2fTGRyMv0/rGyy3jEposmj
xyrgKWtcsm++xJ+apM67l0dbzwjI3HWFeKvUGUMlpn7CxVzAUfXgyP3gFyfV/mj8sXnh7liYMWq6
GV2z3OhkoJEvaYiaO+HeaYZ9SFs5fuD6xrbsu3lKNkVeBc+lbz27fpogfREOMR38OklvuYAMBqBX
oFhlHL5Gg3EmjrwNbIskFcniDTHlxXtaDbsGCWwN5M95zvVo31mtnd/NWu49O6GeETQdmI5pN4CC
X+u0fYOEmJornnn2PgrcY6/UNrKzdvnyrmHgpuvSHyb8ufMAx2XW5BDShkCNK0GERO0+azwSJoW/
ifD0rxxOUejkeUryyt17VfWKyjpciiSDboJdU0+MbMym3TdT+TWt6vfOHygxmahGi5b8S5TOOyCK
NwU5M04Lt2BtF0sIZo4WZ1WCqRnaiMS44R2tcgLyWk3R1lW9zd/yCNF0GUjOHIk8lSRIELkLiQuc
zNlzJZODDFtsB8gZ17JyzUelTUCB5DHXkc6gr+ueBmRW27VC0TEWI3oo6gJxn7xq2LbgjQJVHOZR
VC/LYYQEOIUVBFpbfAGrAHnEzCl3mc0J9BbpBoBIO4vWCmJO8Zastr2p1OzfpuDccMjuigqNU4Gc
9AXoWp+aiEMp871pGDTBDs6O6jVcImBvsyFiO1BLKkt6e0JDCvajLnZpWA7Aw+dmY7fitXK6ZCPN
em+WHjRgzKajWkK7XnWDie8pQNNBJaxIQTC2LEOKPSwOYVBAjXAjsO5uewV5kbWauC0YpmI21ozp
vLUS7T3CB67Gqih5imcb2MuUNi0sOhsiGo19JJRSim3ZP7g+uh112murYTXOap++0Tld42x/xMly
oWHSXRlyIX5jxJC0hFwqiLirMBWvRHwAmY3gY7UU2WGwMCKG7EeuoWLXRPsjfRMgvCikCsbw6FIn
txowozNV7Z/g1BHQGfL3nt3+sTF6OMp99JBF5tadO/scIt0Q/3FpFjKjUBwreJlrJnhAEymTfw1D
cINjqV+4Zw5SWpueUeNG6iH5TIQDGyGK3YNjJ0R9JhA5cMe+dm5ZPsxRfd9IPjZ4sfRzssOSvofi
g9Lp4pb1jEc2pANREIaBMx2Tdqr2RRj9gG4l742c8OvYF1cUt+NcgMi0gxiMfPNz25OtRWtMO5GT
R5Sj1++GYjwaUf6p5o4S4cg/mHP3ToEZhTxOoLcj5wWk4TH6GFzYtl2P/6XISg1/s1L9QZmlIBUi
5vcGCj/EyZEOkZCSsLgV08WY2bC1A5fV7BXy2cfcZQUmFlqnxQIgY07YkIbXicYvva6NsH0UOkCz
R4qebutef3HqHO94lWby3XZKMgwxnDDPTqu7GBTJIVHz/2LvzHrjNtZu/V/OdbjBqTjc9jxKag2W
7RvClmzOZHEoFslf/z1UgL0Tfzk7yLk+AWIEjpNWd5PFd1jrWXsKsGNvNU++P13SFDexi4ngqUzd
YQtbVryzgK6xA4nqYjAWXw8xELV8jOttJ2OUaEU3H8QECXsFH+tHTzS3RFHfdifEGadpsH52gfOG
8kFtGhmfu4KQi6j5KtJ6SQQuJJOLzt+XoVMT9PYTzFIJzdB5CILptUfNS5hI6R5EXX8iCZz0tAqC
b94xBOHDhtXi2t+TrjyE8ThfKRL3+IC2EEXw6E3E9ES5B/HCtLZ4A8ttU4ARsH1zQG5zhzaK46Z0
fiStR9HedyR6E8FmBob7YCiE4sXDEDoJ++lSbnHWZrdsQT7b2C60mB4D0A+Kjxt1v8nf8mtgfgvR
m7u+ekcEYj0UinCJJp8AFnbf2yB77GLnzmqY4hi+NT5EfoM2C0TgOpNtuvH8iqLDBYsMSB8JgM7t
EYmh0KS2ZckDPv/5Pq4AbVk9cSQiDp1D5lPbSx+FKLIJAFCaMBjd/IzgsBRWdS1nULjwmbYxOPZN
w/M8VrPeuG2iltdwtnGBcF+rSH92WEWS9mkMz/SNSEpA0K5pZNXPFDDFc1TH1iNABf3uLFKgMAz0
nS1NW3EYeAVgUQKkkshRcluxet5ODY5G6iz5OZmwP2WR7bylYmjPBa56QBiUL4M0brLo7SMzpV3d
FuEuVqRlO/KnJ41VB051lS+JA8BvPyXQrfY5thJODfnFtdB94lrGRMueuW7Z5JIcEW3w6QgDWfx8
JJyGaE+wcxatyaaUU7quZLbrSU07AFMZLkAjj2pgsMhdp+7AoREoruGsx5BT4MUwj4oUNvS0e+uR
8a8qNvI2ckQiZUEtNNnLnLIzxtCGBlORHcEKw7or6vQ45brbS6P0TgLFO0CGGB5WR2kCNDr2CXOA
ydZd4axe7WLeBdpeh47GrhnPX8ikBCCLALe5D6M8JPheb6V23NdAZ08Cs8PRVSiczUBbR7xU3xll
E00Rd9V7HrVPohl3fuPwsM58IA16SxZrSsAMCr00u9EYHDN1MGxigvKjZxTYAeRxEp79TYc2cInE
ek2AUjjJcEeLCp67aMnXC/EDclL29tJY4uCsZms1jniIQkTPmoD1S+5H3rmuY3tDC9psFD63NcZI
YkzhcifNLM5umYxrzLCISm18kEKVrNLkfd1Xu4JP80l6DFBK2zuoBTxQz+URsMbZxB6GWEQQv5sY
gng6M3pFHUwsnx7hFZCQaG1rhzjkoYeCMk6Bs7aGODg5cEDxhMzhNVN0mnntNPs+mgDZOBr9d+Zt
Gl/UmxHn7VOINZdDdekRvFhN6U7bNfHEWEGxqpbRUxjKylxHhV9smV4NF+wt8rnsVY/EqU3atRPD
as1LP3m0o4ZEWBS8O7pJJtZhXh2DwgULWc/RRiHOR/+TafXWJUDyWtcGN5x/KwxQNpsudrl3LV8P
5FwPT7Kdg3Nsee1RmD1FilPsiBxB1qdEcZ6m/NURw0MvCcgs1GRdSwiyT40vL4PD3qXnHl6FLXj9
cjQRMBm+Ds9iaE4Dhicc+WI+5mMt9wbqrzUEMKbSI76BWFvppwgU5sauEaQozxze3YyaZiuRM/sj
ZEsyqjji+bwpAuhcUZi/egXhkRhQcrmRC3+S3PWvYxRjGIOfHEii3nJ18r0W0KVOLVp2RcRlZ9Q7
ZSli7V0jPpXjGG5it7D3xlwGn6Zmek1GCrWiwDegqcQ2wuHmBkL9dWTXsS2l/VxP/blH0rJXLYMZ
0kxX3hTVV3vmzkSmfsJGZmwq6OO0/Ab30+Abu0l6KeptyquWKIQ0roqrit8Hz+FhFJNyUKsA43LW
kKTuMyWxcvvFxFZCujaR6XEgxhUjzOloWuEVZY/cJs5ow7qxC/4sLKxVn4V7K8KIQK5wdamt+jMh
tYChkgxXeaLQlFmNs58nebF53NgZlMjKLVlEeeFd7ZklRKXyOz58cETg57boP7FG+/nJYFlKMhjY
2lmkV6mNN3z+t8jofqgi35l5/OxL5HptKPKNhf8WV36Jk2pO7Zs5xg+FKcJPweDxuNeFXqZg5BoZ
tiCJLTHea8vI9kEgXny0n7j9QaKj39ihoSZLxtvNkxVuqOgndmn5uSzCch2mGbVOHD9Zg32Pqxit
XZJskbs+UqcmK2kJ8yy94FPTMaccU9piJ75E6MFQf6WbVAYPoNs/N92ICHs68uS/U9g3x87Dek36
gk0wLWKdtU2Mih8QTTznB9/TzzjFULH53thAQTMf/QZvgtBMwLwqAxLOg4JbPKGfBeqg4xEcP6bR
b5E7LtpiOaIMLdL4S5yoaaM7TKmMVuIdyGhqsr6ksvDIFyzmR4sc7m8kYCXXGZR9wj+cGm36myQy
PlnMR3/ImudOr8qT6PkvWplULDzIno7y9xI8GW2gtYm7iQ5s2AHMwImjik9kgBwYyFQ/3ASrKHi1
Zl0bKCKLChIcUJrntEU2MGYBEXc5mUcpuJDjZDv93chmDb6LY+1Lf3yW7Fvoi9rhlbdYH4EUf2bG
y09XxcwZwJSsDU3cQ4RsY2e3OKCrST9WDCHWRDfAXRmM3fKJQEagAepsBgr9PDxryaDKbGkH8KAM
AO5GeEEDo00inEGFTdW9w/fNhGp6ZBHLYDABnOxYpEJV7TuTmGRroYvYQPnCGUNrsxaVxRhYI2Zt
OA5XnDbPonWPXlc9Zr68FQPS8nnym5ud8y2Hk/taTuODgTj7bkiVscGXH+1blvQbpd3yUZWp/Zjq
5fgEN+Lq6Est46vi+kWOajyiR7LPfgfq05/7U+8T4m5k01HPFdnAEQjvCW9CFpN30aUGM68S5xQi
sxairuC2foHa5X+XWnQMqQrmfA7DVleFF8/U7T0WQ/hQVXuQhvyuEN4jyd6TpODvZvZyqR2ecOnP
K1mmX5kfv8Bg+8kRn2Omj5q7usL3BlhXS7e9sP3wNwKb+K0C57pK46gB5eI3PL0kKu2UOcq2zeCj
ilz1B4NZcBq2PR3mpB9w75+HLuthEumSTkL3R4wI9VFrCODpSSSkr2GjwlsemvBJ8DBvwJ7DaYoY
NuXRJQmcfOOLbI28bd4MVvPVaKpmW4rxSElrrMlJdk+8w+EuonsWHdPqlpBqWiGILLzBmE4FSXw/
E/2jSbkpw0a/GNjtzxj5TvEAfohU6fiOQhHAGV7aRDNGTIQ9bMJw9J8XYTvCQbhked/uuhk0wRB+
nYk2fUBuRjgA1vTQHdZGg5kmt79BT3+wgc6FVLljOofbqkTNzoYGgw1jDI/x888qsm5da517Rpoh
usi16KNdAyUR3dxPV/nhJjL4XOnXu43TmY+9a9/XszZ3U9inO9Mj2j7LqcUGkG9m10Zn12yKex/G
wKZrnOq9DNhi2NMjFqy152mwTfAmcP32EokQgdib1IROrSNzP8V2s517jifwuIhsm/bSYi7ai5zt
WaphTjV46dZNZAN0gRoT1fN9XvGx81BNd8hu1z2wdr+Wl6rREZ5nDRt93BU+s3OPOvTJCwz5ECf4
c4GsWNuyTNR90aZn05XLoItOBo4EUy87WsWlekJveBdRao5QDCnEyb5qy+Kg8rrek/J6qogP5XnO
5C7nZDLVzffuE8uLF5BOvMN+36DGR17kxs6D0bQlqINw3nkpE5AGYl1KXWwb3bi1tU3kq0UhxlbD
22F+I96Q5EvXUVeWxEd6VKYsYvpROdkPByXgCpH7jedlcSxlTPYcHpfCb0iu7tfa+RQktvmTuVpO
2xDkW5q/9EegjC8RZRCOD8ytbeKZa5ADhMmQoxDn6V4Xxs0QscQq2Rx7bPorCathP0j/OGb3BI6Q
q1hfAq8jwJMZe48VnmWzTwNhpWTMgeLb9KQit3NR3XOKI6LMiSi2BY4/wfDvYFUxgIpwagHgt58r
IltPiiEOl+GImZAOfsWK++zV3rwuWHpnQcMeosdIRnvx5hXOU0yuIbLN+GnwsLC3TwTKb6BZ4bNJ
+v4xsdB9sUxLt+0EiT1AS5kkaEQ1hU1SIxWQKou+lf1E9p9ExNqEXGi2ZfcHC8PeytBj+0mNRcFc
TLvNkzkp9cwK9SIzdW/3qf+D9vKxKWfrqnqdlnei6TtKOTIrv6W2ONaUTuOyzZzq+FLFXvQ4SWIG
qTQ75kEChlo6ws6bcZnvo2VVQNYMxq64eSCW6M3F5rYdgXUy7B8ObArq1dC4TzJqz4wnZ45PtYdy
woFa++KbQayFH5Gval0CjDQu4drk0JI1uGorFkAI3pByR+N3mUBVjsb5sz0DPuvb8pHhLGeBYoab
DszCkuYROVC3k2X5gPL84JAtFWnHR6AemNtcOocQKz9pAEzGHjkTjXXXTNgEYyA8NvfOmI14KqwB
nGDQvxP93NPrOfknQVj8dhpADakcAS3WtM4Gijpn66i1Rla85C01Bl76TKiNNIYnbE/NyoFuKqNy
Nw71wZAW+KRwuJ/ogWh97XVdwCeZs4itRzy/BZRtp7h4s/o23nEOYuoqRs3yxJR3U5cbe8MoDdIx
xW6Y02tTjeHB1SwTiHyI6xXDMuKN1ICXAqM+eNr5LjWHdl+PLr9P0BWB1BiBC4oozB/mrhQNyL3u
1TQZ3FkTeQtGFzwrCFXEVAOoQmk33dLOy/dpifG+w0hwWkLqWssNP5lOE8O6i7015Jxd7T9AGz0N
tX3r2fiilUztbcd4b2XNiNkmhZe6BQSSR+GdDOz7XDHXTgbARDREEtCk25FQpx1gNok5HyyNKjOQ
FnTaFgrFbDOimpOZSYLhGCtWJ84TNFhvM/bhKYknbna/XDNihMjqWle6+xUxfd7Bo4fhvFFqcSxa
F6dCydHZjCxGKpQCAWjpkf+MV9/dhAG6KAdCByWQajogdyrZ1xSJLjhDbe/aYEl6a0frSJIwZIYg
iwASUNTHG/Sa+UOfkYkYNJn9wgL2HOf2zhutNSiYBx6Zhw69KxcJuCfsTlPOuMQnZi0lRuwJHJ+5
pxfh7boVCeSm/GILZT+JuPyM5lE/CETVclO6AZmsNZqqNWYwsU9DrILNQIzCNpgwkGShG9wMQIyJ
DT0NpXu/yUbXfoi0nL62Hv17RwroOTBgT8R8KpSoKOoNLBBOmiTsnjQe9hnJvLvQ67zom224dxbF
ia4+882uQzypWlTIzPVQ8iOwoU3VS8ajDVcD9pKJiUwpDlSal7lZVgLqZHiCPRAhElEHG4AV6b2M
isepG+UjajoGGiXtUj/u65whRAHNk9CwzMy+kJKEZ2l4KObxPpyA3q8VyXdrOMRvyvmmvIa1cprj
7nXCjO3mG6FmI+XUIPxdM823QDIdQDx5wn48H4DAY+1phiuxkxSrpzT3d4nTXUUmz6Mi8n0JqUmZ
cD2mtf0eWI2+El6Ubz5+5Hx6D2fCpNxuU7T0p3PdciIpjSm6SDjKUeQiqRqM5E3q+jUGETgNeyte
YtLpXEuLZPgQp7gMiXPAUEjJZ+lwAUZTP0QVfR6qYjccWFCYGHNz1ziGeQ0DyOEYgyvPdrYIv5SG
fmwbuTUa964Yx6+l6zLHRknTSjIb+2qLC+4x01FwciMVrtzZOWG34NuacFCDgIeN0tzLmVXjx6i1
lAHTylA8uI1g3aSycluZi7UT5dsmNBuOVhweK+zY6hPAinCDZYA4kTKqPmmTKLxIGASmWD6muv46
quqAAPhNC+cm+2zGFlQZ50oQRG/kAZ191/JiA9mF2ktP/cww0W/adsEiUnBCMQV8wamTxQcWDP02
aGsablw9V98q7a1pdoG18quUYZ1RzO8kMZMS3sYtWSOTfp51AjHba+vw2DU1Ym28q8ExbRvn1bVH
lBSTN8T72LKBqn5sIwooYdm69Se+NBVk5ZfMQq8yKvCbUEk8NMiIPPap1XAhlcYnl7DkGzaM6pp1
jBR3qK2vWFwdrlrc2HeV6JNLrDzjIRzs7kuR+eK+rcfwPRoyCdll1PmFYYO5i+aAlcXUqCVLEyY2
/5iUR5aP0Vb4iXPu0ojMpGqM3OduQI5rDaPP7tdfkNYyXpeimFmSTN5+MkX+7nqzhsLrM8Vp7K7a
15kT0JaGid6DU9B3yinGPcScZGc5qXcPh9j5HNvL3hZh4Z0vFmat34q3cUwB11jDG0PbHLdJsitY
Dy2oTqjId6Jusguflrz0iBW/Yhs0H+ahV7vecuptnaJIToqYlsko19Fg4yjL83k/TT3JEc0kHp1A
We+lR4aoVdUZ1Mdootjr9oFXMu2nub1Ehfcaiv4TigF7IXbvXJzqu8Yd3O/SrY++eTXD8Tph2Mf3
b2VfM2JA2X4/iLF8qozxFfM8OAZMpftRUvSHrlwWrN5jtHAWMv5CAj8U5s8q1vGCtuBNDrDTw3bI
7yYzgEOOFWHNGsRvdhHM8ktlvnQyiPWmG400xTEPZVpCXMLe1oEqaQa2JAlbh8YChlN6dCJFOZ4z
uE9IUzGMqS58qGOADJgUA6zP27TWy21FSHGGduvdtZsCFlKOPsZGaMCDYJOxq/ya2rSzwzho+rgO
DFqeOTc8gME6becSdCKgpjQemM7BamZpSPqyRQeB1MGi9EcT+5zUBcHareSH5jxmG2CnXcY2Di9k
0nTY0zrL6g9aYrC2qjZjcPN7WS02XZGA4RAjdipXsjsQ7ttQ+mugxeUhWEYtyTzEJ8+HxMxyjX7Y
DIqT7lmE+S0z3bJP9AlpmnEErBW8Nu2gtuR8sKb2J+OU5355M50Ag6VLaM5dO3KHsw3AJFm0GCk7
KuaYjLN1ChKUvOe+rYB742h8i3MAE8poBqhJ3byTpIfvi8pxz5Yc0m3QTebrPIt3HktffSc8NqkW
AHeBAYPvMbxvE2bPc1tUFQ+0qboy3PPYbxbpxSAm6oobc3yqGUfz9QJsuBWuBXHebqINw9nhMihZ
v2fT1B1wt5Cv2Pdez1O5XehsnDaVkdVX6fglpNZIvWd9kj8JT6nPo90Qu+dKNc1rhpvM6209R/An
CS18Hm1PH1LVpgfGVTgY4v6xKnR7I5rBAqWEVnq0pvrYcyyfK6AblzB1ERsJEeU7B0jkNTcr4z3p
0Gq1IKm+m2lgHlJbanZ6JjxV0+/B7k0aOEeVkKQEtZIM8QJq633iVjbu+JzVxBL4bfZkHs3IRWi0
insr5Zvv5dWmeN7SXPufBrykVIF+etQ5A5rSi+StlQ0KFg+9i+s31hP8rOQo+rJnRUV/sxq9Wd5X
DE4OqphmdGGDdqBjxt8wtjKzgIiyVrmWR5G5xSv6uwbufwvS2BfvwIHbtZCNvJqW1Z4tw0le3EJp
fxPEpDf7KrlHmEUgLPofRNLCj4djFff6u68q+Wwhs7zWRDsCH70iWuP7tkyDWHYHH3SYDl/iuq1/
mrK3kNuJgqyexlZXB/EOgwYzGT6nXQAYxDPCfG1ZCSPlSv1MxARvppjNLUPccZu1COaQVWePtusM
K8ICEYmMQ3YbCkEr2eckv5JoRL8f6zy6ERlh0stxa4NttC7cX91mDkx/lc/MvCbMNEdH9bDF07jg
G+vGgHcQxl+M3p+ukBCRhTEjgXvWpvAx23lHJl67nsdK7Wwsl+dAtwYFYULM4hDxvgtymhrDH28y
jYZPRpOWN/5POTC41PsuPN2a7InA162KtrReUAlkTB1LV9wnxMknfvfqZj0kC9S25FouLJI6CA+J
soJHoE1zuzdMO79P5nC4lgTrfu1Lxco3n8sv4QDpOs6d8M7L0VH41txvug6ZT+sRYuDkbXkna0zp
6HShFZhwyi2/ry8lfcWqdsqY9Lg6QimXJw9OUAgkSDI5zJHtM0QgaCKKjHGv4zLbZVbFBmGu/Ttr
YS4Xog+3uoGJm3UOnlsCbJQCvtqBNVq740BGzxjkJ4ugXxBNuRvfN6nUX2MxMhWcGpCmbdeH34do
jJ7K2G5fdDyQhERu0FucCvEzh4h1G50puu/E2Ogtm6/iwEYhhJoG9ffA7H8phoKguGEsgS0bVLJ4
L+ch/QSVntG5sagJwza/M5LuUxZCyzUITPuWqbFeLw3NNmqbIN5EVj1eHKspGXnPTEhFIe8nh+gF
rFP8nim9nTY460PLsJ9nMaSYvdrUhSsyemRNdR5KK3paGVxT0o4Pte3oTewM/c/KtdzdRAQbEA9m
dByB/AhkmcpDSbblvRpGb1OlZbeJ7IIBqbVQmhDd3tO8JunBYArVrpBm+o+ERYHHLsHOZJi2Ga9N
lHJpzUSROJ8KmqTXc167nWPR/tf9ex8MDQmnWFDO0mXnOTAFB6TtqU0YI88bY6PFQWzMK6hJ4uQR
trfrxzY+TuGsLrDKM5SvCoI/4RLu1tDS/BzJcNqyNWP11t2cNmaQTwsLYTcmYXi8NcGTBbP/XuTZ
/Dx5ADa6RBcJqA130eFVJbmsLrrNobLOGZuGbS9R47kGs3kgr8aujnV3tgadPFSp42xCYB6rwVzY
jFHVHHIcHQCZgPieS8FonnWysUEMR5qnqvVrao/QQ3RoLss9FE8w2N+dzAtu0+SXb6NECb72SQOf
Z5dBCsC994xELQZ2JbBIytx2Z1TVz0kr0ORdVvUD5VRYv9kw+jaC9ezGJTl544mh+NylTfUwCdV8
p/lHKYOcMCaA20zfau2tMVHw8B/z7CfxCOWmBuJ4nRqvAUjthc3NRxq4XFMQha1i8O4AgnZprJnH
OvIpjCMkh2yHzZeMpTJfTW+Ez2z10NZKs9xOGhGN50XCXPG8TImHsDtqd0vMTymKzXUO1+pdOogS
LLzn35n9Jo+sfhgMQ7dEZVUbr8RbwsiKpgRxSTGgNAUbxw7Wu8vLmHWAPbU/TG3bL7BQ1S5uCkjz
paKo8Or5LFAXHMyuY4NWtyh5TJY6K2BarscaPGWgktX5zeAdntBl2GDJjP7BMoL5MTYCb6ec0Vyk
XgPnQEuot0087CYOHLUtJjg0VhmNW41ijRAdkimIPB9dHisGMZtmdhvHJYnVbB6nlCIYmVDGW0Za
t5nTxlm3Llrxs45b4PSFLx8i2t9V2xeEeFaOYirKFQKqPrPVE3xj0J217sQtMFicde2kXgwC4l7c
tM/3wyzZz4qkZ5YwyoKAu2o8oGTvTq5sqzflUnp6U1/SM3ZqT/5gzmOhCV/aUnnvRkQVHDXT3qgT
a1vwP9zEauxIzqyR9wPawqNiMBaiS0gezVwYxBYykEnAqNI6T1zJgJA/o12KLzQj9aMF8YLRZ7YU
nCOJFgbhRbc4yI1b3abpVvvI8+KiLh7NvvkadEhtp5myzo+NYsvNT+5uVI+sUvr0Apqf0D93WW22
5rLI76SHTAsNPL1UJnYOTtDPceedwB63V/qU7CJA7H8ZJJapgeTCHwi8RjhFlEoQBP3pKWstAyVx
D9xvGzMBfcgqNE8IBYxLUUQFg3IM3oc07eu7mriPdCUAfSM28GIYc93CrbRgXn1xey95S0gmB7rp
x9+NaWRcBxYK7Hsa7QIQ8Q8ut1p7cj/AmbkJQxMKkMZdEZSkC2H7SqMG2ObkO8lBFLHTHUgPJBaN
dm+ly5IOaeF1NrVVENBW5Ei1JhNzMRRaJG0pTz9sJC96AYEazPEefXgSZ69DDFx+EEPFAg/tK8qu
cQGKWpIxk7FARtsP3ui8oEdBYnaszhcgacDg+hkfIZRS94NYqj7opdYCMu30WG6zBW7aNnFc7Z20
Z66JYIElS6YBUCiYqP5Mw4wBElAqsljGOnVG+z0LFrDryi6DJa7TOpR+Dmm19hKgq8yqPoluVA9j
KS3e/EJnNeqSPiRYmK2xt/BbAScH2x5K6WkYvO4lWkCvGGKgMTUFKasLBraRCqGxs8Bhib1g/Ipf
5clZ0LHBApEdVQtOdgHLNhBmA0iztgA5q3TqbMcFQ+svQFo5kzOb9DW/LLjaDu7xhlRLExUBDHPJ
CuWbyj4ItwvstoltOJ4mAFxrTDNypVFnEa5gPxcCtxfZW/MmWuC5oxEJ4mYA6laIhs/TAtklVMfe
qRk1dtL50Xr+oPHCt+X2liloLyAL8iwXcG/ZgfAlldfFQGGUD/EC+FXElj5NjSjf6w/+b2kO6RXz
HKveDgXRFgu3t6ygoAYT9mR+dRaUcNlGExIPnhiLo/OWLchhJvnm12zBELtuyUNwUuZ9sECKucbL
e2cBFzcLwhgwZL/rENdcoHen95ra4sT6nqnzB//YWVDIPGqhIQbgkRkQBIRjgkwOF3hytmCUGwqr
VymZYE+OF12GBbecNV7wDtoq++KiOSaJFMxLjAJn7cEwoYEC2hwWeI4Ikyw9EC9Anb2WzKaRVFHM
MdNCfQ4WAHSwoKCJ1Jnxwy+AaEOj0J1EV63ZOjhHJsLRF3NBSsdOMO5lm6WfoUWVm6r25+9x49SI
Gtz+nH2AqT8Y1e4cT4yWB3OlDAaJZsoPDqojeysX8JoICnUZpNWeptqRp7SaqQIWPLYxGnhsoHNs
8HGMSOUr2DbMMX7oZMzOegFsA4kHtQ2+jHJHCMIbPljcVFdwuecPRrdCk/e9bB3I3cB/8QWETAxJ
NtTfrCJM39s0f6QAHAkoBQNespJ4Q5TenXOV5WQ3wPdA2rdAxPMPoHgfDsm3YKGMJx+88S6od4zo
+lPAOGnNccqGOsJQ0C2s8qpH1ph7o3PUuFS+UsonP0JUjS826tdkD/ZSnMwg5gEVLiT0xZMElHEq
4+c40+zvCSoKD44/uhtwY6zsfTdgMajHPU06oF4bs83YzuRQ+MrDWOP5JHGVYmGBtcSWLdx2GhH/
yWoITnKwmsWOJn954bxLC+L7qIh9jBcKvJXWtP8LGd6NAOyvmoUXn8oY2me4UOQXqTc3/MKWpxyC
5vMBnK8W9rxeKPQWOHoOeps9uh3dw1fVP42F8pX2FrRh+wNmD60Jtrf1AbkvgyF5T0XlHpx6CHY2
Umj2MWF1AKws1ySia4rt0BshoAUs2EntyUHA02MxWJlOom2GN8K9opc4EWA+IYI3l9GHyt+6s78T
CQo1eyQXT5iT9TgXI7OSheYv27G9/+0/PJfeKTP4sQMcJrws86ZZACy+ygBKLlAWZufv9genxecg
Y74CvMWBO0q81wfTZTaImLU/SC82shT0fx8AmMa0b06Q8O+ElbovmNOLz9QvIPzNoN38xs46bGsz
AUIVhe2hlA7ZMTPqG3TNHJRlTSoBK32kJpZWW9skI8FQ0bxVDdB2pirGvkri7kjgCLPrzq6Zbc0/
Wtb7d15YIdfUpWadoyqPajCwHNaqAB2eSdQziy3AisUlWLEhLqHasvhl7UN0KdXQxRSqOEy54V5a
vfTR5BudihiIVkbgE612zPIl8Mf0dYavFIKjGtlYURbdqCSuQZ+q7ykZ6LDf0nY7GUbynPaIkrfS
Z9M+OsgZM6dRhP8itg8QkW0gZ7GC6eP0qRyNz6SY2eu+LeyTH5rgUdO2exnnZMSxUbo36PHBqWrd
euObUJeybEpuvzn9QE/u+umhA8WxdkAb76TwyUPxmFilEo1vZr3wfGIb3y82hz5KEXG1YqbbMJr+
LY6jdFNYOW4JR5bzkkHAFeb7dvuV06Ha0rrgg5aTA5OqtOXqN/ff0ZdRTbglzy7r5rCxhMyQBNfE
iIZXVP/yJUYos/kt/TfoJlvwNtkCuik6GuPfeoi6QeIUyWFEkveQfUTPeVO+tVzC5lIamb3CWfS7
8/v/E3H+j8AM/n8H4qzV929/ZOEsf/p317Lhu/+CsYIn2AzpHXEZYwv+3bZsBO6/QmEBLMAsjK35
j75lG98yLAMP47LN7+NT/g8MJ/xXgN0ZEbHnmzD+nX9iW/4zO0EIdqRuIBzXskKblxG/MChABPcw
svph33XBtAOFFW/SxJ43f/gw/gI08mfmx++vEjoMyPgFcoL4BZ0giZyT2iuGPatQZzU2jDlsC1Rr
ajjh38Ag/u6lfjFhZ1mIEo+Qmz2G8Te6BRQ+QYTXqc3NvwGZ/JkH8fGmhCMCYZpMKvGi/PJKkEcL
9Kg2hPwa241VC+NSDrprVjmmy/2AJngPdb7bkTXbfdFh63AF/fsK+4sP9S++OkAF9vKp+pbj/PrV
0QdFYWFotWdkjsnNoLLyI6f+518dgBIuYN/nzZrh8in8wdTeQXrEht6gZyNo7DzDDDvF5QIxQnDy
jxAlv3+gru1zHQIP803xC7TL0ug9ZrPCHTgOizEj8kG7IWv9xx8bjB0uRg/ammAa9ec3RH/OYsSP
eoIEo/C+cHv/yQ696p+/Fw+tnu0ukCnTDn+5OBSeprSQbr+XQe+ep3qMbuTVj3/zKn/GFH18Ynwv
vhCcDxD3gl/IJzWWIV1ru9/HdgW1znL7laQCOBJARtYbwIK18pNwU6Zm/Dev/BcXnxewTSNDF6u1
t6C//nhZmJnhlz2l554eQTGecaGfYI78xzczT2KboxMqGNCuX/k9xILVacNjcY+Or17XY2Nc6Nu8
tdXM7f1/vyz+97kBdonD0OU7447+YIP84TqPUG2bgL/lvrFK/zQzAD2WtdfeYQKojv/8pXyTq8+E
YSG42P/82fXVQDplmUoucUTDKHWB9BlkHRuzbfzjr8nHb/+fl/qFaMLgYnJ7jMx7v++cQ+3m4jzG
5d+9of99Mfz5VX55iAyDoaRsjXrPvtddhWQCXVMa/MP/w8dmmThN/NAmnvyXk4hsRiixWGX2Po3e
QSRstENDpJvMJKjwv7/UX76h/7zUryfRAFEyQuONNxuU25EIoHnvET3031/kr644/w8v8stB5Cmn
YSMborfM8KElEcEKGIEttihD/zdn3vI1/4fHs5wTfEEBYCZWViaglF94PGCNoikyYW5l/0PaefXI
jWN/+xMJoLJ0W0Hq4G5ne8c3gsOMcs769O/Dvnm7VEIJ7f8Au5hdA2aRIg8Pz/kFOjR+2IHTiQVF
xdjJfxMNs50vtbl8LoJM6KTBdjb1yw0eYQKWoMRc+i+O2QqqlMcUNMObP5IjhIE7PAmUIWPQ5Sj1
oNj4rdjQsKMOhKN0eHaN0XvjR0IAjuRNty2HbctVfTlI2SVaHKCe7tPdGI4WleI/eoRbVlA1EPVv
j3W1bC9juWjHIDZFoWe1bNxWQUmmmPnVYE0/A1zvqdJCe9wZRr0U6WI3MI4mEGck8bR011gd19JU
4b4XXeYLJ42eFcuN39G9Hc9jaubvlgaNWNWKpidFH+t3dZaC1XMd8zvcEnCOlNfLQ6tHyxOlcqgW
ATUSboD2c4HO/I6I59Wulb+TReei0R0L5cjLtQ80KgA88DK/D3v3R9MF5jO6fLWvhEj4imR4c/4B
HQEVH7aSLkwVntzleBR8h6IN7czXVOXbLEb9lAlqYW/+yFxltmAkg3/ka+D1xZkuBT1PQOQ+0rWN
Z+f1cA7Mod9Zupfr6uLEMxfGESgdoCVIAnM5TFb3ulCkvn7LZ/pZZRGWwpaiFxIZSHUWNjsCGRXt
4WOx5NP/IKe4UIQt8YVIjnI5Zi2fHTXU3o1zbb/D+oAOdq0MVLjzoYVUCgfZA0+iliAph+rjW5dI
o9poUnKTUmsc8MvfrunzUnKJpD5KAc4h77vyrlFmZ+dkX+VOuqbpL7p7mivky+xyFCV0Re8AyfKD
pgr+matEPZY08rx5sOLHZmgapALmf+0l6j7fnt5LbnT5bRgZWUlOusCZYp0b6pVd0J9CAcZG8HGC
Jpnon81lNn+WFbZ4x7G37eHgWFgLzIlIS+rkc50iQJCGy7vKcTl2Qde6P1IIeT/CCBe/Y2oCH492
4sT18eNtQX5nSHVCW3NWl4bUKh+RU0j9BZA6PpPJDxPnEpjP+XycF73fGW7re7yIsQod8h2qypff
A0mZ0m3EkvgIE+mIh+LbY8qnx9Hq4sCHO2j86FNI99VsFV9vf5HrwIvgspQP48zD6XBXgSbSmgR3
0D7xp8Aqz13UWUfNYP/dHuXlaK++O88O2yaTtZHbfInLr1LMIi6tMW6yBD07BMIOWOUAdxry6VPb
TsaDjfv6wzyr0dcligLoraFxP9YDyOSh6KZ7Dcj1W69pNDc0+aYzZaww13dbXC6qWsJ39OlOIwwy
KsgbxLA3b097Y3F1nVzApFbBdf2ifP1q1s0yT0sPwsDvI2WizwApUk2gb//fRll9QhUAb19xXfgj
7fdzyn2Oylaq7MSMraPLyXWolWhoyl0ppiLUWDv9bET+PKANVgj9M7L9DT5pkVlT0bXrHnXzWmJc
aGbGX/A3xjCj1MrIcxJLoBBllQX/6mp/NA7Vf9Vkx86bLxiCi0PniLoRyZejXZ6jDi9aAMgO+ir9
ON/li7N8MDI9Od9e76vklb1jIcrDa4m3OstxOQp6wgBH4iX24zQfH0yXaq/i9tGZzH3Y+bTX6YpG
jHRQ/RMuL8G1rB6QjlZLnS7yqa78NyX2e+i5YFY6+yvCyWCwtV+3p6bKnO7ynOpol6voQzNHw7FX
kShy1GFBKYDeSVenft7HEt6Bs/qp5gn/XlWX0Vcaq3ucEuTGFjMsPJzZog98SvP77Z9yvcqcHA6O
JuAGk4KubnFVK8XspjGu0OiEfbEcNGsjZ+poXVv5TjC4jvaXQ62TQmwMomRgKI202rPdPKW10M/+
FIMOsPra+D+OJ6+DV2FBNdpB1AHjiblIPaus9D8giGliCzhYlqvpO0dXJm+rj6ojSyvFIE2T1VwF
iIRcp3NFGfk6OnR3dSoM6Bd2HEb0wgb1SSma9DjaQAiDoHPAcgfqf7e/5da2YokNh+Kt61ion1/O
OAKeUrcq+zistfpjM/blN7vA/aIPgOmPfOVzbefgXCFRP7hhHZx7J4INUw1vLT8QjnUUNFXnpT4l
tdlfr3w0lbYbZk2EZp1KHY9jd+wHaX5mZWInFm3tX+pf8slBoZSC2+VQwTQ0KupAkY8qeHpcZhCP
6Yy4aqYhtHR7ebf2rw7/itSK80IB8XKoDjKi02d26NeAIx90xAHOeWMGwB9i5TDD0d7ZT9fXGiVX
HlGWixKwyo1wOV46NIoL5Tr0EXMoH4sG2RphF8VOVeo69jEKOQNVZo2pqatTUqPZ3LW1CH3k34fv
VaagBBAiB6XZQ3SceJed6IzvlXw3p8YOJTkwdboQq1AQUmsk1SxCXChF9RkdnhGLY33cCQAb6ZCO
IrfgKjYMstmX8/IqAiigi6YM5geNZiP/mC7p/DskLDzMiR48a2NtP7SzHeHTpFXUx5LiOEBK/QB4
BmIqzlM7+0eVAWAdIAAnGrhvUKWiMnf5QVEgoWic5Cy17pbvacTr34poUbhBWwjCSap/Ek5hNgdz
1ut/y0QFdA2Y9S4NkuSp0sLwXoedsnf3bX0KS3d4qqsWbxTZVnp9VnOBY0as1KHfVK7+rxCw1SEe
jNne5OVj52ryloknAskgxYHVODMKXa3VRSE9Qdv6VWqVe4bvVD26ObosVW+VoDSb6N4NkeuEDF59
XKYZCPntI7xyD5FRgh3haFLcF4MG6i2Xs2UvuH1goxiNNdDyv2JsDHjORX/qoow2ct/hFjm56alb
kuR5iW162LFb/u/2j9hYcUoOKv1bymS8B1YrMdiErMpwUK3GEvyj4gjz7Lhps7P55d+yWm8aeIRW
9LCYrL061/LYRRbeAl64dN+UbmqfYtRJixol0Vq4n29PaWswjpdFZJRXoLs6z6gw6Us6dAhtoHMF
qd21IVxm5gczKxCQsbL00+3xtpaQqG+opE6mQAj88jNGbuLQ5++ZnO4up1EFdaLEdvr0F6PQOTWR
9ndcygSXo/TFSOIEVMGze5iUlZWQCwYAeG6PshGADewn6D3wj0nD9XIUmhzR0tSMMjRmgvUxhmNu
K88+ZtLHvqxH3MvbeGdq8qevd8frQVfnIMwQ2OkWXi9JtxhPsG26x7qbXX9oSyCq+hhAJ3UGP4BZ
4t2e7sanM7k7ybRNhyr7utuXon02DXGoeG4YGb4AtXK3wEH1b4+ykRawGV1qkGjjctzln7+K/HFq
qaMJG8hTc9xMQBeFR7N0tUMZQ9S4PdTGhLjHqOACqbBlbL8caoCXjToR4vtRNDhfnRHtCGDd405K
JQXG11+MtNIkV5dvIf71chitK0WzSGEyq9EnxBrLKD+r0s27iCfxW1fHwlsSEf8BGolk1mQO4e/S
6NFOXETq21Y6nGbu3A9tjyI+hGm7UUG+Slo6+OCnCDrlCdr+uOPeom4EBsfioWjaiLHyklstjuBR
EwDrdj0zzVCWhH2GaqCqN9AJnbzP87sEZ+T5QDVz/oTSrYHDvIji36lSpp+01Aw+RLMNOb9TxQIq
nE9eHSyj1AvJ1O3DD7e/5MamkamzrEZR7qeXcbnEderCtFR7x1PA85/dCoW3eQR4bDdNunMR7Qy1
bjsKdEmsppscz2nj6T3XRHuvadP4hNZ6sPMN9oZaHfV5GIPALjvHi1Kn/VKkjUADqHPe1VE//s2s
uF+FMMEriJcE6NWp60s0JVy6w14vGgS8dPSgeqj7jfspcHLrfPtrbZw7BKHoSdNQ5TJdV30UKj6Q
fhvH68xuOSqRg537aO8lbduj2GTh8s5GkPNyTwDaNeakYU9Que8PboHRO1pL+U4M2cpLmMz/H2a1
9VLHhGSX1aC+hrr+Vk/Q2/sAEJtaif8QTFd/6oHZUxPA8VX0SKkcLBTO3x6ZgXILul0ETtdd5yWj
namBIRC0VBpM6YSJCwUGr+bOVDcX1CZXoEdksE1WC7osbqrGacXOV2PV53/hCVnk4d1fbA5yA9ei
qmxY2mrTOzPG1QNWlR5F8v+iqQ495GOHnRbI5snioS07IDzUjNXN3VPE4b3Jdo/r3niOIiX7NiqO
6aOCsFdy2xtqNZ+yyZ0mtDjEddqhG0uW7XcGbrLJVOWn20u3NRQ4BXl58nTibF3ueM0aIgn6cTyE
KMu7uUvah2ku4pM7dvZfHGG6E+QBICN4pq0WsKXpRm2TI1wKvNaVGMVDsg5tJyptJFiOi/eRqfJy
A8+2ShaDou3SYkj4TONgPgAQjx8g5Kp3hgWtLNac5nFAEPj77VXcHJQMH1iTsCmDyIvxVSgcelUp
hhQX1mQYkSGlA3ZGi3B8LLtueU/ZuKPVoMc7oX7rtnUtG9SeyYOOcS8HrRrXHjCMdbwqSa3nfBx1
T0Oz6Yy5BHIHQDXfHjHQZZDlfar7mJLIs/56kqm5VKLjLHdlU5x6iDEw08c905yNpaQOrtI9oGQK
WGe1IQ1dFTM2W46ninQ4jyH2nagEZSe1wqodRfL6a+2iRXH7+23VDqRzlsZSWlRg1nszKXFYH1hp
j4QhyWlNau1HLYyL0rP6wvmnh6ULg00vPoTwjrwqlh210VKNxyINNbSXEc26/Ys2ziVgMkgYoDLJ
ndeBUxc9loIYInluCeA3nxFMQVSn9gzoOn/xXU1TReIG1B+EYe3yuxqANJsULyyvSpv44zCaSIqF
g7OT0m7cBNTtyM1pdyBiI/Gnr3ePBaVJtAQgr7PZo71I8lPct9Hb7xuXawYAKn7WQChXMQaF4Rbj
eUapbCq+id3/XJqh8G9/m62pWMJCWZKivkHH63IqqT2IKstxY0QVYTnrM0ql4PzfDLWSH0MDOAYS
Rb6hVwvmuAsqBdloe7qLRJcrldtHJ+p3PsvWPgONojsUBV3Zt76ci64qWYNDrO217ezcjUqoPgRI
iX/UXdG8/aoh8nPPqLJ7xxG/HGpB+xTB4cj2GhtqkgWH46zwCvGKSBg7X2hrVvgl6RjhAfhgI1wO
lUbqYC9TaHsgFqrTknX5XaXa+SmE1LGz47bK8LSRyOboeoKzWReKVTWBFAXMw1Mb8z5OlRQxF+VM
kfp/toIdMspvXwvX6Y817oGHsdV+oFb86/aG3JwuKBM2Ct5/dJwvpxuMMElTeoFEr77wShPaSJ6i
/dTU+CfcHkqmpqtSgsyBVEoXhGic/y6HMicHhQIxW16Lq9RjWJoatCQNJl+gqk9mjL0GWo34Z3TR
8NGp2/AvYhX3K46APL9J0dfn2+1SRFJUy8sQOcZKGSmIgVi5E3yvvykWnRSr5UVgG7hBrRL0UkG8
Ph5q9AVLF5ftIg5g1dEN+KOotfZoLpC7Kuwezg3cxq/IhQ5eXPTtByNZtGnnt1wFG34KQROoDOgl
mnfyz1/dukutalOK9pCH0lz+aOCD9GAN4vvtr6pd7SCqa5rhUKfk+c5ts/qsYzUpWIQGhgdPup/P
S92rNcTwHPilGPrJQ1Zx/oNiHdlULRRkqit7jJ5h2lf2Ad4qLt6jEavTCVPDfPKHDkU6f4B891+J
dayJjpLNrdoE1fAo+gxyFNLX6fB5ajTx1W5p250HeLswUE11QJ8elMpOmJPB8vW2NeiqyAos6+iC
W1ynueHsjpVTD4MP4ap8anktHIvCQZZ5GhdxV+EM+FUkmvLv7WVdr+rLqBSJXPAnAO3WMMnKDNNc
Q27Rt5q6RfgzC09WB5+waNr2fHsoGadXEyQKcRlR1X+5Ni63CYyLwHS468CCoJ0+4FX+AaUA+ziF
mvIhqgyBI4jh/OwWtCxuj7xeWqqi5Ew2KSjhlltR/vmrDepGCpKrxTKADzBmFPvTP4uokJdrQjQP
LCe8m5Z2+nl7zPXCvoxJ5ZkUUQ5sr85nZM9Fow18TiNroNCHU4I+cIlhiY0w2O2h5M5/vbBU4AwI
yHTLVcCuqP9cTs90EiXUCwvnSK5RL1OZWl8Kzj+Ix4NiFe7Ocsq/bz0epXy2qiHbqmK1nFqMQdow
YFyACmaL0KKG0XKY1JK+mE5nNRoT5M5d637i3n6kxR4ZOxNeBxw5YVlkgRVLj5AS2eWEaziyTmBl
tT93LTLCJhfcARv2PN4JbNf7htuDxoRD9iE72KvMw+lVXhoapBbXQRb9WBXa8HuyBkk5KAssn1Xp
YgWO1L/9Pa+3DsNSd5dsKK7tNcvGCGCSWrRk8HTIfmSOg3xbVX9BXWCPo7SxjpSLIFxRIqM6tv6Q
euWMSo0Ikz+RUt/nNX6fc6jMd2+ejgkgmrIr1z9Pl9WFuISjsKqhwYbXEuN3JKyVe3Lv4oS8E3Y6
t8e6nhG0Mle21MjjBOi2y50BYbFxgzlB2gDn2YNht+qBYkx2uj3K9YHDjk+jvE52TYV93bQT5QxR
1bFzv8aU4+SqeJ7QXPNHA1Jpq+DNc3u4rUnx8qHix7uPXH613acE0UMEdws0LyAOAxpCID2d9qDA
G5Pi4YrGgSvtQYnSV0uHgFaEFF9vpd+tfNHx5UBzvsuTw6ggWP3mOfGR0eVBrUJmwPrlaF3c4TRh
aqWPnPnyUe9KDL1c8VZYrXxg6XxgWH4wxsA5X45iBNgxqrVa+nWVGe/GTJ2+6aWod77P9XllFCoC
6HVBGCMGX46SzcgEZZ0B1WARgQcDijK9iqPXlOvt2/c3KEqgboRf6lPrVAs7pzpNFYHZdNWgTQ/+
jz59v3hv/zjsbgAsODeQRq8mpFDINrMJd+lqxElAq5YOwoGy13jb2nCYlAO2JU12ASldLps7lUSB
yi38Ma0dnHBa9dzPLlYhmAseG7sOdhKsjWPEkxBeGrcG9fk1FjXr1TytkU/2YaK7nmMj5oNLzF8c
VjYC2A72NGXElzT2Va4x9dWoFSM6uyXYonPRZuD2rdJ++5ajIQRhAuwAd6G7+kK6IcJGjXWMuUcI
8Twy8jOCZSmA087dGeqqFcAh4uGINQL1R4dqwiqm4kIU5xgHlD4V2g4lCweQsv6dXu2vJsr+y1EF
ivriczm7j1Xc7LSFN76ZvDpA7DK4JGRe7pGxCbKR4kLpu0gIHxN1wKXVLvamuHGA+etBJ4PuhFho
rQKsRlhsAwMZeLdsAQR3BNikzT7GTrMX9q5TJ4r/pmSXkuADu16N5KL8jMwKsrTA0PHGqBFtdlq9
9xG3SZ71JUQbG3wHwlu4TNYZdpNvPthkFgwNcppSmrqKh1B67aru49K3S3c+NrideDRDu50ds3Gw
6UBwBYPFVYGUrCZJopELc4ClFHVm+yFZFEDe8YI0CXJBeo4mI+5it+d1nag5tCRhEVmS9sUz6nKb
pGpeKANx2M/auUZ3Hj0q9OuMp0ZN0JnH/EY7ADCom51ovHk0XIIXYd+UxJPV9jQnDKYUlCtQ60Dn
IOhj5WvYFOmD02jG76lEdrbvI/1DFxfNg0am+A2v+72G4MbcTVByXAcki/Qf5dd4FXCQ2hrVXri5
r3bSwHpKsidDUPNuzQ7+aKINTyAC3ooxICaA0ZO3g6DsB3v5clAI710zVmRADcgx5C0i92Dj9Pb2
7YoUMqk3AZsk4Qo0QbR2zFzLfVHP4cclqrqTQmXhfHvzyHvm8jnjUEYhOWCvyu+4ej5Fto1bbjbm
2G10MVYYlfYevmpxmqRvdlDBuUzqSDmUNQqXt0feiDsmzzYJvdZ5F6+xoihLaone1LmPdVN9EDyU
Dqk+l96iiXHnzXaF9ZNfjIKzzekXNEjWs+T/BTw0VljqWtZvtSremUr31MXuKcmaD1qHx+KYu2QU
zn0916dUSc61Ht41Vfn99pw3IjplaXJmCpFgG9blbw3776Lj0vL7viEC5ljMdsgo7+ycjZWFA8xr
X76kgD+vQlBqIlGphkvmK6PV3AUjkbQYkRFR8nnnG24EOxaUV4fEOVMEX+2ebs6UAnPyjMcwdnut
3TsnUCyHOUazpXhzS5yvKIl0bFYSDPKYVZKuB5Pad5WNOUFTiVNWF80/uC4vz7e/0UZIkY8oiCtc
uuRLq2sit/Fu09U09U2kZ35ECBie52XAtGRK3IesHlRk60N1jwv6cvusDqLM0R2gExxFEo7LoILk
aoI4mY6mSx5iDav0aebnMHYQB7Q6P0nC8Rzks/ZxwQn8BCeBlrPSZN7YGvRqEbs6htWi+2aAPe7t
9bjqvbHs3Gb0fOXLW7Y6Ln/ZrGRc2hH5VYmu0iFRAsRt8ZYC+uO+w5X4OQji2NNE+N6O8ndJMT7n
NZqaiTn9uf1DNg4PmA/qhCSYJM5rzFXSFMZg1vDTFKtTH/rWrb157oedgLg5CsBbWnvsAa7Ty9lS
apx6E9Fn36jxa8x0q3kIOvP37alsnFAIjfJTg4aWYjGXg7RFhvfDbCV4gQ+Iz0XRcnRbaXHp9jsj
bZxQWjpsZLqUHJ416FqfgN8uyZz41oSXbxgT4lpbGoiS/C/flzDdew9e1ebZLtClMHQjI+Bf1h2I
thjTbIhhvTlLHD6YuPThPYK48+exC02/cnEaU6YYWf/MwSNinqPHZi4TvNbifGfnbn1KVHMkn9iU
PS3556+SA5ksTSom7L4qBvy6ylw5YsI47kD2t74llXkH9CuNd7A6l6PgaSCNUkUC87bEEisf6pML
ogZvvELshKbrCb0UcKkcuC8lyFUAFHNkjHaQ5z4cLOXewBmnHQ1xv7M35fPpMhIxig3LnouZ5vZ6
QkUd6G5f4D9fFSh8HMe5iuuPBrncfIZnhjBiMZZdcE6jycGHdqha/NOpDr6XiHowssG4/KL8m6Hv
CHIcL3OFhtgpMqbmo2jTdiJ4lNUvs7TDP2kEpRisfx50j4vV9thpka5axxy4/Z8JibAvIybo93OZ
z+dBaM37NBkbHRNqvTU8mhpSKQ5vB3xB4uzFa2fRv4muHUu/NefmyMDuaQ5U/UetAzhBkUDPz5VV
i59xMGb/KgjwzSe7Gyf96DSu+BXVyqyeu6wP7gzFXHBVqkpUUYfUBr2pGQirGkVjxzsBZyOPZr15
ehEKJBR3XWidRZ0knabDEE+q5fvQuNY/dWIqR0dVmo9VHqlPKl4wHhBFhMwKEZxUnGn8nY++9c0J
86BVYEdTr7vcxDxBM21OTK4cC1+3SUNPcarMFuMde++5srWJ5caiocWA2lr1oB/TXrQ40vlajUh4
OQc4Kzl/8dhzqZPTN0fcABKYtpqQW+kmDuVN5kdpoN+Z+Tg8Z1Drds7+1lzIJ6HVSkUmmvSXy2aE
KUuKY52fVeUXMcCnCIJc2clerwMMwjGvBllNJdLmOEpnBkFUjjZn4qR+FVuol6Lx7719G8iHJB0j
qrtX/MMCy4PSbqRZWigQuLdqFNsBrB76ae52ZnV9MTEr0DovNV2aFKuwuYDWmQVGsX7UVMVDW3X4
qUZlLjCvxT/zgIPkHunlOrFjRO50CjrySbVOH5OgwTsxYUSzbvUnm6r/0ZxxHmicUjtKcRZvSLAM
+4sVpf4qeU/AXdZpXZom1DLdKPOtIR5xy0JF0IagwSU87zVsNjYjBBM2PO85OsTrwrwzjQNW9G7q
z3E+PmUYJ/9Ma1t5exWWLrTsQdE2pXCpry4hu83BBzY6w5ga9lxt2f7TFWG+cwttfCxOFFkEbwuo
k2s4Upvn5P9QSXw8p8NjVNUqrh8CvVBo1erTOMTWaWhsZweytzmqyWXOowlg/zr3hxXZ43oxp34I
Ow1rGr3GbmpKnq0gFcjHG8k3nIfNndi79d2YIw0gA5EjKIaXQcRC3l8WplK/q9ThLnaRvEcE+a0C
ZdQqVNpQFE2BhXCpr6IIS2mobYkC+bjU4bsJRypUys2h3ImI8tiukoeLYeRkX+VccxdZxoT4nm92
TnJvkefaB7x0f6Mrk3ou1nJ+lrgQHeY8kpbcGELfPm8bX1DnJkUnh8QPzI+sd7wavy00jI3qIPGX
wuieB0S+jpOBs+409NppaI3mXsnz8NvtQTeeSHQRqZ1SEUJNjIT+ctS4nXGZr2u0LDBuqM9cNC5K
tw3GY0Gr/zc6TvN7aIT9SFo14HWeTHeRomi+BcvxSeRpsLOjNm4MmoCAYyzHIBtfI/9zYqc2KVXi
Q20fj3AuM8wcVHGqIz3aOacbmxdNQqlswuYForuKBrkTzFo28Sgjq+iwHKzTc5H0eznS1oRsWZ8y
SEglgPByfY1YNCKAeekHaQSje1kq9JET50k3MUS4/S03JyQbtuS/PF7WTzO7FIGK+TprV7s/Qssp
HkQc7RG+tnYpwAgIxdyBYLVWh7GfIkgvGAP5uhPEwMbr6VwVc/jOiGY8+kLLugfyufcy25oZlzsZ
F2V4OtGrZCUJ8rJ3WTbEBfB2VB1t/IRDZf319vpt3Ou0A7lkX4qk7vrRhbRZYGg5D07bjMf3aRg2
H4okQN+kL9zu2AW6uRNxtqblwmSlmwZvGjTh5d5I5rrqhrChcKKWjm8qRusps9hTJtzK0nlJIm7G
0oHGXVcfMkXkg5EOie9mw/ggonG6HzGMfafjvPcBB99QJjIZ9qld/LNtF9MLoxy75tuLu3EOWFo0
1lDIogyyFlprkxa08xISZ5zF+Obi/nioBcIVTTDs0Sk2lpXDZtKwYdIGW/VyWfuxHycnn2O/KEXx
E3sqdmfrFqfbE9oahWyM5pkO591xVndfoo1guGdMe3tF/YGhtXLWa5QKbg+ytWpAPSQtiYuBUuXl
VKgsU+cootif0lA5UtYbjoWKtnuu4Tn6F0MhrWPZEoV/xafJl7GwGuSpfTVS/qnDKTjFo/ZBUZLg
L3YCJW3e6SyarLRczonbrxpmG2Ga0rbCYzm34qxPcXRQgzfzQsgcoO68lN7oh1/psRgoriCsoKGB
Y+CmBP2q8AwldM63V24jcUB8inIrhmiuhK9eTihpTPz9gPz59AGRjYA9EcSeXaVWe+ab4twyW/Z8
lF4Ui/RgcSwe44q5wyG6Cl68fah8yM6O5MSu36YSQtqFLecLEc3yfTwk7XEAvHsgU7RPeV4EO5X6
q+0vxwNsL0urkoO1CslupzZIXhWJP9g2RgpixLfW6MKd/b8xCv0AhqJPRgndXe1/w0JVlwd37Kvu
+LtW+uEk1CbYSbxeGH4XmR9pKjU/3gXUGUEfrTIvMTWUkOM6xkIMuQ96AC2YECz9zlii6Z8chNyf
rTHBdM9Abt5O1B5bykbLn2wNmcGwbdP86KpD7y1t2B6yGtXXRh+n8wSY0MtMRTk1cWQeoxpHjqOt
1/MHZY6tnUTuKlLIObiyDEMWhwDyaqVylCUbrWOljKjDxbGuC+nlg99pfJhIaE+3t7wml+RyyaAq
c6Boids0jdesFiM2Uvw0R5RZsOvMDuFc4+2LCdb0gMGkEzy0tgTdZs0EtSCYcCJY5vDZLccS5Zq5
VA5OoDoPkLaLP5GlK345a5i4t6FZPsWFPTxHuKGd+z6In7C4t0G19rgrIx54LPTFuO+6xPGLQWAX
MBr6fR0oP0FV7/Hpr/ceU0TaATol1Cui/OWxjlVRqCAjEHMqM/N5TtvkkBpVvHOOXlhH65VEFxss
iA0hA87k5TBWoodqlmDgHGj4CPSL5olK+xTVHcB391vba4+GHXxAiS/DydPweBXfuwYmmkGBu3ox
f5iK4Usw0NkYxYic/9h4ddbrB5yN8EyZdkof12siK1KSm0KCCfBwdVJgf7s4n8NiNYphHg5FaeRY
rvSYgt7eX9fRjHHkAwAACezOdcoSpkhmIGDgeDkOiZ9jOyl+lZT9c3r1Wf5poYq7M+DWxCStg+Ym
aDD+c/kV0taemp6rwQvcAWfjhHeXPkXZWxM+cHOySCW5dbJ7vNpSphvDSqTZAcWhGe+NvotPUmnv
b+YCVoQEXVYD1pxwSy+7pcqZS9LN0VMo6hEfkjTeeT5dBxySLDRo5LORjHtNTIwcrRzSEWZIV1f1
yaqjw+CU/xYAVHams7EXZDYHQA+RM8qVqwPS6ZizRS0uaUUYzo9jjX/WrNu8PQZz/FrP1t653x6P
u0biD0GAr2622MAvtCbL8nLYPT/GHqFNjIDxz0R48zyWqrkTuTe2niTiAUjl3gYevTpTS1p0Krpe
ludonfYYRGZypmY0ebdP1ObnIhUCJwp5Denwyw0Oed9FvkzOSgc9hP+LuGv1eUIjyNoj1G8tIHcR
gVMi3YArXQ6lzw7Sg/oCxYXq78Oy1Pr7YaLfsbwzm6Ta2YbXqyflA5EBorNOEF0js7rYLEsdxxCv
0WbrEDW49XYjDmpvXT3ZhqOlSjGUy+7lOnxVmykTc5kYRvOc2v2FuZN6NKnTeg2Uk5063tZ8AEAY
ZMc8CkHJXy5eh/UgEUHTvMZVMoDyZo/rZha8ORAxH8Cv9KT5TFxvl6NgRYlZXKhrtKGTBIP6Hl/h
Vu2/vHnVwCODUKc2iPHEGrbmIkEZlcGoedWM/CFaNLGXVKb43GpmsDPUxrJxd0qSLfgDVV1zexcD
MeTSmTTy7vq+HQzzsc/tPSHAzUH4OID8VXKC9V6b6kAgUcwgVlZghdjbzkOM4/bO++i6JCezDnY0
qYeEVayrqsWQofGa56q3OEXzpYk6vDkJ9l30UTFI7D+owdi2h1RUKTy1oMA/sYJbHd6X2GIiNLUg
+3leLHPYC4zX0ycLeoEHAuiU/IPLTSPCvBtjuBWeEVrpv1iAtvT/Rb3TKb6OHpTNBZVsSX+l7b8q
irj5nLeZWQgWmf6ag0XTqQ2zd0NU44SVZ83Oyd4cDjonnWmpZb5W0oaaBdMlD4XHgVnui8rQvNhC
mykcMBybRL6ny3q1iKycTADIbbg/wetfLuIQYIxrFIbpGYPlHoD0F2exGHtqhlezYhRgotzKPM1g
G66iSCUWBOh6x/TaOf5jDJ19bNrZQD6g+60oZr7z9tyaE0UKngIWtuvI9FzOaaripK0bYXpTZWAb
HwfVOXT1bCfSb80J3BlJJ9BpChTyV7yKwTVMxbhSDMNzIyv0J5cugDEs431b2cBGjWhPhvNKfP6F
eOsQvUCh8KZad93inrYNDuuQveuATmK1DF2Af0ib4XJdG8ABDKOqIkrTOOEe2yXTzEPdhOM3zDjM
5IT0XFkd9UHT+qMTjR2up1gK61wcddkd+rEDlJ2N1bzX5JKh++I9QeuAhwtYdgghNOdXp7RPyKQS
tTY8LMqm7wWgi/NcKBg2VlDZ0E1y3k3ABnae0Ncx62VUVIapgEgy6epC6SdnEXbI+yRcouy5nAf3
0UXs49HJnOEuqrGPOKRWiTVpiJcba2A5HoXA8tkok+DXoFv93e2rZ2NLUtgAjwZxWoo5r45ZiM7D
YCQQ9d0C674ZFaGDyOb2rdcos5YeBUBcZXq6joiUyzrsZTrUMTpjfmeMFQa9ga29/XgBseA+UKUS
N1Xcy43f6FqM+EeKVTYmHEdzQAG7xx39dHvFtvYNKgqAFFXyQ7SSL0fRCpHa+ujoHsYOWJTmTjad
VBei1AEzyeaOJ5FxT0Xvza1fWfqGYAYpxoYmtSaYT6k9q5lO/qbQSDwARoCw27nNzhJuTM7R6GET
4YmGBN7LyY042Ym6F5pnSGVvV2WcM2Jr6inAOlM7xARFnFGt7tvtNZVhdnUWUT9gh4BKIqNeC/9Z
mHqjt4kXq6VO4aGfp+xLMk72Wa1mh5IWXqqlE4iPgTP/d3tg+bGuB5bNEtgfUpXzcr41Htd9Quwh
K+7bczfk/TNGxcH93Fvqzkl7KVCsx0IbQL5giDmoV1yOlTZ9XPX9rHpFLKTTb1RlRxTYWmY9VUp6
Cii5/Y6MxDyB2HbONKn7s5VgVXg08GI/IynXPHBl2Meko+jTJpiyN5TScVuM8H6xO+R+Fbpmbl/G
jzWn5IC5bX7sYxXDxturthE0aLyC0iVw0MFf085cFLoE30f1XLOx7hSMyo8BjZOdg7Y5CjIiGiNI
MslqvdrcEFRROtVTrOZ90wY2dqKJurPz5F+y+ihckTL8MwJ3wSoBKFsKmpPoVS9WFqJuPPxy8SJF
cmy4n1ve6n+xcOSENl1BqgFrcDie9FEftJXqdRihHESn2/cprtH+7VFebOLWk6LEzo1MLKSev5pU
gTdQk02V8ESBz+kRhnTzD8ZilAWphji/lDSPvpWRlsTHSUfLjXriNLZeNlCoPIRJL6BGOmr7X61P
QXVokP38V7fb5ecYNEN6mJw0Ns5QInAIVhrDzI4NOOvYR8yPyysz+qVCcNu1fpp55bonQ5/RNeO/
IN+Wuopze6UHenGIE6P4kY+B88els/evyhv4y2A449cJi2YD2I5u/IN1QzodYHmb342whUIADaZT
DwLWHuhWrFkXxgvFdMyRuv3kpIPALVUhizvD7yw/Z/GY/hM29RQedSPX/h9l59VcN5Km6b9SUdeN
HnizMd0XAI6jp0hKom4QFA28RybMr98Hqt6d4qFCZxRRpW4WxZME0n3mNTKQar10gda4U7WSZorB
5xefrc0/3NpxErevtK2Misz27RiQsK/WbvX9xNR8WG5gZzlgKTpx2cKufn8GeG7RLICf1C2pmbPR
p6LxJyVtMIiaTqk4fWREkElSKwW1v6oNY7/xfiyMWbu8X9plm5AMtQF533Igba+4e8sy7Q5Tl0kF
tcAkEyFu4/ZnzEea73o9lucixb86mIuRKqmZV/Xzb7+FVeSJBgxSRyzUo/WJCXqT1VCXwGu2Ouby
HlEX0YOvN+2pAvzHA567ejUCAWPDIX+smMXZF3udlSxbHKnHDWq55lZR3RHMoDz1wj/enQy1JvDc
ZCsg+SghE+qgDG5tzUhvRuSdWovfu7aYM5hSM1ZuZG5hwxPPBjpWv36dHw9KKhMox9EsRHcCwNb7
ibYGq0gic5q38+gtZ3kdvXnWqJ6IDFg1H9cul9Yas67UDBjH74dplmroJs3rt1E95t6+9YZZ2ZSm
tuQbI5qnb6bVgh9W69iofXvw7M8ydTOV9zDaoG/bPorCpJ4KLZRWmek+wreK6aeD0aa+po1aspm8
xtI3XP6TuUmsqb2fvKVOgjFKpwyMMroMe6wDqVm1pTe127jo4aNb6BBvqiKajf0yJk0eTD3lVp8D
H0UUPAOyOEgjCl9XTVlihDIvhZMFpaXHX9tZukrQYCnthl7VuBfA0GJzb8ctaFKnqz2/yUf9XhWi
jX2JuTFRSJTFciPtrsw3UVymtzYo4pKOS+wOwQ9h9zASarw+dIcV9Sq/uvY5tagIDW22G1+P9PJr
Og/RHVj94la6sf3SRkK5A5Wm4p+tNNqd02raF2EIV/GnDotz7Jxqcuy2ry0bYLA+XpqFpoMYtibv
uhJdHfle7mRWMM+1M237pC0QM3aUpb4oUQqir7rUkFlkqoiYrptLQtY2rpdekX+V6naR2nBD7bqH
87Ek6kMr3SIN8gY3eWQvlrL0l9QqMW02kNrYtXaTlLC49CgL6Qdqn8yxS43NWOh9sy+TTnw2rMR4
ohk6INCxor7TzpZXNs7Ohe/G7JqHKG368zRZ9GXTmt6YrMSw2tgNdVNVgavmdpi5U+n6phWbb14X
2RYCOBYW4p6ZxAYuYbN2LUeOWD9PR/UzXixmtyUGib0NS6W7LWpF1mjqa9gnaYs+UBexE2/wnTlT
9n1LB9JH1FGJOOWX+THv85aX5irs00QoM25aTU8+Jr2GPZymtJO8yBDPbmSZ3xVhD4hjlE56tvDT
32XczsxM5xK0jUveX1AhWYxt00vjXkqvEMRgajKw6+PRC2x90m2MtkTyVhm1if3zmN7QO0TJQSnc
9KYgHP3kxm1BXOg5lQyH1qVqr2Za84xdOz5GwilGHk3pozrgsMPRvRWGPKuT3PqeAwuguUXxjycr
vcXcxFk8vzVdbt3po7QdpNV1jS7UYM9jODpE+gGmqVQdscBJOKRqVyx7cDZ9ifF1rN5IW4GnbtOy
5+4Y43RTQ2k/lK47gXzJ0uZNr63oG2o/7WPlwjD0e7Ki256CtxHoHqkkgH6tu+zta0fGF23aRPdj
0ypvJEx9HrRS9FWA8KrzOkIceMwyoWu7zivMeatLoyzPC9vkZY9p1j3DTrIqjOoSN9nqIslTv3Nl
dlWBsM0Cx5zdp6Zt5Su+4uktLyeCLsAamgIV7dPX2kuEE0AyVyp/xD3zCe15cT/Po9rsagST+a+O
J4fQKDWjDgRKzpG/NHl2T/kwLQKV/pbmVxDrv/cetY7NjE+lFYo5YoHkhRV95cdScF1itP08HrMk
SK3W2QD8swnJLcX5NCgzqnFWlru+ofXDTWE0CHThrOmwKvtkFW9PPaagr5yk8Q3gqOfeqEftIUKO
XG7ZUd61HZsuLmHTTG/c1Oou9ntbp6mYIn7n+JTGxntCoaXzmcExI37SjHO3tudPmNWrwZgZEHNH
dTbP2sXTWLNa4o5nvT42MFtJgYYAYdW49HnAEbM4x+7PFctObyN7mKowrwoLQxWpmndREpW3dtL2
NlNYY6Bu24O2tyj639SeDfPHoVFCeIV0TbvpTbwGFG+oAMCJ9GJBBPW+NXVt2dpOY7VnFXZzLUgd
BV5IN3KUBqnMk4vVvoW1YY72hJF66cjtMg11tZMiayqKWZVb7fOmk8BG0hLM51T3Xwuq+H2Q0FXc
uVFscuA2FXruZT9aF67ooGQXeqtdqaCc7GAsM3GptT2aXiXGhzusLDlFKxz10jM8keMBo5Fk1HaW
LTkzW5gi912eFc+JrozxDjv3Kd4OMqvSXYF4FXkQca2xS63RI0ZtEo6mLE6bbwwwUbZMCE+gn3ra
HQ4YOR3pTiES6IjEKpCrypwH6LHrX5YSv9BdJ6Sj7jF41RPfYhZzJiaFYzN55WT5hojc2ofbOHwt
3VRFqiBTIcdUjrl8xaIal7OlHPRbV8+LgyFo+Pvp2NaTbxgw8DeZE6f9PuIwVkM9Fo6Colrt3MUo
gNu+x5112bHpnDPHaRQVjXCzKHw9q4rXIhUdQl2oBD3S8e7Oa/RbI7BWWkcZs3GIw+elmW8ib1Ek
djBVyRneRdbkO1kGdTpTzKoNejSpD8UUWX5NNrATraMGSzxcQDvqbySzz11ELJf5OoZf/dZqGskr
QPEB36949aikKSxuzHSKMx+0V/zYW0opAquTAOBpSWVnqrCal5oSGwmcJazMz0yVCJs4WGnCIquI
gqN5bjU/buw6DefZUS5EibwnRRUreTTMwb5c5nZMdxyUxhQ2is59lmiZ4jtehkmiKM2W87LNphtL
ZP1jWUdFHRi1k86cpVYOWWrUmihcwGnkfj2OlgzZMIW3iUs5PC20H3ZISs/u2Zik+b7tuDrCzCFI
fcqt3F42aT7G2iGplOSbo0qzCZtRaiKgMZXuazsTm2FK622fNnCvTCNvtaCam/KCd5mRh6V1Xwfp
osRNoKNVd7UU0E2/m/NEgVXkg33fdJbxmng2DFe7L0Z1UwwumvAVDyv8TOO69lW343gYaru/zruu
fR1aLrodYoIgtow+mknuOHb713gULreSSl22itT5i2ZM5atcNJ3ooO1m8z6Xyvg8dC9JsdWycnnB
iNl9nIqlIqJrqP5O0QA6QwdG4PqKdOw2ZN4s2p8YQ962wh2eB1HILzWa1oXfwtn9nE6OfCE/Ibxr
bK0Z/VnvCe9MVAKLuzU8uU3ErCQ7WSRIQHq4X0kfRD98jM4axBgggjElwTItcGxUL5X3Xac7XxrX
Gr7mbtqLKyj+1TPM39wO3F5zOr+MlO7Kmfr0zRoq/atumE0XxGYUvXGwcTX3uknZBRfVMvb5nOqT
MCvtIVdL5062swoQplRQZKfzX7ThlBKChezGwjsQRdnTJq+16WAvLCdQtOvqyaEJoDaSwBh148G5
xT0rL/wpaRLYk4hk3ap1YcThqAzVYxPl1msOH48gOpPeg2LpiQGL3ypf+8hTrqturi6zUZs2qdTy
eVNpXbmaF6TiqSzr9nluByhZZRQ1y/0II40lkU7JXT16BO1OnGsOhoUQBX0ZISjIM+QzhOCqzh94
Ybk8kyijfE5qJS0gNNRKc7W0naaEUqVAGTqc941P3YoLKctTy9k1mkbdEl2F2AqLeNBTEpW+zK7V
0Z7rhz7l0Aj6zjCXMJ9UoI6cBMMtQuJdE1SeMw9+yVK9qrpOvYWSbuMsoY4cb0Re1ew3VEJLX0vw
SPVdkXmzn3sI//k04ax4r3vYumH3NnWpT0O3EZt8cOPPGMZ6LzU9JlBzzpQs/gD27S5vbVxwBltV
vpU4kCxE0kXyadS5Rf00pRI1dWa0+HoCSsaf6riufSViOtmOVVydWYM2JfhESOOqRCBX3/W2SN+m
oRJk1noehV42lQ4Ur2nNPTJDGwJcIhoRdGhqKmcj/lMpogxucp85hTQ5/2Zl+oyD7yz3nrsM86Yk
C8QOUbVbGtJ4jHLNeLpiUcG0RbO1oyWt9i14/gu9G4Y5zI2McvFSePk2SvW6R0jOsN5Wl2VC0bFy
rUMt6ukFoKXTnJWmEXd+rzgRpRk9LoMcmsFXw6jZSfngcJHUnZj6ax3P3nIfd6Lwgm600jzUpmX6
XBmDeIqAIMZBLmTSB/o4NE+pl3ZxAELRea6yBdtTUVWL7bsF8xek2FhbvqkM3ZdBpTkGVKp0n4pa
ILcHl5R6U1la8QWy662yUQdbyzZG3yQYu3EzG/4ELDwOCztT41BZYsnrWdJVny/Ol3In9RLGgu7I
LMWXBCmPne0UyFGMtqDqGme1MV6hG1GNN7J37AfFQTom0MaBU1tVU2cvB0P0vhq5VK3QjkWwDn7I
DF6UOlhgxbJV921fGPpjgVmIuFL6vnEDZIqqy2SO2/rg5XNyVRIn2L7IK7PyyUOHR2R3hptOw4Lc
n5baygJPIRgN2NnQ1RZLF1FQkWbUBCw0kn23nTOi9qzI71BcKgxfyMrDFLMX/ejbCC1X9CC8ftwN
TLe7Sz2cLgI3TmRyrleGN58TGeGk4DSaeyjaRgWNVqGpGhSZ090VWi7eqpwTMRzzuf000iG6LUVO
zJ/FpIfnWdQXnB2wCrDoauohuVAapZt8d+4aiT9kmaOKnU7suCkZ685Hfcd8ggreJ2FuW83NNOEx
slcIA3Z5TgdxU0s1+jbnvOmwI7TLA3do1dtGtASNxqjW2UYKqXTrq3HELfXn2guHXAy97y5ea/hZ
ZfDiBkOPG+JJtRbEMBMLiRoPbXDAb5Z2nqccPGeJ7IaaCCRuvjiKOqSHHOLOo6uiMhAuS9wtYelV
GHIX44zOIRHUsBsE1U+EgyPMNYfZmV5LtArOemmRvMoFzywfbhjiO2rTlhHHlVtKH2p7fNnD2bxx
k8a+1RWXI1tr41LdzG4b6b60iZ4po2a5Q6EkTTzGEnkTeInrURFYRvXZlR3yanozDS9tRt9pD0Ms
2tbT4kWhXfXVs+iNTg3/YSSybrAPG7f5mhDXuU7w2CqTagX/aGxS9rakEU953iFkH0bj3mmoPMUW
omoBSrLYayGn4CU+RejYZN6M4o7f2TulX7nW797XnwHHg3tA1IpyEXzn95Ui6lxm2evZiNBLQYlW
cg/Z2fMUSYoByiPkEaCap/ChHwt9DtiOlfgCAYDqzlERrBBYtw2qNYC4zPJAKzMldIC2BEhu/zbL
BtgwAiWck3QOOG2PCn360ltLZA3z1sR4wk+Jo3YLaru/XdVbRwG1Ddaa3tSx3UqRldUozJZyYqMs
Gy73xV+0+rcletZn4d/VJxk1jGNIQlw6o6MN1UxVdLJ9ixR7mw7YtS29ckrG9SczhKQzqDBUgFcL
j6P6oY3LuHT1gjJlTGuf+4QIwa7dHuigdUrx7GNJlI4zDHQKvhDXPrSCBfijUcuaeZvWkohNmN51
MibFy+8WXqmCArBwwdxTYj/ulmqpnGtjrqZtJ81LVFZtos6ePsLvrwSH/YQKto1WA4Xz99spm4Ui
G00dtypMY3DhEOIqdT5lwPCxE4aNNXabMCvponOwvh+F2KJPYiwC8AkT2WWZJeVNV3rFmRZZxrat
XeOEdMdPoBArDwSY9CqrgfTe0TZa0tZYLCset6OJ/6PFfVV2kijOmD4ryOL4btWaQYu8t28tJKll
dpvZZIvd73pjWlDKjJXVaaw9TYCf7x+8GySRa6wPnFbZuB8b3Lwq9C9+exIZBR0lEOw8sXYsuZHr
0K1iY+R8cmzY9p3TEwbjK/TrFflhj6GjSisThoa6YluOIc3Uf4u0jiUK9NEoL7MCcyFOY2tH2lgE
vx7qwxbD7xycMR3DVbSVbs771zZMQxMvsii37eD0QZdU6U0/peNfW+y/nqf/E7/WN3/dGv2//5uv
n+tm7nDnHY6+/Pdl+ozjXv02/Pf6Y///r73/oX9fy9duEN3rH5dPTf/HVlQvT0NaV8c/8+4jGOk/
v0n4NDy9+2KDT+8w34rXbv70Cito+DEcv/P6N/+33/zj9cen3M/N67/+fIb/OKyfFvNr/fmfbx1e
/vUnLL+/vfr18//zzaunkp+7fCpeUvnaf/iR16d++NefjvFPCoVsIVr6XEkcdn/+Mb7++I7+T6i0
tIaA9ziwTVfdx6omVeeH/qlSJGK5c0YCYoGh9OcffS3WbynqP1dyD0AFwOT84A95mP/38O8m7H8m
8I9KlDd1Wg39v/58HwzQ6+boYhQYCiuqhFLX+3WSzhMknn5Qw1R+8uxPdY7StDpgra4VhRE4XZee
a95vgYNXpAxoag5cjhZvfcCjtRl5UwLAPlapoFfkJoVHM7PSh83fpuE/T/r3J/vRQf2fOOc/w6zI
JtqrGBIeH5la1JRGOSZqSLJKmmEQ3u17Qtd+I2bfTB/r/Ete7Bsz6AvKrpvWC9KGdC+kuDbHh/ZB
0QLFObOLq0YJqegPkGc1f21wx4ELQkQPaKW3U9CLED5QSUKg8c+G/qF7oV1NxDb1ZpTnQO5l54P3
MJKAlC17yl+MJ6/eWZi0kTPpYb9ssXqZn+dnGA7DGGYx8B7p23qYLueOd1HFd9SMUK/crAWnfOPI
fb6Ep+iMH9YBcwLOEsTa2ouGbvF+HdAmalUNW4IQ1cPRV/Nlk2DKd55l8lNuFVSs0ZAP5sW+/fUk
vT+m/pojwPUIWawgzw+IpqJqLAJ0hkWdftqqi6CW7/XNCTDuDw3646UAr2qNOug0fzSl7PV5aikM
hIlzkF3YOqGJPmh/OXrAHuSzafuNnvl291RWn/viSrOuy7r0m2zrsvznAH7c5HfmQbtv68Cdbjrv
S+6MXPPXjn6mOcTNUBUnf1yiwzQ+zsaDTenfkY+xuJry77I6sX9++jiobdrQLKCTs4veT1aHRwxl
ikwNYzfQ7OuaLqSD33YSX4zILdSkyXk2UB4vAgf49ESv1BpvEBcKHFayuoelLZprmotJe14sT1b6
piQH2Zph4UwgbB/s+KLo+k0zHvJ2kwjKRVeeGVqG5efdRCZ6a4tt6lF1PeW1875H/9dqwLyESIoz
D6Hpo4Mh7pcIkVZ7CQtp1b4BOCKd3CnM3SiDMiXZLcQcv16AR2ppf42J9wXdeQ5pdG+P3qVhITte
6dYSxqZ+6aVPRZpHV4mFXrfVlL7S2hElfrGvPY5D0RgJqmpO+Ovf4X1s9+NXMH8oRcLuBbl1fFDR
nGmcrqJgKZzKDBb9wui7TTlVzyM50wn00c/GAo8ONh0CHOD/o8c1qaKoCEMuoZtGc0hdmazN2bpR
nTDfqtz++snWTzvad2uOhNQwCxX48br9/wZ2nhujpmrMQPpgXNQZBaQ6M1fet0XNpOg+5w54ubzf
IOt8Ysv/5GBhZEJGrm8u2WPq3QSKJW8Hi0fMElqI5pDtZmnHJ+6Yn4zCxU6+tPLUNGCn75+PJq1e
mTxjmAxU5gTqopsISNWJ9fGDLHD0GtFOBZu4onRXx533w+RIbVeGUJfQk8XGhcPpFyLZGEKjOygH
1y+ya9wMrECZaDwqw3jikP7J3QAueEX8AwMlXDkqGCzeiL68LZcwLRemSn1qB4/G9yynjdvP81ls
pSEr+MSoPzkMLI3oAAAjWCxQO+8f2it6gHpFvIR1NeW7hLZk0HvZRk2f7EhqAfbTzYnw/Kcjcqo6
KhgwssYjuGmutTSIp2YJs1qYvqkhY+wkUFKjpdQCMKCpv2TeqRT/JxuSVJjKJOhaNCKPafcNoiD9
gHNrWGrXVrfUiH7NVii9+m12T/G/fjrWKm3KvmczHqeqkTnSeskZK2qa7TinuHDRuaVMuUAXV7QT
W/BnozESMDpi3JVu+34CoyEt4oIFEubiQc4IGdNwSAN9ljGlEvPEHvnZTuQdEulRjIE/vv4yfztp
DDWe9NnROGnScQwQ36GhVKBo/Ovz7OMj6VAo0OLgvCaFO9ZwEvGC36LHKFEuTXwkv0mZf5+tNiAX
S0/cTB/OTsROEM1YCYjmDyu990+Utp4hxt5RQ8/k+hszd9wLEdOey9XPc49Ycqcthz7H88NOTvCj
j5J/biTGpgiEnDmuPhzcR3svmedGGKO+BhjpM+2Nhz4r8Q03xyLs6zHI1RbHRX0jkrHcAknpwm7p
H1qa9ydm9cOO5PfASAUfA/ieRKZHsxpNMfXVkdrquAwvOrtj02CFh2LhLtcxyQIVLE689Z8+OuEo
gcCKS0Tv6P1rz1oXc1Ip1NDIRUS7KgrH1ru1W2r9LRAn30n121QgEOxZrYterPlWSW8zoFl26jdZ
R3p36nOv8OrJ/mjvUSk7ulxUZeV4OympWb6ITVoCt8Gr6kzNWuVz61rXc4xCX+EaLroVxf00jQqQ
HvfM8pIrxZTJiaDzwyVAwkmSqK8cDopdx9xRcF0iXUCFhrPX0EBKkvU0xrNvDtuxs2n2JmdgK95+
vd/MD9vao7yKhhFzj7oAp+T72dBje9KL1J1DVQNZVb5JEoQ4/lo3r+wZ3xvBXKCQWG2UZNPbW2/5
XNpXZn6l9t9ofwpx0JVvCUpgLd3Oxr9Nr62zYtyD9grLPMAiQNA4s151M5zYwu7BKQDQhEiQNvqh
jj9n86NM3kr3dswvaav9+tFgQ36YXyLdNfBD6Zrg+RixuSi0y6aGN5p1e1M9A2gcONbL7N6UY7zt
+se2cgJpX0fzfV2cRy5Z672bn4/NFiBf2FpX3fhZi4GEr9qwII2Gr7bYDc5Xt9lXpLX1rqSf4G3b
dmcBC/Mxk4DRoJRcZEG8ae0b9Ky74VAD5Ri3UXYojAtWdiVulfhFLy6lfm40T3V1aY7bxynfGyoU
h1DYt4YGXTI0vk6Phb4VwxeZ3BXFlT7sLXHhkUOBH/luJV+n9KtcAlt5i5M7tC6MbGtiFiP80kJJ
YzN/mrUgXnx13Ffq4M/WzdCd65LGzEPtAVdiXd2PzxlQ0PRTFW3SeJcXAZhG/cFJ/Uq9SZYrwvEi
4Tm2AD+8JnTwdOt8yzhv4lvXCvpqW6GxrI0PTnTXQl1zLhy5I3xR3MMaitJrbp1zt/MhkMtHsFCU
11fr7SGM61A+axdWFNjiGqpNmR9mE8CKj6xo5l1l87Ot3SRRTiH+sMjvZfIdEBHutlVzqS57sI5O
2YAtyXxYJr5rPKn2ZXsAWqa7JGObaDpvh71mhZF5mNIAIsmvV9XHA5M1RaEYUPUPrDM1pb9fgy63
U1k5BE1gNl2Au9k5IWG2iZXyi8wKPXA510/ciT/bojCJiX4p6dA4OMoo8gi4WzetMT7/J8CazaR5
rJ50Ef1RFXp/HBL5ru0qnUY/ucTRUdCmk9XOijOHo7wGNgSZwNZvDXBhpr8893Ss1W9Ndz+LT5P5
YpivPQ142e/dBsSSekj6UKuAkPmgfBcZCnejNPsh3WAcDpDMwZ9T60Pb/QrMcVuJjZRfk1sj96NP
yjn4T/pI9Sa5JWkxdWzm/OV8uIjPnEuoKIm9Tc6xMrBog/o1H94G3s667K7aO92hrRgg4IxbeGn7
9S0lBTq7rbaLr2Rx0Yh9CbGv9A+rK0nlF89yuHfTu8pD9uRt2cb497ShLkKlDtn0DVn83JYgLgE9
Wl+a5Xmo91Z03luBJkN3vkr7g9LTHvjadVdNste1jWeEk7yjIuA6uBwATtqJJZTjpZGFS8UW8RPs
kt2zvn8EnTzcRsuXungoTRih7DKpfXNL0x/K8WzQ0GAGB24rT6a7N5trAyDTYFdh197I8qwWe8e4
zeeXXy/lD7EWOSM8HGocHJHr/75fykM9FE7bmsy3nbUr9+fZ6izSG8s8X6I5Cn9/NHxpaE6iUUvO
cbS6dBtt+94c57Aa4deYVPHGFkFcp4+0sHJPsRQ/ZnSrN9PKQtfXBiI9gfcPB/VDMYx4nsPFdWO0
ODH8iA2n2+ZLfmkKVp6dAxZ3gWNEvXbndebvifatEd5acyaWRZ6Z93usFAOqrU5EzvPSxeY6L9Is
rHQgmr9+qz85GzD3pMjrrToxRDNHj6n22Gm67YQPuvuSjgh1lJ48lYT/ZKHw4Wh4qTT7mLmjiE0v
PGmYfUwG5VjbYumcAAxGS6UWoLEDau3ESvkYCK1jUSyCEQkG6VgzKmtrrxTgx8Kuttt9ppx5KmU0
sh1/sCrgdxbXOFiDEwf78UOCjMV/HN81ZIUpVx0LlblNtLTWJGVoVONjU4/gOtxLffne9qDWfj1p
x4kHQzEMBDWCEow4jllQmZzwkx9rytqaJy65XpvcNXy79R6MhEJ6dCYxD0BDed7+etzju2vtCiDi
D2URIYNVYOj9YtGUxdCRxe3DLOKkbUs4uyVgP9+prDFwxlBdTprAfdiHdJ8d7G7JdgizSf2PFqiR
qJpwpUNh3WrsM6F0l6pMQ2ecA9q6+WapAJFnuo5dTHvAKlA7sT8+zqqFfBL8Rtxi6L8ciwGkhRLX
Su7VoQcC0cnAWomasKlDkNEfFu/Tr1/w8crlYdmLXNIUq4iljzELlJfsCC3aBmrINRr9UagCenLB
mvvN4CRb4brfhurt12N+mFRI5WwUYAxUqlchw/eT2thyWAhk8dt0py5odcg6TmTVYasMCcai4i0v
wfr+eswfpaG/hwqIc1Ltp+hAEgA39dh/J7V6RatFVIa1e7OkW8SAN2p04XYPDiI+olNACBExjrHf
VVsXK7KmOajlBV9I5WYZvyGUvCj7pPMX9VsiHyB4YHO9TdXYt5oLUV/yJ4YZm9Ej5ZW+Aymfv+s1
N8jP8BnAePgAwM8+sXWRrz+K4jGM+oulfvj1g35YPjyns/aSCfjW0vXRjnEl8NvZzatwbrq7CGhu
0DamCJoJmxgLwNGJ1frhYKCGw8pZ2yjY7yJe8X4up7GZQV+WaUhAEM4CVG3Ser6Cx8SmKIq3xUjq
oFfTG1mZN79+0J+ODOeSqA/8A+Wy9yMvWmprQ90CCs/y12SCK+iMlgXFIVFW3eOt1y9wkzb64p0Y
+OMb5pEpCK7yjSYd9aPzQaCE2RttltKlVHezGgvq5g7J1ozRIeJkJw75D82Iv+wU0c1Zay/UXI92
S2GNRQPldwrroqdR1YddZ9v7sp8O1mjPV3U/bStPVlc0ynDKLvoaIPKpmsuP0vj73UN4QD+UajNz
TDPm/cs2GseacP2YIMXFflkcWlXxY/mg4aui64ovzHSjjg/lXtXieyiqfUGHNT2YSb+rigMLfqnF
NlLz80GBh/xU1heKp/vgMX0liQM2SHWX0Jlyh61q33jtgcSePLTMt0KLgqZuwyEDw/9E80XvOfvX
P9mEmqyDjgJHEx+W4vOYbgdPEhMXvtEw2EXERycDsehv94eYEtzJKLvTQab6cYxck5nmxmUE5rSu
rjBwj+EulsN5QSLiIxcfjJXqA9G1wi62bmtYNb5uJcmJA+3Dwb02y4ERUEjFTxabyPczokZWOrQL
qYAmCwXCn7oBn+w38rMzORAoO4SS4lMKPx9XPjexhfDej74w5+j7MQu3aLOha0W4DEsohABcmaUx
8HrKIqZ6IoekicHHvVt0OEJwPawQCYbllno/3AhTchmVcQjVW+O5/sTZon62DLKnTR7fRk4YzRu+
VJ7BodP1sLqwFogpbfren/IANgc4e/VhOY8P8KG0Miyj69Z64U8xfRHedYF7Z7tzEStArsYBIDsY
TxOMApaQEkAX88wDlhephdTnptI/1fPjZO7zZPZhLdb0RJUAXwwSI/5sNN+2A7v1AW6b0GbKMEtC
r6UgQ/UBIGDgQJWoQDfupyHsPRDeeyXd9ZQykm2h7FtrF2WB0fpr1B0FsAqqG+N6uRlGusx+ce98
0XBNV30w1LOy16q9ieC1uTPjl8pFmGhH7Xm58kjpZED/g6KWfmfHYW3vQeIX3lUD0rzbYrgI8SFT
D02/HbRdpe7n5apZgmGmhrnr4x3/ESKfV+0WHXG2Q15tLTDg4zb71mfXRnymPTYIICRBcqFfTV/H
t/Lc/qbvlIvqtaXOklub2LqO0USdL2og3EJuc+Mhmp+79qHJn9PyFqMnygDaTRNvYu1M9UIlDW01
8F6Sy+XECf3halgXDmAqZzXXpatxdEIrhTabyGuycHpAd70HxhsRpL00ejAsk5GcLWVhBqmjx6FK
N/fw64vpYwD5Y3jwJWuTAzDNuq7/1ndAtw+DL6ENoaVWm7rL/Jli5TjLnQLmmNmy6OXIXPXzaAQg
IMvyxJXxYZsyvg0UgJqPg3fdh6CZB87sLmapKf1ZmSRDaLfirkDZyV+q6cRgH84h4nIKPRZ3E1Rz
zsX3D+umiQOaDM3uzOzifT//X/bOZDdupNvW73LmUZd9MyWZjVKSJdmSJXlCSLbMvg12wae/H11V
/7Fko4QaHOBc4AI1KshgJpOM2LH3Wt+KL+nQg8WzUbeo8ikZeBjAwb+ntX3DZuF7/bguYiE4csyj
3xIJoH52fT87Q1TldnzQJ2PTbxh4gcvcOrBqV+eZbW4aCD1EP7BcDaVj78SU6SEzUoTklGm7pkzP
saDLqB6Nl2qtvRN1GwSWFWnjfsgE/cUMMNYQ1/O/Xb1NSggezq3CBwb7Vq2xMm2chD930SS6894e
j4zgwmymZhyBcCHsae7n/J3u8vZLvF5OuSYoQUp6No5fQvQgfXrSl0NHmdath9VeDo4znqbOOGeQ
I1hWq/fkVr8+iGgo6GWTOId9hXHF62djigefFgqSKBofw6kUz6VoA28exYdZdbf//Nb9+hxusyBk
ZNtjSJDQm+cwaxocIRlSU4KhrUOn0Y1zFyYjvsBEOUZ14vsnyuJ6/8+X/fWm8uz9wLYg86XVab/+
in4GNmGum5oyCDyF1CVMdE07lLGhdqWuPRT5+G4q5bZ8vf4heWC2niejcEaP3pvmRm1L3e7SosHC
M5m4rOgyzhM9TWcd47PaEBmNuHI+FS1eh2E0un3tzWmIpexfL7M+WzO1P2fVLfvuTWU6tgX66c6s
Iq3AWDXYBp0c3ANWhh29m92g4xFenDRa7PXmn+/6rw/W6yu/uev5vI7u4G1XdiN38eLd5Ge49aXt
YqF/pw75dTN5fa3ts/y0mrf0n12WsyqSnfiiPM776Wgig8SxPnxYhwvLyLs9WOl/Rx7aFjiuy7LK
UkCXDMXn6+tWWW377ZjSBEx0zKBKjmEu6uSd89vv7iRlPUIONgpUkW9e0WS1gZ2nRh3ZFQbuTHMi
Zc6B7JMs9MBCvLNZ/HqYQUyNyogHFxU+7+mb0yn0TxtCSFlH+VJ+zZzieyNkiHc8vpzZOZq42zXU
1GnpuhDZtOTIKPSd3fkH1OX127N9BJsF0MRAgbLx9X1NeoaVbI511Exf2nRrp+PhZ26f1xcxkBtm
6FN23gjQ74OlP1lKiCBmEFDiVsIBoc8XPY2NkEv0YNztMYDJk+68tGrDVNR5INP6nZv268rGBwZR
w4PG0Yvb9voDj6a9mQ67OkpzcdVOpF8lFrbBvsBFp/a0q+bAznr9nR3qlwcD5Bm4IywSFFIc+N7U
UJ4g0rKReRENTjbh6c+/iHkJCcm9N6viPebPby+22XMMGowca96sJE1MwMIk0yLajIfs3hhB50J/
HNv2IJnb/svFw0IfiQmIwxsP4C9SY3RL2tynDDyIxHruO1kfYasccB5Ftd79O2I0bzEX2xRn1KLm
1tl/881iiRseVAix3XZ3xChCGLCFh5r6NFgy5/s/f7NfNqPtYjTxqcfYb8G+vn5S8J0iatMZLXUM
D/Zu7lTU9t5TjStfh8lwVqUAL/75kvp713yzGYmKYc2U0Q3xYrQPk0MicesMQVGP2sMoSe5cF8bY
nb4vdGcJ9bQ/JqnhnwpK97Au79eVw5mzCOvcjb0yqE33Hd3KL28P9wSxAH0aBkYOPPfX92RRY8z6
Z2URpwARjaVZXhnDc9fEB6fZsk2L9Bpf679jd//42Vld6B1z2e0M++aq1eL0ZmKUOd1GEZ+VYn3W
/Xf7/z/GqP+9lP0I0N1w+5uZYHuQ36qpPLRHCfCYLCrKtN1rWYOwN6U9rVXzjeR/PdeDc+MXiX5U
QuXR6OvfZDE+KGs9T1OF2Hxe2zMjTZ9YeNuzWVuaoNXNT5i683fWsNeb6J+fdAuWhKEKABm99etf
YWysHu9wmtOVdC5Nv/owdFBcRlJdzlrOuL75mGbJBcm21js//5sIb65s0EKno84MCNvcL+10MrGt
kXEQ70Q2HPPFSQLsDcceZM9eNb1x0FBFSxtFcawDzFFYwTN1XjVntd33X5J5/fzO+/K6qfHj8wAD
JXWSVxXt5FuI7ZKL2dVAk0QZBLTI7ExEJpFI3H7ny2o3404/rIP/gPJGCyoAL++8r69f178uT9MI
k51GlfxWQZkBu5qmnMtPElWDUsutWCRmAu26k9hM5SSWd674+gX8+4qc0kh/wLD19lVogRsrhgq8
CnWOQg1n2HVmhmvjVZGdwgDrJvfMjF37zyfuf8KG1L7Un4b+5WXAh/T/gPloU0H8n7/tPb94j8Kn
6rn5lj397D3a/sWf1iP2oT/ImmTsQhsPirL9t/NI14w/zC0s12LvoNm8EUL/ch7pFqYkbRsxUn5s
v+d/jEf+HzzJPqlabN3kkdEg/q+/P9f1n+vUn8aw39uO3vZNNujfj70Sbw5QWT7k60XC72S1jsYy
HmvblucLYS+R79J9yxaj2mNs6z8kU9KERmozFHcqaCJemb73fm4X+e81FWAv3ieOVCaQErZrbJWv
P0Tttbhp82U4lhlFiKm0TSCV99auSZXLHCUrtY9z107PRr1uzthh1o7V5OH16Yc6u6twxgQ//X5/
3aefTUt/ktp//kzo3RgrE3nCwNdG9/lm9fTtBIqfV8zHhqwcLRDoPnGntAvAoSHtqocFo+L1WAO1
CUXZlKAcoCoF2Rr7c7RYRt+eKX+ZO46AhosRXQiZhWqubetptrvk+yYH0MAGVTEb8JC47cF1egEf
Y1jWh1LRVe1hD32diQxSSGvawaBXatbecUAK+nGBklEeGcXI7tKMi2Uiz930H5QU3kXp9i+WaaTf
kT0gud8eJPvGgiGa7LKSRly0aqird8rzhHOqiwa5F+C8Lj9meud9wKENAsufdVh4SwHB6Rxtm1Md
Gobe9V7UKxI3CWqbemoFYXIqSkP/5oJ9o+fnpj5fqVcy2xlWXEEKhiZBCPwIyCZIY6GL/bT4MI5A
o5Q6YznwGPRCi/lb2RkeBiC3ewSLOM6BUY5rvNcJDkyDtLJnqCN9MV5UiLQfBLNMACHS13FDyTX7
gmrbh8pXNFkXzL3Bgidg/RaMOsbJP+gj9jOyjjR23c5Z6R1bmJACt/OWJ1BaXhHkTS2bnTeXtcl3
WCgV60y4U5AsFkKlind62fXN2D+vEtYQmumhz46F4y3tBYeEqt3J1jXToLdxJnWAXbtr2dkeKru4
T6vQKGfjyo1H9UKsyGAdFrVo9zUOT0a+8SysKE5i7WzoRVPhGkqsx7lfUdAV09RfWBYHjsyrHdJw
ODJ8rmWcDjA6RX6zwk752hPh9EGJMi+jzJyrOyst6FdLv9dIFHESPHRqccWHzNcqC/BibEh+mNWm
OQGzdNdkEIfCAdreOYAeLQ5sPkN5PsUgtIDajLjPHadtrSAfKqMPoVquz3DPZi8cV3CsoTVy0QCR
xgikwZ1v28HhZfC1WGB5mlR/MCZUZMiGJDAjC3jGLasZzSg/xmMWeItrFOHA44cuTpBRa92ubZkY
FzBuQAL1ZWG2QQIsHIIEXabx3Gvr2YpQ9AHYGURLblveLcWHsap6HTbvOnxqmYrOoV86qRGmJRTs
0erXi7VwujJS3lC5O61umubMsYfJjVaYVuZeE00/Bf4y2vAOheovBmUzQSL4vcCcuFR1BglXbQLF
pbHvvZShI6zCz21VUuvPLyziTH48KhigWsNTKqZPSNfC3NU4S/vP9DCmM1Jatcu5Mb5Cqwid/jSC
drgs3B6m4wK93lu8u0Qt311HdKEhNQifTsXswMf+R49LxRgEApt3KoP5mPjVN61dLjvXDxJukLJh
LA5yX/fuZYtDDjJ+GTnVcuMO00XuDqCw9duGSbvCulhbIO4aFpLcKvaUyoHeZCB1tH2btlmUZrea
Lz+O1CmNPRA3V1QX7rKeQGk4vBIg7gIL506kE1r0fcis5cFDcGPQwYCSniIWRYBGqNlmTk90sZun
yBrcLbYuv6Bdd+pBdCOaMfUS7al16yVQtHy72lO4hZU/F5xeXMxmjctd1kZgpZbP6V5hoev6c33S
ysju05t0Eh816DoYwpIIZcZN481yV2ekh02VgqG2LF/6Sn/Jcg+sbLMBkJV9L6vistPKKxd2HB0y
sp9B52wM1JY4Vrgu57VlXUGuYux7nWb6ETDZvi907duafO8M8KnKqmVIIsypW8ylxXOa5+epO8rL
seThK+Yq+6z77V3c2h98We5R0FD5416JRgsiT+CvQxEZjsTKmC47iZbvzDah4veSfaOS3Y1Mq7u4
N29sWZ8oS5+mZTglWt5+j+O6gJOUrY+xtsjQsTJjl0JgDNQ8QqTWuvJg2pW/6xPzYzWijTcdibBS
fZKJ6KMy9ig1ieWpWvOQMCP5ZGK0NBoBlXTeKT1rkM8asJXM9nsyJkXkWuqjBXjbV7TGW5y7gao7
NECtOZ75i7qSYjED4VYca/ybNltpmCO8oFzwWFYu6DJ81p3qU8yKHZg8yN6yAsaqEqSRsgDstmYf
nDa/Mgis3Kfqq9d/01OU0bK/pEfOCLdVB6BczYUXEzp2nHOG+3TPuwcoFed5Q5Zim1pHv42vpDG6
eWBmCH8VIe/4oylvHandiSo9SAbzo9+oL4vewm5rNfOiHlcGitrUf47pz1pQDYcxTEqN5023kT9r
mOHWsoTqUDNkF0K/h1n66C/JhevdkCGObtNyLloTQ2bpRtCMrDBdQX1q/akw9KB1rUdTWy5kYa1o
lXJiDRj6oFtJ97kPpQ5eZH4UqbjrivJidpMrNSb5abX8ByZj3SEz+hlgY5JMe62QiFyU391oGeXz
QIBMHeTZUF/kcbO3QeSGLGGHpXHvYqNIL2nMXxiANQNXa+/orzBbRMW6Jvxdkq3WoYWmdugaI/LK
fPkIK5JmZrqKPiTd87ZuBxub76IAonlxeSvMCdhW8rAKn+ia7LEysKNO3rhLnMnZ2Q1YVKMH5GvH
ds7swhmNGyBk195UFZitIZqZgFFd80DAcWD2n30nD3U90wN3LdJdr0+HzoCP1Gf+gR0lSMkYAtWR
okP/rBxNnY2dPKJgVOeQCu/8BpRhtfqRXMRIhZQGpdDb6x7RUhjP6/lGOrQzEGOypTZlZFwEmrNc
5rHWFOdVNcGjNOxbggvKvXSyU9JbVpjkbvZNuck5dIwqMNf5gH4DpJPlJZHBQucWaOPb1K0Oxuqm
UEo0KcYwq41LQ1XsSfbcTACC1nnXJWSyWtLRv/IFrwAdVweUl7jBE/sO8tJI6eJ970TfBMocDS1M
iE6EOH1wVhJ+C6c+V6120nOpny+OuKIcc++NQr0Yc3/OqD8mjVJcxonrXS/NuBw7ss5YfuvrzG67
r76XM6wiw8sr7RZPO00n24XE13+Wwtiv6WJhm/f9Cy1hbaAODZuJGXhj9+Hk26HhxnIvFfQVu/4u
ZRkt7oNmTRc0JimKCLIISaiZlgTbTQ/pt73N6vlMzwmZRd4E5VY95aIpru2kum4zmRvgqWaeNTvG
GaV9UyiCrOSrAwDLzdPdXI0np+k/Mz3JQhPClcrrb7T1FYNv6zD7ZsJLv54kljtibtOHGvNWr1HN
uG0tz7XWYN4P005WafI0Wt7Ksm+faYOtEO+v9kkW3jlaoJ0gk3adq+IOOr39SUmJLsJoZPu5XLoh
DoxukcjTjS5/EbJh5J+LMs73Q5XlNzMe7jZcKhGnYZXk0BTjwjQPlhwpZcumy/vQnlw0JmkrulsH
6tpj7i7Zow2ggSa6Jr2rnoC473mnjOmIzBbyLvMpZvGYxtyAeqewwlrm9nJWUTFS9uCigZAGqZJ6
q5CgQ51Grg9e3VYPHgkXB9cU82NieDkcm6Z8dgatfKnLdbnrYO5zABlLGcwAoy7M2aym0FW9dam1
DKWBUWctrfEln1kapxotfa95W393cIGN+YLK3SMEqw6d1THPYDvbivOK9CkxC1+NB4YQ7RlACBim
lkjBJJQDMbWBAJWx28D/7SX6QcYIs5saCXjW3LWCsZXdp6IaHPwWhHgm+4541idrWbWvucYV2F7d
7J7muTeHjtf7aPOrSjurc1FckerTX+Wgq8EJQ7kQHyrfa8s9MybPOKzjsHxqW82/m4YlgbtL4HFo
JGZhnMMLI+9gFtXEgM0UfCF7TbmdS2KYZ1Sw2YKcYxDcfWykgMuKRHN33ugh2l/IPbuGNwcAnZcl
MUJZCA8bWbxQQgFs7wMV+5iUhAbiNqFEYkZjY24LGlK9xtMABffeAhrTHrRYFy963fZ2SKL2eKPy
RS8iSRE4BI5bI+NejSoxA71dlhJJiRi9KEsXEOawRuPUrC60htyHccZ/4lXC2bWuGK9LZozfeNPH
MTSpA8jN0bpkDTXQ2c9jxboYdpUDw04l1QuK9ZXEtnkZxw+cSRxWqqqqMOmsdiFIEJ4LI7IKXeTH
bqhnmMVGAfGYeGGEp2NiqQ9QcicjguunOJ8WvbUxM5r+uYPdJsOihwN+BXqx/FzT7ZyxBE2A4etq
iI2dM0AUpdQYEet4g+NXx1h34sdqFn6wSpLMYREhiCPglhI7nDPCHPZZ2mXPRZoZdK2bOO3DsmaU
GWgzJgeyaT37YR6d1N3Fud/YO0BA06WEicYEJkkdLZiHLTwNF4CX7WA1juuDrYHsdjqCe6OyhqWH
CtEErw0vrhqOYoKZHVWUS7da1qafutwpn6tlth/TVu/TEPZ5NZ0lZkyzb+7H7qXLAAVHQlbxl96c
FO+2nvTfS8SpaWiDx/qSgZB1ImR65SMrVD4AQZgMH8W+xlghJfaHtdj2uq8ELsYvSckwJOxN0Nic
jVIE8B0RABg1RO/Xu8noUqwoRCZCvk6z7ilRhbr1oeIAz8w7rCh2Asn72klyDsErHPBAjGt2A80b
eRJHrSwLXSnlhFvE6T7bCE/mvefmxVPS2wXOlo68LEh/CrR3OW0o9NXRHrk+XV81DxSw/9ws2eYp
P7dKyF2n3Uv7BgU1zca33AQ9GydA8Ys8amuZYc7CUKVn6j1H6G+vguyEwcE2OX2reu3WBexEJ+VR
9bm+95TzmDCziv71V4GGhtsdpgca+LdfJaGeGvOslnSta0p8Wi73HgO5dxrkdPze3jAOhpTDKN3p
zr/VMg7EmCjX7DfItMXpqBrsq7HK5zMgqMXxn7/Qj/nTmx/HNTd4BINt+FNvv1HmFq1Wd6k86lSr
eGezhhNkPis98Jx2+CQsEVuB4TbOHY1hKryFM+s3M1c5umnqki4sXH/R33liXvenARyh5cVPpDPo
ZNjp/xhw/TTfX/NhMDMXyjavxrNHglPJiNVxvK/KSV5o5JM7KTrarf9pyf6mpfdj6vT2TmBgxcHE
y4dj980Q2hgrvbVHt99Gj1vqZLteWliMT0xz0tOSS+Oml16xM5rB3+GrzZCSl+t5m6bGlWmW7smz
KBVQHc8fSrehs2dUprYtxfO+88zineHNbx4R+IyMb8jtNEhe2qa3P90h0xDaVAyjPNqlEZ81jsmO
y/c6sN+/JzT+zYuF2woQCZ4dmFBv1WRzNnijAcn6mPMnka0PWHINTB//fPt/vQqJrWBVaPS6DGLe
SgDyWehG1a8tPFxT7ClMl8iFffLOVV6PWrYHy6Zdy4mMbjKz+7fSIGEWdtt7eAq3jjMqxBGXoN7Y
4/VKxvxdxpH8FqP78o7K6zffDYku3w27A6ywt6HrJQV4hQ66Pq4OrRINexyeeLj37zzBv7uMY2qM
oRgYACB8oxtplOePS6HVxwzx/8416vxytJfiHYP5b24h6r6NQGU5CB9+TAx+evJEAbTZnQx5HMmZ
ROZeqVsn1gn6yrFW9DEpD5qI//2KCB9Sh6pIDBcts7eMSN/rGopVJY+GwKPScxwNUmlBfGK4/s6b
9evaw0KILQUcDhanX4h8dm7F9AS2/kIpmhenyOnpWpbsGMQRfnEzETzC4bBO5Z5gOGaU//wabO/t
60VokwJufENebUCH23v/091dSnpVtuTqzM+nyImT+qrCtw81fojbS+we9nuapl9Xkg3uZjAIRjPH
TOnNU2NT6Rh2tkzHeqiNQ41tDuWU1h4Vf/2nsOn/z//+y+Rd/M9m88v8j4Pw8PQKVrj9/Z/TP9/4
gwnSdvO3tRXtlPH3+M/z/iBgmqVw89lZm5PxP+M/w/sDGMEmt4V+w4Rm29X/Ag8aDpNBkpzRkvLC
bMKufzP/44F/9UAKY9uJWSzfuguTuCYMC/3g0XbEfGpIGGSG4BdGmAmg5amX9Sej09xvPSEWHhMb
k0nJlh/GmZEImOEuK73is8ABnRIemgSZD10+KAeK1T1hLV4e5rab3gx1NZWhjxAGbZcj9BtsqEYb
pVrpP9KeS7/MRk8mnUDW4fIW8vyGOlrhjJyd1vu0zpJO4qALN7mo+pwTP52Jj0nr6vjOSwUDsCZr
CMiaBnwpqTP6ALa+tCd7MpLPnWfE6mjWtjMGnCxiK8qNrt/rVqs+Or2tsmth1JkRCrND/St61293
YqVDEUqHoHRkKxJqd2Z59W1R6fmN3RbrtVU388mEiXSMTYJ7NQtCI9n0oMz1BQqNk6jTxpK5MGYj
OzoLcQolJOoQgUgPMz1zmueYQB+iV7sp7HBaHAo9bS5p/y7nSQVHYSCYpcXzdZO4dkqXvzL7QB84
SQamuY4Hu1uM4zxnIK6KNvKF/bm3UFcwy8LC0M7eEZ27qoLSyZzHMhPNsSCr62Jxl+686ip5M7j2
p66b2yPhPyMDHG09+MSxhj07S5BY9mXtmMtXjoVWUBpKgfCQ08kt4emXhbBuW8+tr5gfMY+bvWw6
mI6A4OFN3f1QavapK/O+gPUwuGeqERxu2tatcRRZyy2nLf3KqxPjTqMA2bvr6NL4KNablSdzc1mT
u0JIWLZE5EHIj+3aQgTXEU0ESCRIBhckDxw46zeMTEqL54fRA76YYyWSJBTw2s/a3BuQFxbWeZpo
1j1bjBlNlnYvEm06JyDGupzpCt7HEx0/DbVHy4gNIUjfdipMBvJCp7RPjxY3gLln6oVp5dznzZb4
MtN0dp2RishqMFcHHQEbKWEc8zwQIS5cTmf2vNVnHQM9FBd8GU5cjfVtAGiXBXOi2jMxk0SrMk8/
0F5hwNo6lrqMcyXOzbGwymAdxx6Lq+orGWXdrBlH4pbJX0xoO1zPjog/cqyvW6JfSAIIae/qAOrS
zUWpUNTtkrSMm7OhRDYc2EgX4YCVaj6vGRVcJi6CGpeAJe9DU1ZTexwRtwIWtLXbzHfEesiQKnOk
b2vcYUzF9Y89SB3mnwqN17AXXU76gpCTIfiXXXJyioLtqkoZ+Mw0N/Z14lW0C3VL3Bj0LCK2IveA
7HB77eZOu1TCHu4TP28vM4MAMb4ksQWhrc/eAWXAcDDJhaiO7VrUO3228ksxIpx2yRs4Lyd2s6gR
FX0Oi58I1rHVpftq3SwvtUoHRik01TXdrC/LaeyJwRq0j5bdGCxKHZFEKUG9TCJqn6OVPdlIXlr9
u6v8+CbR46pHGDUYt4MpmZuAVjP0KNWVRwvCFqiyVBz3mJc8ZkgNOiU7cNLWKA6A+5avo3DLM4f+
C3FeSA2v03xQp7HM14lm/UxPYZGMLAM8uc3VaujipuEgtE3PgSXZaSIP2jw2Z61DuFUwUhpvjMsS
PYDn58vMOpzoXwYvb4aw8+f6RO7BetJMr0ceS4gAGTSzZ13zcKkLo3O7mByatc1JEuhFR/WZ+1HH
7gLJIpvSo5yy9NxsTON6KHOeOQecAr0XQkY3lKNxoXDF6OHgFfmOdD8yH5FEuWexmDkWyrkoP9ix
7l5oGO2rkPAN50z6yoqY6TQ7+LGAIIxurG6AT9H48mn5neli6hnE1SA7PTuTF5Un+vtuWCbF+zhN
ZJrG6mMjjTuXE+AnmkfLY+s53bM3IcQKuPfGcQI/+fJjQ/5XpQmrDP+9VRu9giUfXpoNJyzf/tF2
nf8glf938JAR/vxDSXKpnurqqf9ZkbT9g78VSfof2LG3kuNPGjJFwZ8w5K1aYWKPKh22FL2JDcP5
lySJmmQ7HgKP2EiAOCFQnf5Vk6BJsj2OXZwfgVxjaXf+TU3ypiTBSA0QQ0fAi7MJo8cv+NHUHknq
svDS1STBrRHq/4xlI40MXqmf7slvegIGdpFX9c923AWvgDALIRXNHc5WrwtyaOQYhjwq4yVZu+lC
GiQuYk+cFIykta+u/NE39f3IduicaBgNya4U8B0jL13nc3Z5zcKWEM9D0BDO/REibH9vaeC4wjye
7K+0N/uHRYFLv1s9lQ8EWvu8SCnpiZJROUZMOEVVZUYYxsssWqeRxoxrMVsODV0ukJiytoePpQx2
SbMgNC3qnDR5SBu345Irv2FgLlMzIJOx9EPVTPNedcoqkKMMCbG5MSElRxDqq0Y2C9tX5LRwt1HL
lPGFxYd5qlIT0ZXo2wli7azEC5+YisWYy+5TSeP4JWuZfZIg1HpnKi2H+MBV9YulNOn5x8pKnvSh
BJGiUIftKSgH8yBXgvyi1Tdyl8b5lC3bjqrNhPe4FeICa7S+ElrmPzKhG3HkWdSAYalRRgWjgaGx
X5h6HlaXUxyEUnfsoSW1ySOplp5NnrGwjNAiDDkjHijTGwyl9XTfZnHXh8w8nNteIxUVHptVZSw1
SX8nNUN+JgKk+54uJcCpfjVpa5nlUjP+1UhZjVLiWT+m8eSQopS15LS57gJDpEFpQZglOV5BRRqz
HpChSWTePFbNVZMhNQp0t4coZE06dU9Z9ag5qPaLc6doCz1Y6MOrMG216ltnEt4YZL276gCTZPvg
FHp9azfkUgYFgcKYPr08v1wdlSVXEySDnG0hZvAJSAoUGeGlTCawVD3LvtPofLfdtVJrwbZVt4R1
yVJ24x4F3fh9gyaCZivJuI1KqbKzsrfkfIKf59hnKjbF8mJDmoDBtHrG9wVb9VlJWdoepaFjSBts
dxijfjbUyzorksemsSvIVxoWJz5VU++cx+a0NiGZT7WOctdfqyNfk+Go543MkcEve4zp45ygQOLy
tDNFwuFXLFo55b8eaxlhYT4z/yGVTPwba8oZtiQt9nUrXTw0V1VhXnWJ3uVRK7Txo0NO1cPQ50Z1
6jWR3zuLU3i7eMosM7Ar6WHzJfWLuVha5TEjb4asAU4YskGBE47pwUg4QV0XzlQw8JzZZEMMMmN7
ubrVAraJ2nBPTTE5YNs8jhpkCC4flURFE7g6ndOQh7q+gQiD+AXysPsV2DNAJ3eiibQfIQPyLUtt
xQvWTGiECsKicSbnlkWSDaHSFFRzQ8OfMKsFWgMU9GdzKtVjx8ARIZo+oA+rVI9ukJbZPMKUmjM3
8A1D+8aGnV66pNA+qbJaLCADTYaTV7gtDnhiqO1d2atyYcvVgYayDAzig3BIZ2OGkg7h6mmkoxGA
WjrB7FgsGy1QkinEcBkfkHUqEr8b5RJ068Z9aAlNdkHpo3Akzaj5EstmhkhnIatUqFvPtbX17osK
HWZQu9Kjzupt/SIRlnVqhTnc+pU1eIh70KkQcd8hLxG1Le4GMujaoEtyosWXTvMoi4Z1+gCBJC13
ajDkN7n4MD8Uyxtar0JbH+KioDp2VZ3VEfJJFBOls8QHZijtsk8cg9ENCV7NumflRC/a80QukZOR
gMdluaciX5sWcryXHkZ+TLV3iLArw8YYDRFR3fQ3CcuNuJtSxEpB0yWSSDpd1tWm/3Ov6NUjoeib
jpGfU1UMLVOkezd2XSnAhO2qjEC1CHnxtWcISUYiU+ONi8N6q7QJjRBV78ZYYVTkY3OwszuvGXGt
oeoYnv1UI1pOawXhjaKHqssBrIXgtUi7vUxTt33WrILnGiOhN6HyafQyrDqpjQxtfGLdSXdim0ny
Vqf2TKkaw9SY7C9rEcdYPswtjsTdtBwYi/JDPreWtsdw65dnBqFHTIo9fSVCSTbXtapczrqpidmW
QLXJiSbWtHXvma2T7DORA1PLCe/ygyppUnlWrOV2XEv8kvDVzmhNmlXZesNIbS6PlTEv99Zq9Xaw
9X8f3ZraM8pz0ybuQuNZgAy5sHAjGrWtoKfyWAJ92tIJ02ZC38Y9rT56GGUTuFHuAslNMvcO2mQT
HRiLnX4pFl8+ZFW91OGQOiCJzGaZrhIQJBx6tdh4WrOE5OcSValz8Ae8kwFBWtN31MYSdQlBvNNe
DGPFGcAqzVNG5qh/XvPbcbZYdAwAdonQZ2jMXOfdS4YVOJ1vZcHSl5a7x9UG2S5pknLnKqA9wUqX
gtiV0UMoaq3SIulydTg/OqJlkh1jxHcxgZM0C6ihAmRZpHq2c/DMm6HdNvZ6mlefT47qWvsIdGjg
SWsSNrl60YoLOJTwgNpxGUlzhK6WhxbLvh6sQ+3cEPJF4hh0tOoxca0BKmRnTOf1nMiRQJbOYwIs
yq7etQtKolrM7RDy8mjZzmua/LOmYg2ER01tgiHfScSVZaazOnHGBXBplCRwMnSOxXOyILeJhjmu
vJBo7lbtnBr9646tod+p3vCeVxZooEyiTq9sKiPtzGTijV7CIMV6x+yAJrgl8/i742SmgcpvnY9W
weQzHMqx++TURNABSeBIGXbCp+CRXoZXeZ6JRTuszTxJyr6kUZG7zvATTNReECAWhf7Bo5TbSeQR
ExIQ3Xue6KGxL/tlf8ilWZ3immDW0iyyc2UJREr6nKOWkd2qXv4vdWeyGzuSpel3qT0LNBrHTS98
HjTP0oa4upJI40waR3v6+jyqsxF5UchELXsXQEaGJHfS7Jx/tNiXnuuc49ium0+/ByggZqrXDjKI
0W/tbr3UYfdelY31rvtLtE1QbpXuTini6XXjZekRstdeD6rbVYucdy7aby7geR9GXUTAYUG8pNuf
Bl+BJduD4X/tS2F/e/5FLnE5bVMmEWflxkmNXrmGgtw4Msl/jEcmxFC07Wby6EN3TGFBaSOp3g6G
7pjVyNXMa2QN3pVojFcQiVRzKVPnZ1trYkGCNYe9/yyX4FAO0V0+kvBUsLVtB7uW2F3KWwtHLRbG
flckvrwrbU+TvTQwAgEkDZiSUIqTH4BYex1inVuVAaT+yq9SiqzTGe0MAbgx86PjP7hG5C9NgDiW
YaVz1sKnjq8heJKwQuINzUgLFwoUnuEQdyZaGPEZh0SiZ00zyy3qeIBnMSSUbwf+e1hWHOrWNi5d
LgqHuudVjfSSh6slN6kVfDyVu1tMG5BWGoh2Q8k07R2R81pabrjTFZ2ZSFjs+G1yMrWdcbAOsT3O
h9JmQCRS1na/IzOXN62bqAOL6UgbSPfXV8t9uynnOb4OJlA+SYLySiuX0vPYksO1SSm+QxWsi19+
kkQf/dKf2sCiV2/kQu1iddPGtKeHaRTfIHWI13bZ74uyDghHBQdeoR4eDpQQW/s8rbtNRG0vLobe
AI021b1Be3OoE7XTXXEHuvER9VlLOmqSn4eRJE1pCr1Wqn3ITA/+N2Q50ahLkMOLBBm5ImSUpXHV
0l/Z8LMaz9T0vxpetLzd1C1FeKtGl86L7kzvMBMN/fUQKuvaztv8SRp51TbkT9aAi6dhoO2bM7Te
iqF9iafiOIzEhhi2vWhHFUJ9BI6z9o2bb+aYNNOhRlUqe2tej56/XbS56d2KB8owm8zEQfCr6+bQ
oTRdmdL7yQZ6FLuhXx4mLT4Y4BVxMsJZDuwm417TCLqbkoqPnuIckjsMUg7G7eF5tsvivolqpru8
iXaDzOJDT/v1ahBt8+NRFH7tYo/Y1XY8bjRQSnuwS0aIuUPf67chneokE+z6hGQoaVVPNkcwCY5B
laJPtlM8HWW7zcLyswOXXckErVCCQtY2kC+qYxhF+McCZ1S/byuOhywl6waWlogZcxsOBASneeCe
gTIfVNTdi4zsyLKXACayEjeEOlj7MSbOdBCvdG+fqqT7oiN9S4dhsiqWqtkqkP29NRLGuwzFaUmX
p5zXau4sfRYB0UI2eTulzN6jlgBkSTWI63wuQtOsmFLSzKzBSylbwVIQ4vWPGkpQ0tb7kRdx/kJV
x7b0kLD0PIHAb/zk0J2mnRP78UOxXJaPABEZWNiMryIkKqJGRURzYxqs0cAW0Wq0huqK6c4Bolqq
3VTUYuVM+W50y5cSQPs4+nBkxUCkaWvksu26/lpochGqhOD8snclm4BM3L0a8Z9aODHdZXpVMgUS
DvLuliPpIw3GJ38Q/bxO0kzrzaKoVgD+iZPrqEJ97GhvOJWMoyurKBoqb1x0ULgMqCp6HJrgrlfi
vupmPivWFKqEqJq8UYF/14aFtesx1iB7uah7SG37Nt7SedueWO19EFUfutTnwNZ81jmvV6TsV6kX
lOpObNbB7BZnCwz7AyDkSwVRt6etGH9PWtm/GB2Ii8WTPnnJe2hZhyQa72p0fSvgr6uKnU973g47
0HjuHK/qQBUvyxiwc4Av5NENkjcKd9meKAw+hJfqRyWs6Bc5o0jDbYVzYBWMI+FdpGpc9gOHvyH3
A/6uqn8tNZpOMnhWKUnj7ph/Gy4TkNKUeDK/to5D455G45B7W4Z3DHzJpgpA9puaQJaAVMxSUJuu
PLLMpHvtR3m/ipV7RPFpnahu+lYBaRaUqLtHr/TtbZeF9bYb6jeTl8yrfAJY3kewwHdHpMGzF6KF
n+rjDKO7LQYL/kEyJ51zigx2pvCizaVLfUuhaL5NxviiNi3WOoj9fd/xlZONvp9S/01RzhoF7blq
/DNxnu/xPI9kiPi/e8s6tfb0RU8DYs+mvw2dCeiwn6LojDz7PvFNdt0uKAD9Yd6xL+w6InEFRqY1
OrfgqqwWdYNccN8R379qL83TXRqGt8zbhJkFjLZZb705FX+UP13068qkDJPFA/LgS5hT7r5JhjOG
veIQL/ZTGKh7s9SnrrP4JOvWmRFAUoJT63EjnOwnMdNVLppk79h9vHCVNenGmxbW8WQ+qKWYAGM7
lj1Utgchy2GjXVK1ocKmq1kWclMZ8br0lIkwrwnmVyvuMMqU8Ewlz6lHBTbl7VE0fTiB20BQkYs/
J+w7Xj2MR3TfOl6PXWLQgbO1bCLTRrdlYVdXuM/Lt6xJkg+qbklmdXT+ztM0YBMP2pU1q7uwok+n
0iWbRRndGCraMTmJDUGugNkGCOxmyZY3K7PLEeNdnd3n7C4pB09r3xfp+CVKb1NGtlnVuey31Nkz
mEwpCHRyI2X/2RjS0CdhXTdV328ccjbfmtS7HyaZv/AAXxVhbT1FFVVHuHfo0o5y86bqwnw7RvJI
6Im1K87u3RQXhcbgMVYB3U9RHi5o62dpf+eD7x4nCr9mp7+VM2toaKZNOojw3dh5cEAJYFZpRqRu
HJAZokz/Fs3FTGB97benOmrePVHvUTFm57Yer8aiv85N8tjTuLUycUntZoPp0e+I6yo/4666m0dz
leXDKx3m9R3CAe/Nn910Q7PqqyjaJ3wAE9uuSTclO0g7+eraS0HKYmeChiTKuFTDdxrb/ckCbxGW
s4b/OE3Cfcutfg/z5u09uQCT1DhOhMfTqutyvWin2Wb0nN9OQ2g9R4ZugbL0NyEQE462ztu1k8PX
MvbhssYYKR9w2rAaI53l5rLK0+hRlwa12rE0oppDL/vOzJ3jZVT3coKWcIb01RZDwVhrk1Lf45gJ
l1MXDgd09xBajW7WI0LGHq7jJh6mj7K1vkFpaS7S+IvCiXGtitE1ostd+MDQaSoxVp9J2rY7f8iv
i3TZWJFVsTs3oA3WVPVbt0i7Jx1OU03kxYQ/m02KJvXwJ6fKzUT43VaNpdIT+pqUV3NaVjXoDBCe
iHZEirRX7KG/uDaD1aCtD+47tMCaH81f4zoo4FPy3aom2NbCvu1dT63iCnsS8IOSK3OJTAjj6KaK
2mXvDeZsolKwpaO/5JU/RBgtdnHqXI6DLknPkw81qCy99TroNV0+5YEqos2UBGNynjJjHpJCHkeU
Y+NqHiK19uT8HfjttLNC/jRMsDdxV1ub3u2Pjjc/iRgp7QV4DTbCG9fkrx5Kw6dmSOx4AN2r9mNF
HRY+sX6FePZucgZpreBWsBoGrXUIkL1vq6yI1xwMMicLLHd2Qc3C1PTJ5dev6I6r5bZM6FUg7cV7
glVN9nPai7UbKXlIG32pnyKqfq0XU6MiV1etNz7my7QZ53lfi2FTS3/5RqePXroHvlhB8IbbBKh7
1ZWzffmj+PVpB+JDhVbYciDsLJqnmbAmkC6sFfICB1YL8Nc41tnH0oqq2uKh4LpCjA2T1bUHOHwW
JAdS1XVo8WvR2IJPlvYJ1dupSQLW8tT82NVyFJiV6oHmkah/1cB0116eWM9mMgcxdS/QS79rG14q
5iS9rI2cSsvFi+SI4dJ4H/Hh6vip88IH2I2QqnfRzgB7I1JlN0L8nTbDxxjiDo1gmgueE9rphiQ6
h1PEqtS74B9xjd/Pz/BogBq52AexJ9I3vVGO/yuaQ3Ouq+mnzptdVYfF2q1nfC1RWG+Kov+uRKMv
wWhPUV3sx7l+NRGtBSOp7hTAH2JWxl+LwziF9Zl7W+T3iBU1bqDGnEI7eC7b7NhlCxlTuKom6Nr1
qAU1cICVVtpCHiaKtgavrNbIljk2XZD5/I3DAbwuEW98k8uWaNfbkgsYdhj/m8SEWjcW8HY4uUAA
2d7pMYEPAAdtljUayzH4VFLk5BzWZmQxq8w5clJ5yoeSAaDqfuKo96hgt523Ivnr0EvwrarRBQxd
1Adbmr2lc2gkqXW5Kif9lkCkUJ+VYnsu0vC+RLVwXXGrdNMU4DOLztHC8sBfn+7MCIHhTP6tATZ4
rLvlPHiBuNExyS5ZIYZbiiUfZYuPEPVYvVbkJyf48bZVtDzYnKlp698BE97Sss6WqOZqfylBfokD
+2fIqgOejPWy2LcLUsHVYpoXbFL2mgPYWXvD8CobalWwW74G5FIfu7EmddhObCiKep91+hI7nJPq
wVnTszEhElDbMemPic/Xgctueg7GBqhK2Jw0OH5IsES5zP2AGZX6h9RBciKs/CFqY/3EItFuqsaI
g0gWvetaed+ObngOIdBvg0achjajEcBz6y9yQihCcMqspUUB917U1uyGuQdE6v/ieq422M+YZex6
KUkQonO2JUoSGrzf1a0tN73HKVhSUQ89bAdAuV7ptbdWzEC1c/LoK0QxzpZqHbw5TG4mm4wjgtGi
bQl/ssZbke0iYWpqwIzYtgKeIrYSsTW0BJyCbG73gJMvQVxO28m09KR5hIBE4fS11HN0RYfM4AFp
Iqmfi/6jbNpmIkU0LHddP4z7XMfjHpigWZFoeAqC4lv6uA+W6RBF3eecg3O3vtYv7WQH+ZoC+aDY
eo0zWoBNYWuwqFKOgiYCPQZTR7zmgSTTKO3z5ZUVYqTKs+QTaxNmTQh+iyiWwArLtYLX34BEsutx
pX+SJCcLPOHL41xPZj0N7fI4Db0xawIZ3TMAC9BcVDTVm+uzc8eN3f42/pQ8Z47NbAh0TqO9ZPyb
WK1wfprp2LHs8hQtJORatrlM+jm0XR9P0wP3H/kGU5fvlSgf67CK1lmV/lpyuZCTGcw9ohOXwGeS
TQfMURgvtn6RV9dz3Ubofhpu5i6NiounH89hXpkrl1tzs2iGTQzpxY9jKNMQQmKxoIjEDOarHxWv
1SzXMtX52vh9+eSMLIGlrdUhzQKxTYzuT25KxdoYLP1XaTJv36XAfEHg9civCPk0dD/fzK6F12zG
IDj3ZY4RNKYvx0uqV7xWay3UZ5SEVFLZep8IsaXXGAp3tvwbL+vEoR14aEcrro6ixI0mQsOKtlRC
g7D6qbcb/Tp+bHLtvouu+E4n9Wupkvt8EJQ8KbQylU4OnR3P6xKK9OyCkZ3nQP2Y0h02TTz99uP6
03Z4Xu0kfJSG8o6Gss6nRMfJRyzSJ+jBWy/J7jHP+8+5WYZNkZt+62XtCyQhX6RlMEPJ23GmdTUZ
25A8uNh5pQDwFeBNb8A3fxuDQzYyeu+3rI0r1Ya/0izBYkyLOxcY1nlvvtSfzGiyZi+7AGt+fi0m
WD+RGlCcdvjwq7ndIgD8LHMxfNtNQ4vZ4KbesZrELwTSOS8vdW2eWvjXMR75fsXqFKVXCaJzrHOZ
eq096Lsse+hgATdUTBPImTjW3jA1MP5i+s4lL+jKJ4TgElNo3VRjv0Vugg0xdncytHf5ABJKEak7
5HfD0su7YB4AE5VBzDfLE6aIYjvb08lqwe80n9GRwe84av+2LTtc/J3V4xKu1fwy9SiuvWCK9lWE
i7xsnZp2nRaMdnFR6nWNzeGeBDsv7s6t9P2VzOQP3ZAPlsBsRVzqLlPuJZU3fGCT91bhyMAmqVbb
zTwnZ1Fb+znC5kUgAC2BeKixLzSnSCuydodmfBqIZVrZvTom6TAgUyoMhP3s3qsyPQepOWRNRiYY
Dg9MY5gy56mUW3idYJsPOThXDJcXtZZ8aOeQoppxmpaPAkL6xlU9/1ls6h769RtJnWzJSA27ML3k
8Ck7u1bya0IlmbDQ6p43rQlPdtBK9DLVXUoMgB9Z2Snza+dtLkRGQYVdbXI7NAxBjZ1Vqy4CUEB5
Qc5K4KfvMmnSa2DE6QGTGdtfzIwGmOtQU17xej/wuw5fPmzmKe1aj0i6wME8GerqMyRFlc4heRlk
yNtKqm3iYDFeh4Sls6bQPuW2Ado1P75ExC6FIda5NXb3bYu8mtgjLzu8ssAn0zyGSW9CFu/K6fa8
oTNipLq4sTDAoz0PgOW06zIUuXodqAow0Wjt/ngNpxegwy+H3W2jSGW9MTStJNQmW8FTj1yP0tpY
yH0+J8H9rGvFPeJr91N2dNdB/wXl70jX4wGaDQSn5AWsXF+vhzogWj9MAlR27lXjzta5V9VvvKDr
SWNepg+OBjTfY+YMVdk+UlX/GnkOJHxB3KATeQeIQG5PmTCw2mX5SAREzvg6k/icsfzHWdWQxSDn
d0tb5Vvnzu8I0M1F8aoopRoc71SVhiEuxeGIQDFbkBD4GUpNjA01wc8BsoMVRlUCbPPCGu2dUwTx
ez3r8UUvVn6c46h7azGd9LwtjYJ2sZIWysN1H6zaAaTBeEwmXpSOKLegq8OPIFclRG7RmCc+FY6b
mdjn9ZJ2jLUCB/6Evdev3tvWBTYc48xnT00XggLq7jeyT3QEZt6rzHMIC+A/Z7fuNjfwhU6a1Acz
JyCPLs/Phl3DKjbIctVXas8q5FjzA4SG842nB2vbe4KYBqmbk5PH7iucE/1feiHIRJe3Jkm4P/D9
cSJKeTVmOOvXVh3yLRW9XDl94b15FXa9rdAaxmU2T00yp7s2sEmZTz2Y75ib7D0i5P8+zi65Oj5O
/bjiKOkggS3qxXJ17damp1sgnzwi79Nhn0ua1choxNDqjOK6iqNEEIWt5w6Q1U6P9JTUTPK12c/+
FJ/lQr5GORkUiuxh14hYd0WXs9iQ6nd0Q56+TCiwjCXPr6w+aAFg8/gJGYn7kOZLao6Z37bXyItd
JJCwP9qNDmpkjuKwVgcnNzy5iRieMVEL+PeWNH5ut23tW5/ZIA7dZP9kSTxspJXcp6PdAehR+5va
aThuFs9qPrr5ImFc/As2UQbsmsWQPIaaN4gJpVh5nmM/5iKKJwIKRv2eW/WyKvBJN2pxKH6rnG8Z
+ckbs36YHwun0nwCabm3tWNd6Woc98lEhwUDn9L2PqZZ5hk7er+hsTY9OpV1BKWyNomj0T70YQTP
XsLBmyW56QzKIgfCzOvLK4v4h63LWTzhqTX1t+wHaw2FPh7aljowUYBOytYbzqzn41oUEZqBGK4b
T/hOO/nynIsCQJGDtdvEc7FsGqOmXee46W0YhJTNOdBYXgoz1EXxZWGP41ViNcNn6+LlNqmcXsPM
lz9Wq+d17NTpWzIW8yuofPY1ODbtd1kbUFGLIPsJdYx3otcYmcZgsvQl5jw7zBgleftmyrd5QJ5D
RTQN2SLaIl6+yvnb6RFa8wvQQz/FVD7SPVuouyGvMNWWSHtJSEDI0FnWBlr+gwW5WzjiFvthbkWO
LkH9VLnL90XCqb/NJBEFpGiRgD3bQN2KlPzBksVP1Yjh17gUKSnUwD3o1ORNNhFpFC+ol9z+ySr7
4JqInH47gkZsApUxU4RGNjFypXmBUKdxZKV0n22N8AaMt8KzbgbUCU8Ryp1ny1UQrtYyU6juVTN3
gRHolmK3v5kH2kMgmWPnJY1VhgTLscntx8+a31o4N3nvEUDQ7tUYGg76GfpTkWEDclNX1HBRXjud
bBcvrW+iC13VFZLdIc1Pc2zUGpezChEMF+i5xnSkn9xfDPxg7pD83Zd989jpmpUrnCPfrEg5QVJd
IF/ZYJs2mz5pXQE/rYBHHVOlO4893Sca54Q2QdlrqSXTq68/i2aebtNazM8IdWGQ+iS6siR1MD5e
61Uup/C3yMbxTJszoU/TUECxTuW8Sl3nI2ocgOiW7F3HSV5t6r2vuxg0IhkofQwuClsXDI011EI4
vhIDbeCWNtE2scl8wrSfE6PYXyjUrG7Xme9c0qPm6ejUiT46pX5jZesQ5SKTX1zF1d35p2ZwoQ/B
Ik9Zt9zSW/iQqbw9OSBDSMZ8QnRK9xYR0Wbp6CIIY8t3EfSmJA9UQf1g26B3jp/HLLL+THdPZKih
tdp64f7RIa2GOpWreGSdEmC5tHsM0dbzehJ3wDjWVlp8aKIdkGs5yFtY2V6gIPQ+tk34E4dRgwSo
Rpy3Cq2KTJQmy5NfKZsPIEpYuFc6TJ8yt/dXVQSjQl0CMoYL3uPF2yIG7V6WCH5kbLwzNGt5GIDM
sL8vwYzjfbB3zJ7MgMhMVuC6hLV4BIG+zphK6QOfJZJ+iQLtyYr1fMpKwpjQEvGCUfZyZ6Nc2nc0
3Pxqo1q9+n5rvQoUEu7aj0z0Dt+b3eCsUZezwo5ewHBZh5xuvEn7RIBZFDGbsOhdkYKRoetQ8SRP
OizEK37t9MGrandlufbUrAX44RcQZ3dOqLq6Leboq7L1s1KIH0QqvvMKtRHWaX/TjpjMe5uq1Uzo
l6A2WwynzsZHVdbsBIwWsg+Zf07QmIQ08aD48oF99NwP2dWC6ONFE4lA+uaiL+1y5bLxQv2VuNFj
A2x+NGXEAKbSmykASgqSr07G48cw6C8p+uhO9Q23mxrHge6okTdE4yZPsy3NxAuxK/0bw1nwYEZS
s6NUDFx85YaEkEMZBssV8nN7F2bxU1Pl7dZ14uRQaaT1ntThthlGgkIn6vBWkszSZZ27GBsyL/vM
Y7s4TaP1bkr5U3JxHfPJblaIqy4j39Mio+G2ybP63EzeKZwRvcWBOE6EehA5QNxcmKYozb0bDPTt
a7B4Z4twJDXMp3pcADEW8mp8SYBzhuyYfCzTwCV3kJHsgU7jXLGMLtg08gXEBCgZIICEtpM3CXhP
jq2DF0FMRE1+tWQ+mp25fCBP9LFKKe/p62hvF3he1omGX8VAqygVZEyoflGhbO5yNdyEdn7LnV59
5VrE7xws6Ge0PWcPE5DpMUua5mL84Td20L5T85N31ToKR84gIXuApBwf8x2Kjqzcg6k75y4vuHbA
1ch5PeVVTKBowVuxImO6ehk8mRiizaz0mWmhOMV196NrL935cWnZK98uZLaqPQeItw2c5VYFWF9q
8Ks3RDvVrT+ngnqVqesooQX+NHRgOtSixAQCD7zktnfdt1G3dZj0biZZ5U+tozTjke9x/mIAQiZ8
CbDaorrsQRSoQVAUMSj0qVb9JhsidVqvsbYp8cB5ww5BH/ld30w3VZpsDe2tuhmQBDZyXq4bu/RO
yRR0zTXi5pkisUh009qZa4zTZlJS75Lwcp+lVrz0AAAZoQWaKsl5z6EKfZUU8fhbWTMLV1gXUn02
4POG22NsOOFNAe/401gEQh4V2wU73Wjs8c5Lg77b5LFsntuone8zDk/vQzZl/RhhZH4m3EDpTTKm
RtIY6/A9jAuu4W0oxq7dTqSg3+vRHayNaOKq+or6MiUbrst9dVa4TdTRyZU9HlWODmJn069FuD8J
Q/aWPCm2CnawcUGSNS/9lenqUZBEPgfRdmmavtz4aDvJSFS+I3dJEUX1daVd0W10n/vOcaTMqSd8
iUyLa0m1H/kqYw9mOXeEBb0gDPO/wPotrvrWxaPPo748IRmE0kh745fkSOS6/y65mbgvLWg34DA7
TzFTjUYAcvoEdvpL7YSbTpFEcfbKKbvYlMJg/DCa6/u6yYvisXfC4VHlHTR/2HHNctdA8m+wR7fi
7BeYM7bI2x35lHazt2wQR4QGPisni2tJYIwO5PWJ6B6IomenAKUnUDftkc6FdcJrYaEZ9za0Ctbe
rnJIkTqoMMmdLyUxqyHFLLgEq4tGkr5au14HMfrOTQcGaNPMli8LpJ7L1iITuk/WczJE7z7SHnWd
J6w0/MZu+SWntL0OtEhtxK4WvchDUgO8DylTYZGhi0RVEeZ3tQ04ymtqpH/Ip550j8Qs2Aka8KLi
FHXdX4hBjpJiIfKAjTcfWDYXD5nYblFolA7KbhLSXBD9ETeadsGyCwGTujVJL3Z7O7eleKVtRsES
z1mo93VdIjBAylJYe7doloL+S0UVMyeFDveFTQDhmvkNUalUJJNtymlxtLWpSGEj5H0oBxRJyk/8
TTOZXv00XQdEFPQS2VaZ6sl/yuqsBSYVUl0VzeD4BDaK0jnqupHeCqbJoAeXC5mVeW7K4Uz+FybB
hs3Nv60gEKzbQhks1hHpQc12gi+lIBkNerhvJzf3DghesSev21Tq7DARXhFzNKAgBuzDuU3aYhu9
9pKQzpuEWo76rNqk5WZGfUhQK3as4oxwdCIeFFsJYzcD79sC1w1Clwm8TQW8lgMiUOTuXipF11iU
+16yd4MKWa3xRkt8RaUXhAPrT5e51xmNCN2rNKzZ731jE/op+y65ivNkVkfkjWZ+ZAComcazOBzK
Ta/GksktQA++SdzS9/Yapdu8s7gznf3IR5bd+GTH8PBa5OUcRzK1mqs6WMLPZhqE2PWIndzNpDqr
2eQ1kjhsa0WZXJPQJNETVwjR1kynWECabOmKDTB18p5GKJkRQMKKP/OYTfcx9vJiMzbYRddOiq73
Jssyd7nyWVAnjtM8+QA4qYYVTcKqXsu+Dn7GUMzua9h1AeGCUVvU9yllI9Uxtzv7gmkjybxNsWGw
vfm2J6/RzKLmgxZMpFhWHjB7cawzt3UfkSj25G/qQNJ33DYa2WZtL9Uai0gCPYzpJ9nC55XpbUFY
ZQhITDrCa0P2qd4AtjjzqSv8YnloJEo+bljYR4bDGfUu0A40xNviL2P83CB9mwhJGXVx7VYuahVv
mT21G1BhenwH6F/3c+lfUl3bJArXIkz0l+dH47whtBCG3JrSMV8ThqXlMekad9oAV0/3iKPnbpul
KroZE1fPN4DUQ4JimBgVQihRWn2PUzLXZ2Fl+gkpN+QZnyUDjEWkARNCouLofhrNXOwD46G29D1G
kTUmuC7dAyfly7a30yFeL7JllUKC39NAFrIieP5FhKoabgqKCbyFYqIkRlQWtb330jAkJYfZtnof
oDywo22qu8Ddjjg2xoPXYF9kEBdc0g4a/mkdEzDJA8KV66+pb1veUzSuLZZNO6fCNcjGfo8YeR52
Xt2l7imjHdzd0d1TMH1YHhZPB88BEAdk8Tf7KSqoapj7Zo1vVZRbaSfmt49wN+WeniGh3X4OnyOL
mtjaEUgpi6IV7c0yUGd35DnOqenTtf/L9UpZbEVW6J5ZrxDjgdIq+ZuPaSYbbMjDz3qR6rcbTDVy
Yfy4WKxsl3eZn2VuI6U1oW2TnLaFp1RxqwpdLlug72G4RuREMuIcz+wgqCUd+cBEzqn6HxcP2//K
xXetfne1rn/6Pz16f7fo/Z/b/88Cxi+ZIf8iYOBXlRS/vr51+k+GPv4//y9kANudewnT+UcowP81
9BEyQAzKJcrDpc+EDiqsfv8w9Pn/iezc4WtgspYMSvgD/xEygD+QRKeQLjVbUEpi/69CBv45YoBW
64sAgR9NWcIlVOQSZvD3zAsECAsXdaQOhtVtp+cl2yepBBIyVbEn0s3976eE7/d/DjX/I8GE0hZb
2iRSITgOgbmjP34eyhds61WVHJY4nNeugPN3x7Q8Mrxl10uY2ldOUfy75Jk/Yjb++qHC9jFHSghR
V/Dd/P2PdFCxDPTAJoe+9cDbCvyK4mImBwjJ/83f98/FDgQn2TY9ZlyX0rUlHMkl4eRvGSLV2EFX
+wQMsBkTH2VcC0N8BAxvU3jbCRRYinq4/V//lIb29Py3R+9/ME3+8eND/siQ6QutYSjIrrqk1v/9
x3uEnKJrDLsD3gU8S0UpdxiQrTsnRTULsoZyOuxT9yZTYftZSSajf/3zxR8fNb+AI4V3Ca4IAnIh
3Evdw9/+/nxChzj4oj3Ew+VLzmfnmfVdfeRolzfpAigO5JK658ZpWTPaYd+WldevE5Ku1XrstXjE
zj/vQzFMb9Mii38XqPTH8/7X7+fw4pDxQpa9sP/4/RTxyYpABATaYTrgC6wQKXuzfwiLcd72SWXd
/ZsP5JJF//dQGT6Q0LMRLwQRkTKu98cDT0Jj2I+XsCjL8GNXrhgIpeUv80P6lmvwa4IsH5DuwDel
8bYMHZDUfAASmOscgPFf/zYXW/E//TaeK1HPXE4cIYVw/3z9yiEgcHqI2RQcDXnSdAmhw2Pg6BNZ
ysEMXkgk9Ii8+00NzRfoDWUgk2+2ulhc+ArkHQ/SxPaHWzu4NSVXI+YYqdyXpB+aI4GdM2YxMkDG
9dwLdtb/ou7MduRGsi37K4165wVHIwl0NdA+0j3cYx6keCEiJAVJ40wajcPX9/Lsi3tLkYLU9diJ
hJAJZcrDOZgdO2fvtceAF65mfUH12Ro4FrBygYosMOboGoG/VZp/SDNyLnfwXy/45SsC6LG4y5f3
8PMb2CgFOrui1+U1I+69pWp7pBU0Z54KWD7r2m+m5zpspbmaGVhfm0WD8IBS8tQNbr+njacAVcb9
u6Zne7uoqXgovMF8ncJZRLOWxYNETPo1qL344PeDpPlTIHxCzv9Gz5rBPw6dEe21rZ1nt++pe/pq
6S+ACw2aNiwefn9H/2aRvnxbrOL0IdGrcFz++X0z9BjnAT3ECPkA6s7BZWjCxGL9+0/5/NZwTTF/
seNYEOFcNo2fPyXwcn+YuAsRCvHki5Hy5MSqP+hu8X4EufmniJTPi8hfHwe94bKQIYW0P+U7+BPE
J47wReSUdXImPODID8Y5DDf15vdf7BfvAxvDZYvlkRHELv78xcrJrhIH1G40IjQ7F2E1PUlaPQTA
tP0RVUfxUFppdv/7D/28SF++HiYCgUqdJEjT/nQ1sbSHtL6qMqKCTN6VHGmC+DltVHp6NfxwhhPO
MwkVzddcocHFLm786Yb+6gpfDpc0goll+hvl0Bgvda6Z4wdhbLvJPMjM636Af0XSbxmff/99f/H0
cCcDko5CAdvrL6bAv+wJ2pEpmYwJcD/QHA80+lhps9HfI8CTeHSV+vb7z/sbTZALDD7Mht3ETJ4L
/OmlqD1TZqA668hsW8RBrkYbs03RX/Y0sGtNoKkBL8jyEwimhoyTTVwH2YkuZkVPKs0Cebg0+pha
Zv07487hHQOLdlfpGDu7MRPGiUlN8/X3P/Qv74gQwKhYmU3z885tl4JGFCDfCJu5t8oNKpPYL6qr
MHHbx99/1K8eeoH8E1AESD7wTT8/9NA/Wk4/dkM51MVny+6t89BPKEjsNji6Tl5dpY4W0e8/9Bff
jzgdymAAgKaAuvfzhzKrb8EdGFU0XXxjPobkMy1tOBJebPyBkveL98sB5OTBbSEyEoTWzx9FME1b
LHNTR7Ea02qHR0KeSmcJttpt+7tBWfPBdpRK0BLW3mkEkfOHB/5X35VPD11qayqx8FO9CbrJHw1f
0dt3URyB5TVO1tyEN0NWh9e/v6yX7/Jpt3PAUMJchTp42dV//q4U6LTFU5z+LnvWcaJVcOzFwt4c
mIvzzMTYR95cLz3yoD/e0l9cZ3JsLXiRfDhP7qfnqA3yYvFG0URZawKccuPsPm05u68nv4jPcplZ
u7LRnnCqdynvXpFQbf3+6//qUfYpOC80Erihn2/1wvhY6wCNlZuaIkrg+h1GFZvkp/R3ZWLgyCns
4k813S9uLysmHTHOZ8L0/U8lXeD4jtn2LJ6JdBGOG+jbgAS0ZbrJBPDy33/Dy0X8dIOtEF80mXkk
WHNK+/kGM73HozkGddRSq11nZfek+z9Wqb/4EPtyMLMAvASksH2qiiFBd95SpqwIyRRLxCsGvVGD
yczq91/mF1eOMb/F0uzixCaZ8ecvU/R4UBsDxtkkWvc5p2nRr5qG4bvOnar5w7Pxi1fDZi/lTOUz
SEbI9POHdfWYI5VXXUSFbu/LNMzsTWhS0S4iKDEYt8ZtPNQ6W4+G+DdpoGxAtuvQ27t8WZ8V4OeP
NiT/gZqqLipyYWw67b4bkl3v9xfzF8++I4jtRFgd+n/fw0PDbP3J9MuoNTwew4WiYUmm/pioEftq
3o4wVsLkT8XLLzZz3nVSrPlmbFWfD1ALLJB0LuIyMlTlPlf5bNzSoWsfA+b7Ec2wP73hn4PN4RY5
aGNI/yWDDYLr5xcg8YSFUlDUkXScUkQTLU5iAjIj/eBluLjdfGQMZJ6MT0sTxLdhNYZY6cGCQyxB
DfnRuFbxMEqbU0BXzf7eaJTDKH9M30nBpPbPPcXkkbKA8LAAR9rWSVsdYSPrHylcmpff37RfvAFk
l5kXfDAkT3AUPz8ZjjB7bLlmHdkNSqFVU4DCAxNmvDCm0X9A3/7isy4LIxuDzb3i7PnzZ/l20ASz
nVPcCvR9ykJVtWBj3YeXXsS//bU86LqsTwFCYzo7P3/UbMKxn+25iP7qePSoo9cmFuuNG6cy+v1H
/QWg/nlFdDna0WZgxRfAXD5dwjJLjNGcYl6uKeFErYQz0i8QzR4xsvlaKXvxNriu6oWM+5nNZ8CI
+91M8+Khx9hEY5vn7HYOsIopvyGYa5ksTQANQt60Nur33/+09mVJ+/TTsgZRadOuY9ETn25C6xLx
PKc0REpGz8zhneYNKaJxavopJS0iy5L3wcRppbyWJLbcio01MZwLkMm0vZGMotepZaq7rgb9XPqc
Repi0JtUqP5IEHFwNwZQDsxsRF0cixInVPYnEBcHrp+XUvoFlFI20wuPk7XHVf+0njHt0TkaIfTF
NW55Gyr/19i2geubDeEYa1SKOD2QHJfvI/UAlzxHD4Rxox3h4C+6DJltB8SuBY3TZlvZTO504Vpe
UI6B4T5DNEWeOrp2Ha7rWhDykvlOs63nhcIF9fY0kSxUOPFOudIIdjKWCdqPOe/eUjdosm1uXkJT
Obgh/3fdBdFSUF/l6FnvGMJWRxDgjGVcgAIJk2YyA7zEvpEJVRPePb9FdbNwZmfSpup3Ly2ksalj
ARPIJ+YrgKJ1Eaj5xzjM/SfLVWjpB1TQC8DJrdFOUWwTco++LFYM++viISsS43vQxA6Ppiz0D79f
7lH/f5gWUT+gAnB+Tcgv5jzEXSBI+mpizEUmqrWDB6BgpfLavy5sWA31rJtHb+m+h7GfnTG9mBEN
BezILt1HEoU8eAdOkYqDDa8DSyBhGPvCWoJDjPXsJknbIrJxKBWAMGLjEUFS9mW2W9uDrJWJKPUm
48Oz+2YbhMoFjZ1nTM49fHOPWevEN1XRFzyvGKy3dtAhsW9U4+1U03sLLFaGcXJooJPFvlbnumB3
pfsQ67cQk4e509rDSNKMr309ee88COghFeEyX7uJQX4vW2PYcgrJ90PspAWzY6BJ1djLe6rmQtGU
0V9ZO8tvFhK3A00951Rgbn8OEw1xx4OaINA7we6xcxygwZi+lW780Pv6GV8uQZiVu4TujjkNmmNp
WNNNP5Y4dxnHEPyE0gchU9iHzqbIinqXmibWrzkjBmyxXdxUZn1rgGo4YUvqXghlnzcmWIljoOB4
Gk5l7iom/ec5LIHPVLUKvgrX6A6XtJZ1bmCXS0eNzAwQpyiNlGGr91122tvFanKikinnht3hwZ3q
N1+pMqrYCR6UzrtHT/pO1GPfuBiZCPOqu1Jfl4MJwSgxnXTbW0K3q6613zmy9HepA4pj1i5OAwgT
h6QV8snCuLQF29OdzDjdilI+EkZI3lk24gESLgIZQZI7PiSMt8IiLamGZQxJ5SLGYtTdcpFEmKW7
bpDzxYInVnkAQYEoDNrZq0TpYdgqlHa4AEDPkq4346leBwSrrdnE9pYygvepzXKOOkBAoJQsa6b4
ADaq1Fo3Cxm3AIuS07AgwSW3RsNWwom8WqBEbRLCCA7LYgFjmSFSXTkuGUOAgweYRF7wqkfJYl0F
A24sRFdrnnHrwDC6MVYeUTPPwZye1RIvL900N/tpyvDNt2n1Qe5T8sQEsn5f2rvY8C8hoayceysc
kl3cuPJmQk15gpKT4sYo1UX5LfwaXFTLvxPogVm8bPZBNjbXEBHN96bLpgjZzQQtyDDve7dIXgfM
wltdjNVhbsjlc7WAFdZ5bIMjQ8v7Vmn7hxhKc40AMmbMioofMcNLbzp0yY2qZRjRAeDCQ52a8xUA
CwII56ThctV1M6xF0xIqNhrDi5tzzEsqkKlbDz1EuaN81tGkbCLb/AnrxDJRzaACa2EiNVrgaUa0
Dehrdm5m0CHkl5TudMe8e3lBoWRF6E/tzeQPuiGGuDJYu9vJeLfknCGLsNOtZHL/TNBCcAUDCQVC
x7O2cRnibionxl9ijqPTr3WVq31KtM42Jn4ycilmjl6Ifc7wUq9DugTokYfYbm69ykkNRPLaQgla
4nFJ4BBYqM8Xn2iasUXbQz0UnqYyxLkxLMMmg//x6DUhAdnc5/zAzbPbXY2jZJ/kZfkd0LF80FSR
7331gYWTEQNogB/0Jp2tn/lX+XhSLJCbULreXe+w+E5+7F+i1mqYGqb/0FpleKXUEKz8RCAz9kam
vesU++IbZqHwRjWyOkKRa4+qIZJj5Xvm8EUgWD1bpCutPZ1eeV0CbmuCMFdZDgGOHXywOcTqabVd
u+e1HXa+YQ/bBULVlqbMsJkKbewsoAOHFlg2Owg1xCs+ZjMHvDSKh4yYq/xLYUiJ58RWkQVaCiXg
0JBhr+YfiNKHszEVLtLwGZ+8QLzFREPe2Y2HHz7wm4fC9sZt6RvpdyISl+dmlMW2bau9su0C+6oL
hAbWoGmM42YZp8mE3zjNrF4QdbFz5HAOVjHH669u4bpQarzkWDoQvZfkQo6b7Dk9eLMDpKGhhyvX
5Cqqq8btsseqrBD0db2Rn0rtjjctDv36OOButHHfmSiQkgl1Fk7v5G5xJelj3SAu+UbsbMRHSH4k
L3u0iQXfxYkzPWLMDvYxUvwtzNpy49vNteFqqC9+k9DprsADPiyEpMwbmpqxAWG7CR5TDGV3Ndz+
dt3YRprtR2VRnaK9+JGaXbKDNtabG2SP2R0qtXRTELNLWGCKlTTGvX7w4DpsuPrFyTWNaGbc8O7Q
7jlMpZZ0MlxP70U8ht0m1V1x0vPSf0/jFgLS0njAeAq3Bes24YYsN4lPMCTy3oEUs6L6KIzBum6w
0T3psML7oSydgDbIcDZmDfzfIKyRkPaDaATSHTHA723saIEThn4ZieJUZ+RshQFcHEa3183sXB5t
LPJdydckRY3j0dQIeCcCpXPsOm8954B1YKAfmo0ecy9crnwzigJFVeuV96h07S3ZBg3z2KYlVcXS
P1IHFhfqTv+qr5I2qqWuCL5MeOB9nEK1oQ9KhSFSbLCsScbQAatYcdMqP0HOZ4I5mGooka7zLvXY
vZiYkxAsDhZQkcCIVOw/W421rIMcRSpdJBNEquk7BwDK02quy3xdVaGMxFKnEEpGhSHLM6JsnMMN
GmrnFFMi2IAJShaEUIAIt8GEoalbEZKLeoRl/4ExWrmXSZeeF4Vkmt8mIhlytnOT56lz7+Tjcm00
88j6FYIKH/zwvmvi/qFjHqfWuT1dkpfB+43mHBx49uuX1OkABIxd/DzJtr+DGo4VPKv9eldeLlEP
dyvybDlgBxBdhFwQvlH+hd2PVbyyE+vRtfKFsn8Gvk0DmIOJBRb/nPTigF09OZr98vaX99jpVbAD
BmJGVkWoYTy22OaMzuzuKXA+hAEEUi9VdwUU/YV0tO6r34XvoOAotX3WQIv1dwRvuCF79zU2vfrW
YV3YVnBm7/1cPUOPjnfSNrK7dCAT6uKZmPeoxVChEuGN2lqMG8wu2DJsDtYdMsyzKfpw6wrVbmM8
hVdBmHi7tC7CHXDdddnL7uD66AA5hOxnNljUvM5s7cp2SV4IfEkOM4QI1ykfi/li5+1Vc1wqIE6T
G1enEOLK5R1QmzZ23wlZutR2k9iGNr9QbG7xamZfs0oIzHTANq1OxBE2alStS4q0SPbGbupIMEBP
HbIYTP0Wc8yl0OzOsxw6qL7qOTQ1JgcHahGm82YGdBWje7Iy3CaWIIJ558cI6lxDPMkZDOeKQEH0
mb6FS3SqieLo8yTcVoMhzrJQyNbJ2N7r0rj4OJ2GDaD0zzKYyptJes23pqrE3q+mh6GOvZ0lUXan
Q1a+DCNe45Gjz9aux8c2nGyGPI33XGRZfu6SZNz2+ZifE4PsORNtplvNx8IEn09MtXkNqkvv07oe
IquFsa7KINu0RtMf4ec43xD1mjs09j32EOAx4RBMT6474xQicAcOq5seGfIO2yp1XrPC0xvINsuW
EEGecCvuaAnUUVfC15QEqsE2KSaqJCOrrkPwB9u884atPbbuTVA7/sFKi29Wn6lnFbduxIquj3GH
G9qSVr51By95H2dPAvsiW7q1gcnAxBneOkPUd2Emsi+2Nldu68FvKAPnCphhv0Ep0kHxCvXR0FaF
eauil1C7U4N81+m5d2iO4drr6sMN/WzjzAAQ5LJPB9rMmRmZdpdehyIFBApSfw35wdga6dAeu5lq
OtUxvnkytjbcMtwQDaC0wCOhIoRz73BNYTxYARINTaEE+tbIsMNhhF5JAjEoPifgKHPR7coxl5hc
wuZ+yoskwiOYbIi27LYA/d11iAVwLTjDAEAo6zM+tImDaaCwJmV5tbMUrBUDgcHOIBA4XrkU9iAK
4cedQQ9kt77Q4ooeTbebhQNSPhTEMs8BNi9nrG9wv1k3FRVgdKHMHoKcFEK8wPGub5PkvuDMtOID
xo0Kgm7F2L4j/G8KosLo6cabjbVy+hYKRbycYNW+m7MprovW1Xf4x691RYGPovC72yq59sljxoML
mWa07Q8Q0el6QOF+B/O52NlmKr44GdEIRV3jspynAWSBKYanWNvVqWX0skm96lpp/cpMgPCenkD1
PNc3xoBYdUhtY2U3Qq17cu6jwuo5r9sqv2t0zb5NExwfr/WGQJfw8i52h6OlbTJyxzbe4xdPedun
fJu6cfg8QnbaFjL7lpNAf2p7+pXrWoJb9DOGH65WYGNw2H3X1FY7haoBPkkjb0dZ1xvbZs31TYqV
FcA+BVCjbN1XsF14hhEIb2PSsJ6Mvo+vgl4EuzwWxDrMlmB4CMPOxph5g2TkPUiaeUP2HzrxLvXf
c8jEa85NVhSmrvs4eBx5q1I0G2uow1WuSoltUBQ+24dcXv2Bu2U1GF8SN0ueyJs8WfkwRQH6vv3Y
T+q6CJbqqSQYiA0F7ijS+/w4Mgvf9mI2QVrb4lHoeD/XY38I3VTs61B3b2pIiD/sJvIkWvBucHJW
GNCaO5GUEM+L9tl2x+oEqYm4tBkW5RJM2TEsof1Jv/exNWX2uJuAFZ/I/uwf5pxUw6Hk/LgeiynA
YDBl+ZUTz/k6SdIPaOOEJBD0scU4aK6XWZdHE8xUBgsKKDCZnPbOLKdlI0sZ1Valt01AH8s2HCLS
h95dF3LII9tzlw9M7e7JwJ4CnSI+G5mjHhyRpztGTMhikMNtesuvvzsAOtdOa/RUB7x5tJAIPfYZ
kNxK5AEoelgdXyC0jWg4m+OQp+21Skb7Ch/ia5h3P9JMosrvrDoavW7emUto7sNxLI+TrgXi/Ubo
HwbyKux5Sa2fZDinL0Ugu+9e+yE7n7Mmmt3IjiusqhXKf99eIL7WbQYPUwzHTo/uMW8nfbvYM1vI
KCAp2TF8kRgPTboSKhF7syQhZLqc5Rucvjv6dvF9gnB+DcaxiAiUlg/srmD2mireyCRP1nGTT3ix
fLfeFbXiTcpJwyFVue0pGCHavEL1mKKBRF06UQQ6Y/RPuazWfCQT8r1zbevYjWG8zwGZPtOZ9m/m
aoKllErz5DlhcsJ9ITEmmwRQdVmbm5zQOxLGUk4Y1ooy2mAfhZCL+xFDht4KbGLm1nNnt1iTxWkm
/EAAQza9PbdUx4zg8MZgsYO0Nz4SVVjtajrVBz/Psdv7zrZOKMHT5ULhmfNiLfOlxaW/5Ac0Q3ht
ADo8L2WNL5JiFkA1B7zcWdtFAjNadQTMwglHWw0M2doOWXZPz4qJANxT1cyUgzDkGspoDGGOIKAg
Matix8eM1zGO3T1ul+F6irFB2+nibguU/xZKrLVo87M/ZG+6WlCqwxSIKjpmOyvE4ryIFguESXui
DYer0QnjqBjd226sO7o0HeVnajdPpnbrdWvCSV7iITO29Rhjfl2I3Cw9TtK1KdqPkUHXW832eCcN
7Coh1de6JgV1b4nEOWMTs79UwsfZmlBpO6uytOUPEHHW3o9dvJFNCdsGiMSAcvRgmXlx8A3rKqm9
l6oPqoNf9g0ZNcNTbYG6L1xHR2EJwNFrCT8nwld91WIQwX6OR7VtXJf1F1KStx+J7n4AvJZvCmdo
905TDOcJUdqxibN5B2crfXVousJS79Jg0/a6OQMl7rc+cIcPO8iya0Jdgz0nLXLTqPiOA0/pFZVB
HcG5CaPeTbDwKuEeS9IOqGGV80RLIXzzgxpfVir6s6cn/zYMEwY2gAR3xMxRhw8AOXei55XlOGVj
3JnU3RJn4haWNtYOOB13MB+GSy3mXfWTdinacmd4yzVU5JUKJzdYTVzDB5NMSzyhcyK+Z0x1CR6E
SnFb2WDt/G7mNEPdcIyHpD+zWcPsDWIfiDF5DOjaDR/bZF5ia4D+vvJb+jut18dfyCGvD9LX5gF7
jfVs0WPa5UuuQyqJFJjbglHugNxwfO1iFIaSsIadZYbTNvMVBEyjH93VxW/4Qq5q92B1LuaNAdIE
vINxgcrOSoZHnkB4co6SHN9ZcokthL3Mn90JTbDPHCTTWTAF24Clnb6Bf8PQ26bFPp8ti9ZsvYw3
i2F0dzVRE1dFXDWP0kow1VFecRbUebNtU6GvcjGacBykGnK4zqEPKzi3rO9jVnQnmYzlu1kKWvOp
mOStnlNc/VDnM3EqVUURAOFJ4kNVTPvzlmDCjT9l9oub6fajH3J8VTOsuStbBmzMk/SJGQL3HN9W
Yzaw9XLiPpkD6sBz51cQ96zRE9jVSTebMxS0C+viRzLXSXBFHSYiy3HZVyfDgoiNF5JgDA/b31Uj
Ko9OUU8QuJGk7jPeEPXNrJqGbiEGQKwOihnpyFL1OvSm3iyl5scdpJGdkgG9F45K57kA0vuBY9R8
5SaTUGkDkN2OhFqshhRG8oYJZRKsQwHyatU7BjIgxIWgjjnS0b/P7YjsaPuhKbr+ek5NvJNDmc3Q
pezaPaf4XVpOk6qnXnJpkoNBvMiCw2R6Iu4BwWRbl+h03b9+LoylHo4+acodBWb7FQSqF0IA1fza
KFa8ESI5TUc/vHGQl5y9Ie1oj4RpHM2TPz3VsV2Y+7GcQyzNy4LVCspfe04qH8gAWp+sf5DNiGAC
z3Cy9yFWfWBcTfsH3Ie5tXNL6e5KCUMc+JJTPDhmlYAtCEAIrpUOOmdj5l2XrZeyAs8Vhy6dDWgZ
vEDSwVIHRxmTDp7H16nEZbQKg7i88se+eGgDqfbNUE4QX/2BC9LPPZfUQm5EWJGHQX7HU0qEMAMz
KouyZ3Sb90y8YM7T3QATuUBtd53kC214TtCh0bi7wRrN17r3+yP9cxhYpSyecYlqaDEecyaSJNU+
rmb1rR8HdW3N03wUnhyyK5Itw2sasvzxeY9QZ7lMLAMV8pxyoo8BOfFgYo9xEeKFQ/MVOHp8DqVM
zj7a3F3cahkFsWCMW/lz8m4ZiTx5s0TToNEE620naDytJd5Pvc1pWuo1memq3ph6rh/8spnkOuvz
+eKOGngak9hjTtkH/CPO4uw00Bp/piOAObPLmo7FoiByoiYA7FECaPwmdWz7tOgc482AgvjFq532
ka6mweFursUmC3JyVlE4j0+d6ZDzFNKwINskeObMIK59J4ExXOThue4E9UFb9LjIvcoQYC1Zrxib
Uo/H4Gk2ILWSYSdTiVqs9+y1ORnUlYqF9Jr3QJWY12MGq3Io0DDiekr6DXQZhgeDEzjJfvBH8wve
MtADOH4L4F0ZT1anpfsc0KGvSGdzuBGt9BhKdGbBzSQI/UpnyHOduevjexQW7Ls0g8sbIjoNjN5B
eg7hV9yGqoqLnRXTVwWZyksPoL2mAVoCDUbBMF/4lK737LRAwONeNF/BGYjvmJrlKW0SmzbkPLI8
mArVo4LaCDqZkzmsnDmTuLSkyctT1BedimwW8FUe/NzHFGsjw1hYpeDMWm5CNTA52vXugNpKS88B
eEaC5HOiQ6uM6FGNT0aQyYgoEF5YBgYPjEcHAP48uGwL8Tn1RfEwe377mIdB2h9BAfvfOeyMJbF5
incjU0iQKQgWA5GqUVOZKeR0e+roRO5qF9bGeqGP+KWYF5s6q25saAe+k96zFbWgSLs8lgcxDzLq
Aj/pTgnvR7keGXG8pgWPds706rrKeTtB/OXA6QpW3XxOvjCd4nL6lo19auwDMI9mmixbk4mRJGWF
wfWAAO2jMZPa3taxZrkXjcMj3MrL+60aDjrXwUXmDRkp313ELB6H7Kqyt1Y+st7zIfyh4Ty+FE5I
W5g4je5BOTPIQea8aicvK3PFBrCDFj+dTCDUa/CfzT0xJAAiF0tNW4p6dqBc8Nt0nM29Lav5LMyg
4xqg+70Fblx7r3nRFRlHyBS0xURf/dKh4iZNZaH2dZVyGOrAtgLptknPwNI36X2r2vpgGk19CGvD
PKol5V6wyTWCPCMQHx0QSGfnTfy6ScEocaA3s/im8ARrZLY4rHNeXLOImHCrnjlSmvtCNu3GS4z0
vuP5vmmnPD6P2FO2wHZ0BLCPYdlETb0u64WLNNtZqa58XfdELlQVndaKZBvjOJeEbELk54Gztee4
az1LvbdtZq4bEAIU2yZd0n3KuObEwPRCsiJ5IVtXPjl2TEwL5M1qaB+nxuJdrDoR3uhG6w3XQURx
GxqAycqO1IOuJj/J671jzTyBqMsAWZFtNd6jy9MNF9AoE+qy2nuDPX6pkq2ljZpkPIOL6PWJUShb
lhKIjCsX9R/Fg4zCSTrRICdvJxOPRwV36bRucPuvxwqF48pM5/HJNZWgbuzYpLzAQd/ozMUDhRah
JZQ9PLxKhswo0yYAtD36BRsm1aENbS4fboBnAdZsgLEQWdIj45eTdUuP6mawoPsFFbkUomJvIJYG
CXQzGdD2x/5Ia4Jv46VO3K9pjRvRVLSUgCSkssYbVQ+9P1aem/xfodq/5Zwj/I6/f2ub+38z1/1/
lJJHptu/iGn+ltz7vyv11n1T2TfEdz8qbDnz4fs///HX//SfUXkBkr7xR6/++Q8D29N/mecMYf4H
ShWXzLuLth3lH5/zn+45I/D+4y8FIhY02+dsy+/9r//5k32NCMGf/v1/YAu/ZUtS/T//YSGSvOgI
/1vhw3QI/Z1LVpEjsBDgL/ukM2zoxtBaCuCJpMNc9LCZjjksqIxV75g4HfqQKQDh04yEyWn1Afcz
U+Zt7HqWcQc8R+Y0bOuyK0E0xFAxXdbRHFOCcXbSpJlm9ErhINujP6MGiq/NjA4yaNAkvgxW+7km
1K0r9OJOD73roY8h+6UdJn2sHFGVKX5wTj3jijy5GXS0CzhmDclAAbRRkzWdgcDBraALklqRTLu5
owJRutzOpRvO39CFYC5OEjWXW6mXrtkOZYJhG2Mr5/MjrXUij9ac9kkdhxOGAYqUW7ckRmimSUe3
lCyysW3WU+ooc6PnEgrTAPTnVCS6za8bfFHZkfiFC8bOIJul/tZPFLQvSz3F99w8UoBG8o1gyloj
mVsAPMPxJUdQtcW0nGzcFPjvSidz2CLvN5rmLtRe88QnVG9h2DbXk5HSD+2kQ5iXIGOBWLHYn489
4IEEMzeC+z2rgv5ehE6rrhhTiNt+iT0GSzNzNHlyFyODZSYC/UWFRUufzQSo2gv3Lcfuvh4zJnB0
QZ1MrI2S5glBhQYpNKFlPWutu5mjnmvCbOpykmYR10pGS5NiZFCZBUmquYbOHY/a7Y+K3JiXsaR/
qgZodJt4Kf0raEeTx2TVX/rd2JcEt+R1taMvR/OF1FMilKXXKxhqBq0hm9kVz89zvyyG5OQVJOll
gQNotZqSzL8xinRKADgbBOx1SAZtBumSwdBcOmCUu8Bu83dzcMt9oCybAURZwsT1kittuy3+PBE+
aE5KNFrSi66bWT9kQpEbN8PIrKm3obUyLvQRTBnhCgN6frvMYzciK0rL16DVQCJrW7q0i1KT+Xyd
NLTpPRPGRm77DAAmrIlFbMRMu2fnMBVD92L3bV1BQZ1Br8WtmT4BIx1vQxQ0YCxBkz2CrtLAVRpi
Cz4AODcgQh0iiu4qDwjtwpSlZ/hMzmu5NWhM1fHWqUZkMeTHz1E/J+A4lDMRnWo5yjpZXQleZSm7
7KzLgtaekEzjr9hMZ+eKeEDik3DKXsD+cdqHRXDxaAQMR2DG81PC9aifRU21/VbCWduZqblEMXOQ
9DgYKbPOyh5j0i7cuNwm1URgH7fOOKUXPGPkopFzeSaQejNYl91z6ZcivZ3SfNpg0XC2jK37XV8o
2BCEUeofI7X+SwiwiSafMr6gyiG1iogMEvZAeRdnNJDFQ9gQy0H1UVmbOBzSHdmQPQ/nwFlh40NG
vclp7HDn08oFDjPELkfVoVEEtVE+yM04kiq6DYdxgHQRkx7C5F/WnHWy3tkOVBTRMo7NVk8opIAI
OXlwdhsrMe9Mc6BGUF7hJ98EfDUKO1k0VwE0iylKDE0ZyJTQIEEpJXaEugn052hXtbWeYsOOTyjE
irNGLnhvjYC4W53UT2q2x5c5ZwCcX9ieGxaJBN2AnVOIkYOG/mCu0Yttq9rrKCzN+LjoyUXpnSe3
ukAfu6fdLJI1Wibg4UYzGmsO/8Gp5hB2RifGSELLsDv3OtQvwVjzF/WDAsGHSImmiIN/hAdi9q99
N4kJzonFhARF++SDAzjeuGVQ1XttOy3JyrNP4gMN1ItvvwvWHFCSC8uopG1bE0mmGvofrxRmGg7Y
zAxvy2iK9orujeZG60W56//D0Xktx41DQfSLWEWCAEm8Tp7RKAdLfmHJiWBOYPz6PbP7sFXrWluy
hkTo2326r7AJOgjn+K+SiToQxba40+mYhfdYZABlRyzf0FrWsd9ly3K7x2BYvq8cT0O4J+qvvkRX
Z09Q5fWwi/MAapSiUQ18YWHHGKF9BmkcLP01Q5x6rUOdH4rembnZU4tCjMPIx8pJ4o8qpksAci8l
xDtKOcHyL22JS4b1dsHJiOU33inYfYL6wkXZgp0snQf6TcZ6jT/60oeswBzSbZ/agCWGawGEucM0
CWgc+Huz4CSqib6hNKUtrw5Ns+VrkJ90aZvUhwBlAqvVzBClSvj4qPABWqVGR1bbHGgbmogY8Xtx
bw3Tl8ACHYXiUuVfMevTxaFHmj4KsPAcL5F4nwPgp8B6fGl3IzOw55rIBXfSQclnjU+GkyFw1C9o
UNM7LTAiRAcgSfS37z31SasQSCxoDC4fc1EcMQ26W2Q5CNn0Sfs5nUUGpIayPCSbzAL2blTRuPih
MnOfDBLPoROMk96PIrTNblJr5Z9uOBFMnXVIy3WUdgaql+1xocLSvn0JhrwrfSdZAsKya7xTP7pz
uqn9gaoKmmRW5nqUOZpoQ3g3Y3vvFYqut8mAsJT6TbcDrZQG+gNjrvAGyOfqS1yXZk4w9A2exvI4
+cju8LzV9BilIK53ceEguc6Bov0FbiOdtFVjSUovlYu/AoHLkJ031j9wTloPmHr0XuDbO4SlbEva
bMDuoR/l2L+ivp9BuwgckWc0NnMTDOAY/5oofKAMqyrZoGFxmHihxGjwnubSxX2GHhROj5yZFpa/
rDiC2+GnlRQpZx4u1up7LBsZMQgfFkhUGLfgiM4oRie/6lJQKhqbMn3E8Q0gWM1O8Y4SiOTaUlhK
6dL0f2mfoLeKKUT+4DDui/pts3BFpne15AYIhQTqNaRod8PxsZ+ObLnT2Wl9ij48R8o9exIfky4S
etK4DEQ1ZhF4I5c2ALd/pvDLE9jdZvm78tYuOSW0FDEXzBY7vgx5ORX3rqvzp4rWBAh+QJiwEro+
zL46KsSzMDCmcaNoVm6vktkPwXvubXvJTvsOgsl9w+nMtzZkUr+7HUGWbVgU1YshtPhzGgvni355
3dwTilLdo2Gp2hbSTni0ygyVA1J6nu7JNY1PIFZLNuN8gvUQhdRl/MgTk/wq0xgUdGyHisq9PE7k
dcC2Vt1FK1iezdh1in2qZeCLJO34f/iTgFuqOa1eCES383Gmb3k5iUjKz3rqXHekwczeCmPpjIcI
L1x8gxG3+7N1XFVhPGWMtTUKkgJZlalZN44G0bfx2eV+NqgpYtv1yewcJhdx52X0bUJXbRnN0+sK
/ubPCgQQkBHmw001znY45B6mk01Y3KSrrtHB8+i0E7Ah45H/puM5bvb4lzWPL45xfYj9JCgOFF3o
Kx8xdY+TkwcnWKPqeXUa8T0HTRPvke4gFuZDjbgh8Szx/TmwrPGFVojZxMbblAc/ZAlPJc7PfWQi
KGODzsLm0gVzWe3zElfXXee2vsN0ZV3XgOo4PcX1sWjE1O/CLJjeFsLbf5AxoZ2GMzWDiE7UnRWV
AfJFZIHRTwa3/nUU1vEu1SzzFGaAW9WHsUK13d4C8f7DssYcTYre0MSi+6jDmp2EbNqaoqd768n6
e+jygDMIf32DMi+SX1iPE4sv05j4YlXjHheapF86nh51rBV1pN+tBTdOB+gQVXuHXGn7MgdYeJ+J
5dyaFNc5d7wtmmerg02Mzea9XaceKKbqzF2vkjDaYkRdyqOvbzbDuCvTdmMAyv6KKwdI9qzpEtw2
uAzSDYEs/W6N1s4BI4i4Ko5ctDRkCTJhgGMz23sTQvXOydqg3cJ0wgsTsCXlhySh6pXaY6wzy1jo
+VKkw3SMfdWQB6D24GZepR/oxc49TOnKwSffVh7ZdQ712KBU4KaUskpWfD6OUWEyyzzFYyEoV8OV
2vxLCxIFm2kJ1BvzFAx2WjfJQzYQE/8KnBXhQkgmSrgUGyOeaAIJMbfSvYP1BrHoV2mLGmeeiulP
KBDYN21nmwQE1Az5QiJL/fQB9zt3bLt+w7bfhf1TlLr+344rIl0gWMvu25l7wpl6cRDr7uok33Pd
mLt17IJn5HonpdlEmpG+5ym959qJ95E/nRaVmup03H41F4EznE8tr4LciHe3ZGXj7wZSHX8aYQaf
LurEzX/JoqvGP24SY83Kms5nlkanNifOiYTHkk3L0bRjcTd2fnoJCmM4qCXJrzBXLYpfX6ofdD1Z
uc9cx3w44RqM/Cl1+RyMafjB3xkmQtCwHuB31O3C2tQzCpdlTplMG9f2fXStiO8LZTXo98SkwzZx
utK/ZxSrlgPDfWwMkx/06Vs++KPZBSDt8pfZXcruUrpBSp1AnXDn2zJYYUI6J5Pr3k8zz8O+mW9C
fxlTSrIJ2Mw+/azu4ZwFcnnDJAvQq/GcCbBcF2XjAxa0+OcAN5Fj7mgEFqdyALqM60uoeecgvs1/
J5dYxDvV16I/lkSJdpnFG5oubfIyrKH74UWReAewOpxLN12bD9nC7uoCYb989qfoOetu82YyrBPP
dIDNgUpJvE6xF7WUkNk67Y715CXROQmxPWyqqMFqJCResyDJsRlW0TFVzriPKaY/dhY10ZvjlPRV
7n04cNR5KvtYNTQhtz2LzgCpOBs5wu1UWALTDbi+PQVr4NH8g2BJXwt5vPXY4klb9yiqLl23OW4d
0L2hZooVDaDAR0Mmhtbrk9suy5Vsv442VVUqfYtUi/DA6Tn1ti2pDko3B4uzgU2QN5ragbr4YXgW
AB4qjyvF3HPlZUa9criImMq8lXHZL4eiAdtqhykYtyS9M8Y3/XwuqRX5TTaKy3GclK+zC8HzIZsD
xtCpDh7nyWvvIcBVXCBmhvpOuTDsIpdVxt+RR+8fx+Wkf6yDyduaAYvTRWEwe5i8eh6+an9JLiqL
oP4WS2juoqgf7wbyqn9WvwjDvV288qFI5HicddJk+FawAW+jCt1ntzKuf6kE5NGR3KEG8K5n+5rP
WYOJik4DYPTVSl+mNab/Q41l9x774Rhc+q42ctvAK5y4Pob6PYhF8srUp9z6ObeXDWZxShLxXgzM
UHADfivwnK/OJL0PLFjJlh5UUkJFbdCvIzEyXZ0MZtmxFRzKRLY+9OTBkcgju0BSp8KF02UgOa/R
CcUnEmD+Ey2DgCODvulxibzoiIUo1RiOLKBGBPvobA3VsHpFO7gONMTE27ST8PEiBVR6yyXC26ZZ
N1JT51Hl7TYo3JvexE7+qTKHD86Nmi7a5Sln/2ev5RT7xKU6iv9WgOg/k0lx55x5Si9ACuqXTNBd
xpW8bSpaUhJbPdZ07iT/53bEXljXxezou92Rs0Dz2wukDD+tMwZ0fw5RgHsoKZrbVVXcU80wzC/s
aOpn62cM6JfRxxVm0/Kz0vWtO81jfClSpZ8jcUvFMKfOXyMaGoN9vsy1OiVkBUFCYmm9U0ts+GFP
+IPOcVhRuyhDhXenS+OnZB2YFANb48aj2Ug4IbPjn1Y9Ru8wtAc8nZNcijtYoHY8Ez91wh3e2/Fb
zaAC/cDBj1K3PhUW0/h7lbDJjzWa0p5qOOayKe2USRPT7TUIgJRbn8bCazJ66mQ7/HcI3ot6LSfR
7bAizrQQDmnTP3AkDg/s99o71gGGcRbWpDykcUlgqmUi2j3TJja1u3WgMPG1yCqeHII7E60FS0uZ
C5e0QA1n01f20WDbux+C3DevTCtgMfOI+d+JsR1M1hR3pMpUGF68aomYEnP24W2hqUoxLsZRET8r
J4qeXD9Mpt3MHCQ4OWRPd1Z5+qIVjQ4IB6I+zEudvzvY9U5lOTRmQ2kBm+4whdDXSTa0P8sYMPQH
YwScXE0PQ43FQtbpJvEne8YzTJIvLW5yxLbJdMSXgk9/ZK/UrybDQAEMvKgJVwIaf45xSfx0YsV6
e5MbgIsXXP41jG1LEzkjUuyMDoOYvMj4cU2R88WRqqKgPNDVn4bNjPrnocEwKTpu65gr6KAWM3At
SNsIJZmu40tbwXvbIid698xMR7VvVd1gUSaJXHXvoQV3+Ziv8HX/1ZijniJ2peUBXgJqWECH4pbi
k+phjR0z/sgy/Mrbxkxyt4Su0+47VaQ5CO8ymLo9DUVF/xBmvi1w5SCbNITsqnff3HpaAvxwFSAI
CjyB2Bcw6ek5huF434ig+9uAh/1pdBeZQ9Ph0TsY2Xv9yEA4F/p5hbgMAYDRfvhUN5J6yHKJ7SHJ
ueRu5GrUx5IG4QOELUVySY1ApwMynKDSl7660hgf4ZKeQDkCIl/+EPjM8l2ExXU6TMPqAlLOMDxy
yG8I5yfVckhRqR95lZf3EmL8i40TlIAunQxRziakwo2ZEGPepqZfroqMRIqjfIO1cUz2WeXLz5n2
nivQ6NsqiHtx3noLDwhmKZNHp6aZyEDN6FDzmXH6xJ9npuKzTUSZM32K7JMvFvtu8FnnW/DtMj9H
WIz1toVp8YbtuOuZEw+j3nXE02DidmUwXlNT2U0zuu7PoqebdW+rKhtOS78wcF+8aPg50rP9OdWu
3ZYGROVGFnDsmQwuF8edFXpSOw3vZrGsmcxK3WXvt1F0SgOZVyRQe70cWU6r+jnOHSLtyWLC/FkW
GvnNSTSL96wpNcoMcsumTmyasAoUzeMtEnnEd1r9XNsquTo3jnlmyFtq25AMCwx2jX4MJn+DBqJO
qfFw2C1o4YwzmzD/M4CGYaQcGUaVrXOMqJS+VoOdT2M1qHPQeepxrLX7M+8m5nt+3zzienFOYJ3V
XVZXIjyS9XOGY7A46m8FP5o2M+y4+AmIaC/4N/8SApHveUuDwH011yQt+mmJf2QlAGj80RnYFob6
WGO6/uL1fozVVJC22Lhky8tN3QO25vieIij4DPN7gnMm+o2dXf5qc6c/+8iz55YEX0vIlo4pP1+y
jxQDHKV8ehptBgl+rX8KxHheo7D2nilGNSkTwLWWl9SPsK7nYJDnva5SL9qVNutPNhqpONfRQt2e
MBqCtRWEdY6FZDKLDiAYAIMOl2z+tKRztvek0XcxmLcfVRDjFpgB8yH9icy5YpJpw78IjSW9p3Ok
060jKMuGiT0gPXesZmSwKGmaZs68PhPKh6QtAAcixybTgTSVRU9wsAIQ7glaRi2EVa/Y+pLnMRss
ffYBlg+SZg3M9ZxsDHJ7JIonfGPDZ7yIhHivCVKWLXPLLnRTFOyUt4jhSZIT2UUjh76ZGJMsUdcK
k6ZPozeFz8qwXzzIpiwV2S78Tf9Y9zDBqSGoLwSvovsxa8UTCjsfgV86p44qynYHuCsw2DiluKi0
yZovGjuib+qJins4rOFe5Xn7ia8xJ7moI06oqzNGJ9DEU7brOHiWh3G6yZZuP03ViYXGuS40MleU
mcR22fTW5I8BRtJnEgtLdXHaCAR3SgLs2+f19qCh+hTzxDBGdhgt8oOSqP4MmrB1ND1+D+iz9Jpt
VtsGpAzyPGJvqWQdbWvoRPmm53+fX4k15ccST88FslD/vRIhxiyL0RBvV+DQ6Wsc/6RgvI67KHDS
u2KO65KE39D/NJaqnXbaj8uSHMZe0NmXS5udI9pbAOBOeJAbHDx/B39BThkrFtI17W4ATu0OIPjL
m1WQ8/7yK+KQc01pP0frBZv86I2F/J2Igaog0tQvrCvzbpJFGYPWc+KrEoTX9iHDG3Mkb00F2loh
FOwVqGUKkJYme1mnKgv3oz/14tB2LjIBLsJsO9Mz+N4NWHjL3tf/3My6LzhM6x9FslLsm426+ZFa
b0SzKp0y37tzSa4ycmjERqR0/3UyWO6Rzv364o+Cc3eA+WpmNSwkFBusjCW9HIiXWw3cu31GGpk7
zhEmeQobOOp3xaL7+c70ozFnzjI0B2tHRG+V8P32SeGZp3SGXwqeZBTpI3KHj6E1Jcf/Yms13dEl
S6dlgoMzOWIUqLaZTDkCkFQAfk7GRQ1cq7o4OdqIl4VFGLv/LsgpB3dHoLxAo4lB7wsozikREzFS
we45viSCQr5lh+JpB3+LVBHcdalbrtiNST8bGjNjOqLk0ih5P3FG/h3TM5Q+FDjC67NsQt/dcR+m
bZSgcROz5OXmh5ZtzwDGGYdXv8kwv1SFE+y4UHLrIo2E0ZHNhEKNMccRnpvJ27VO7nHmzeglCnws
f9wJLeAShSZHX2wJ+Yy7sv9/pdRQ0Kmwm4Ml08DIIfCTDytQd7fEZKbjxNv/urrRLXrH16drDMts
tw2tk/Ak5+KXBoSeEWxow09+70DPkt+c5wjtldnS8L0KK364ul/eouw2ppJxKywRq8QO+NZ9uBUb
4DsVeOJ2LT6KSU/ONQorg2FXJkw9RTqIgEFdUL85eRM8ExEdq0ueSYqNoD6E12VsJRd/nDvNc6Uj
TLhNLHrnGJfNSMl7irHoK+4xPv2USb+Wf1eqqzD2hYQldpJkF2m/HKj+M+YrqO6r0V7Krk+c4U9X
abKZWLRltJ/mIQu2MxM8ppmKUccWO2P8G50KuYwDy/QNLUaHp7oHLQH1dLqPVW7NwwJSZTux1aBK
DQYfa+n3lUf2cVHFF4ao4FvYhcuZhkd/qmkMh97MDGUjgSb0Df0z+UphLDJ5cuYe7l+GTAwUCQaC
IUclumw351QMFSThzLZcBkVVaDTWj8wbXA97NqrIGxtN2KHyBGEBmsFPOaKgagzvOA9i8kNjXR7V
Ms7BQ2IbzZgyEwpPsL/aZrwXIg00sUP+OUQ5aRMEGs95T3PBU7oCWfg3N8AQLqB6a3PhQ5V3DBug
fBP/cwin5naVuAJV6b2RY6hJwtd0IrArL/VXzGQenfR/wf32na6YAMRgDzMup+m1qkucX5SYfDZl
zsVoSf3eXApWi/EMOGDyzhovwjloHZz8GZwDomHkrn4hrjt7gixi3mncbfIYDHV+vyofvPkgMD3l
gw1vnwJ3+Q7R9s4ptPeyBPR4RwQ+v0wUYq8ShJ72A+HLc8qps970M1cEMsJh/wb3faG6o6hS575z
vKk4e4EzbxVR5T04bveOiWxDD3we8vbO46KXnZe33j2JLe8FCps37mquD5yDl0UFO8fM/c7tJFW+
7lwVlF+49ItumNCqXcF0KGezUcknkNf2jqM4g7NZdtlCOLcJincRLSBBBkMjUYBj4YN9L6bkjglF
mQKGlS51tBxu3ImwhESLproXe+yhLPyWSl5uV9zs6SansaHuhvSVm2oIZyTk6HeKEzQdal2oZll/
9v3qUyTBuIh+6WSYy2HPOSLTwb6nXVsl13IQFGTvZdeMTn9YvZtR7JjVgY6/wnCcqp1ycoBGv2ZC
2j5Wex8NxqJ2js+uYZ9Yd8nQl8l5JrdkQtRKS1+y7DzZs/onkiYyQ6l7VBMIwZhVnQ1v5vRJeDUR
T3U9hulnQOkFweW15wpabnkzqGMieeY6D0Jws971AVYvQlAqoWudPKd7XD23RfBmTqO/iDzqGkci
RVpNirHPbaa9M+geB0vah5oxLsL0YZJDgwUH0Hv/Sm2roi6VV9Nkb0T5EyrOyrxHs7/UBAdpg6iV
knYhjzXVCZ3ERGgdulM7znvtUSNKA26olTedFAb7sn+oMj+sf5G3om5mWOa13gOQJOOzYSqNlsTj
ItV0LahbGxgwMSzjioCG3T5hkjbzE53lWUm1QVuAqTQTthxI7tKVcFD8vkiyjKw3MtvJ4e5ab6g6
K+jKTNLC45A8I857lFctdjiR6ud7H3DHpXe5qFvzyMphOU8z2mUcWNo88xrwF309KfI4bg+uwfHa
WpADxCzYHDSInDq/xAUcWGebpnYM/9Yy7MJ3L0r95MpFtiWcUgWGMFAGqnCbImGvd208FLfazzjy
LO8f+vJH7WSl3dMuAFGfYT+LW6WwjpybloKnB4Q0fz5o203TmYSvjY91EWv9t8O0U/Y7HEyqrqkd
Dmp/Jxe1aLU1s7rZgerEcK0n/FRN4SWY81J5uGscNEHGxInmIGHmiJv6vFBFQsd6mJr+DgOZpb4o
4FLM0Rn/SPqny5iN3Q7rOP5qDs9xSbFnMbtGTS9g/xJvfdVu56sjVhpm8ZyULKZTgxrjcxrHYtJt
Ehz+qtqEK26XbR1W2bi1kbTD3ey0dEKZGPtWeGZ6YetTSAZgOdqgdv19lxdUL4D6y5GjavhV0dHt
yJPHR9aGiUqlzuUl2pFzYBxcAF+b/jKCKUhT+dHgJAf+fqo7mxUvyfM0pTO9hrhF0bZ5K5pf7S1b
DPQnhdbFYBA7KUMsDsur3ia+SOuMKB1OXnYiV7GDOtsZfcP5281tT73SrbXoSFdz3R0cs7gTkjBS
MEM5dD38+UsxPPgF3QwUUHdmvozRQp1tRgE25Warl+snDVSAbdTQNKqabQ+Qon5tw6zW/5w+SJeT
6Rq3vlIrxAlVxZbeB0voU3xnQQmcaBegZpF1wnIqGKWqLvzXlyEpONbBqtwLxOUeivYqBCW/xZwP
9yDfqzeXYAIxaFLcxa9sdm19WOwC0JgS4BXxhJJQbDaJV59XWMDT2+DjBLf73Dgqe8gR68VhpHXF
7IewTN0jvvdG7/GGDcknjWnCniUZOefnbUYQnHs27PCL5ZGSdiy2Tf4Bb2bpHvq2CZ3yFmdIRprP
moSm9nLupwpJWtTNAS7oGLJb4ImF5WCcSByiNUmbeh+LyKwH3Seu3GFfXhy2ytXM31HQJ+LLIoaq
K0IUh+eNdtkCXgsZOAX9vu7gzEePUnv6V4O1z9Zb7UnIIJmpoNZMUV38Prfgw+A2+PTplyloPa/I
K1eHcPVAs+8Hjr36gpZT2/PK+Xj9bCT32kvrxIPj4qXqWr1rqM6ez/h0RHs/DlJF//j3wkXLlVNt
H6KQKVR5RhrhcjbXXgaRRCw8kVx9Yji7U1aSiE7RwuID5sS8eHFrauzKoeKWwJpIZhypz5lHbhV+
MdGSXcX8aB4qxlf6R1DVLRn3IRiX/jJhjy8vJBdUfBQea/XTHPAfp9B1fdjl9EITzdjIto44Y2mD
g+DJtmyY21VCMUfUgZoUn4MpqctDMXlF+UqMpfJfWD8wVRyZs6/lS5b/X0o1pkBGN31Rlss1caLR
5ewN4H7Zwseohg9ZWKf+O5bGTf6C7hnyF1bkmklUI/t417HWiOutllkeECpBMnAFi5LTmqAwfYdd
zFHlkAu0qUce8ql9X+dGF4dkmWQ3vwzGWHktvMnaPUdM5mdLQAYZ2JQXLuXnkhJaZAfKlmS9rBC6
1EFakXv/ZDg3I7gXGz0TXmO9Y8byGCZw4LGYZIpv8jFb4PH0W86s7VydcT0PM3lL63YUn3ikXb7H
xrNYzDjDDDHP0+A1OYPTZTHZHTKIGcmaxxArH5eV7DKFoDhNUvM7j9J1HB/HoZ6L3yIOuRQiQ6U1
6Jxi5NzvXylFpQsIcldAKrltybeJ3M0o0R3CwNnnYzIwixJeDtuqyEppX6ShJkkcYc018augD6g5
mYGdFC/OXBQQnirdVdlXMEJ2gm8G/aq7wcIM2KJD7jLnIVxLrsq/T0iSSqIwbVngXTcYN55qfH0e
tg+sW/kJ+wn8NKLbYfIJ8W6Z8n1jy4Xe5nzsAw6r4xhG8y35wRfVGOqes5Gyqw3IF5cZS4Czbm7b
8l1Jb6GQbO39P2Yy3deY9vIZOlgwbcAh2evQNpRKKmC+1bbq3Ew/OL6hFL4rJQs7rgi7lsc4UtG6
76LS56pdogDaPb06Lj2XQz4S9RBghw46tnn5147Ifo94ucT0JYZJaPafNpFhsulD7nnECoEFHrFM
Djy0t7AfyYDFpQnJmzv5MJd1Siy5XSYmRg6mzpSoxhZoxig2lDlgwXc8SXyyj/Upjki8bjrbmtNa
rd3DjC+MRhyPWD3yYQ0xJU+S/yONLzJL5KPpGVsximmzry6nEjkd/eCi/CAFtaE7/+wBO/8KAslv
jx0UnmCNk49m0CFwXeN+c9yUxz5X3h2RFEgPY6MAibATHYaaoR8xQHnpXFXsQNStzHX61H+qxnJ8
JLPjiE2xkpzdOET6GSwu6iGZu2on/NW/10viMjhGgz7X0Vi+uvMstsFchS9CGOqbV10XW6Ra0XLp
XjD4sUJ83DKM+zBbh88QGzFB3rQiTdeAyGkjuLIxmQIHgKvFztY1r1yaKsQzsosMZXUVX0uvdTR8
oibcIjgWn1lWMVYOq/mfC4lqeWS0Qxn22hXyRN23+dP3E10Dimf8tloa8buQa0eIOPKSYxsstjvw
/2PuTEzIW6HSh2jws59lQtJj43W9escwiy9DLgGng3Hwz11QRdsyNvFVBD4So5NgTBETwUuAM9Lb
sr5ShubXAxaa2BJKGbDv7UyTlXvaBsUp+9+bi6yuEf7nQmzYFFwa2Ll2bqY8Dp9IrzFGq/Ope3Ot
wrfLN2zu/XyexEanPIhJV5T3eY4uc/Zwk2wjP658hqLhSo1j7YhpS/MWZVfOsjwEFlgvs7fyKBLX
7L3KYsVhUxE8GnQnbgzRwS1Gn0ieqqkNSMFGCdO2EDu37tETmQojdWcFc3noXnnKTX2+4SDNeIsJ
I5ocu8DIL6QsCF59Nh/9aI0OTMkQCwfQnvCcsvQ848l4XMjiXBZtOK1nY7CiT+JitVex8ppyuStf
C4ehPYpBBIw0bFVxZ5eU225bRRtjuDJuJ4a7CJWmxOMV3HAexN8ZzppunTESUPa6HmKBbrQFVtnv
mRSC1UCR9O8mIZlS5Esb7RzRkFjkMn/rgfPhJ/l5fwLr38FdQZw9x6w958F2zSmkTfpsiJgyvbrV
z/GLn5hnq9d04HIardLfjRZVmDtDZE5p6YPtmvL0SuGHvnfXeML2pXX+4I0TGrQbBOGLKTWWMl85
8lSD77jE4Sx/uSg8OctLEDaQyUSdubDQqpVAqlO8ubmt30VFKFXQ+rYvSHfe5d6yJidOrUw14tEo
c4XD9hEWcFB4gzcysR7QJKST6zBlPQis1POuU2qa+xQ7y2fUUsa578rchxNE/9L2FnCITpIQZ061
gMovxAd4C72hLB9hfWAoithkjORx35SzZ64ddhYquGCR7OYxGoaLxPGy5eCXVmAp4XDkTPQ+Kx8z
/xySZ+diTKXtstYMULVoxZaa8S+e5/wujftk2WacNvado/P7pojhRTA+CB4smxPeTuac7BLMpE5U
UvC6AYeI35Ci1+vADf3TurK4MNXu9jVmUrJWNepgInATm7gYn3QTARYDJ7ntkWkPys/CB8kR9aqL
1e4ktZzkST0Ozk/9ZFsavNc2e63DaHoK+Ry27NoigTjntX8XvKzNXqzcrVqsct+cv/QCiLJyd3WW
OC8VwY5TRDnlyt5H/H67tnP6I2Of/UqLJYUIk0MV4gFm2qZD8Bl7h6rIdDdOdmSUH6jfTRfHr6bp
JFoJBxeUlr7V4uQz9QCM1/SU7SCFSNgmzLaeuDhN3AdU+d7jFb7zG1+/DTThqHOPlkV+dAWBs2Jz
ucUD5fyexJX7kBBzYUDR6GcPDensAoE61wwSmg3KfeQdltiVcK108hcDplJP89zbVxRIeFEJiAS9
AyC4TLyjCfLlumTEuuIeDGVHI9Ff5a3j2QTKAflXZN1bl5W+3o2pSx4wg5vHMSCEMhfiwxTkcmeP
a0RqDF91VEACGOcB2BGyB+IJHvbXSOvD+80RERGMgQpQx6bcp0leUQHfagN/S9D3/EkBd5ihSc78
fkihfeHv0M/k8CeZjWCsVqTMAZns4/aBMkEyJAvd9GwXvNJ7R+qiv7W/1ZLDoNF9Vj3aGPwaAiX4
jOcYRtL/N3wvhk2phoVrJOlv7d+x3UEi0GlYYjSIl2HicOTgVwHmURTpzpWNwIZcrmkyiG2tsb9z
YpxpsXrzF5VeYRBA+USFx8Ps8DNvfmAkLzmt5EM73HEC0/GmoWn5Sc3g1p8dXUj34IRRF53JVxvJ
BZK18MIuOG9nRQ5vBwQmcXdQrjSnJ2ea8S8PCcq2k6iu+DCOFxuMddjnD5DkyDDndhjSDSUF5C9X
rfsvmYZcFGFVqYNzwy78GbkUbml3ae2Ftcshra/JNpKL5G/v1Bx+eoyfvFwtiwj5TiKEmDiTJTzI
jM7KUzxTGIzYnz4n5S0wsmaulV8NRKf2R2RSHA3r5OhyazoHxG/uRAxk2ac4AoeItOndgD8z28SZ
vDkPZxG3lPsmUx++GcmP4ajEqtt/5TjmDtYBfv63jCnL/knbvg1/otVOB8QMTK9lGGrDVkKY+qMH
GzUf9cSUlmb2Sh0SPL7tbzI1DaVN8RJ4L02HSHhl+DJUqAxzH3q7coZYd16sIdS0dwdL0m2rlk6p
Mypk98alFFKJHvLqQgVCbvCmu17/ROuw1eAR46nGUtWy/3/YrAz9XbOQVPitvA65Mg9LPpCVCfqC
gpZIKkw7EAonziBA/zdjzwq1c6c6/Y+iM1tuG4eC6BexClxBvmqXbNmWHcdxXliOM+EKLgBJkPz6
OXqdTCW2xOXidvdpNsXSSwMKaSX7yIZ8BZxHOMTV7Nv0GXXUOYRgXr61n9XY1YVQX9lKhyHKGDuU
TV6FKUH2uXmVUzODwSrraGurxiSn3C3awziKan50WL6m6BcVmV/CZsZ+J2E419u0BEYAgLqUN6L7
6X8YkC3R6EH1M4odL+h7PI7wBd2l38oEhl+OYO8TvIXoFIRR+V8JuOOCuBZFpyERyyPu3/+EkbC1
jqUEofq5zpoMHesviISHCJ9qt82AUvMzS1QvHnw9aIQnLFZtDotsabLvfg1CcxwdafxxRzNwQOCN
yJ05+UueRqB12xCy4ZYjXSJOY8BRdksrtRYHBfbYwQbjwcZItkSosGZVcVIX0DXQm48qWQf1ywGL
gwrX62StDmBWiuV3QY2d3ADnwIOvlDeR1vJ6uusr2Q7/rTKB4gNFD1QdDxAMOezOVww7+eLw+PFH
djFzaIAmp1o3351w8/kBXzQdGNjCh9B5J+uReIphxk7J3w7xcaXgeMDuo22Bh2XBAlZd8yYvmh3Q
tapkZbnSgnkUwNi9veCPI2ZRUyfo0Djv51OhFS3x4LrD5k+/DizzLnbGk5nCsfSUuYSOStJ1a0rR
SoExYK0CBdEmW8ZleSB9rNmiMHYR0wczyOYbc4qtm/kJLAfWwC0CYQD7eFmGANzwfQ/ejNvQxQ3M
plPUu6hYl4/ImM68+WNWl/sojCG7bpheooJaWAcI6Jm6tuB75ZOq+aeEyAAQ9LGjPxuN7WBDh/TI
cO2jYi4bLeMF41Iu/U4fjO2AROWTo+CqOiogae+2geWfHb2wdK/DSED5Jtq8jIJ3llVltCfanidH
0MhGcUIKBo07muC+7rdxTqDsMcOlPKTAfPJM/Ruq3PW+3SRHx9zTO0vGZwrRVfCz3/oaeuCFgy+x
c0+y2LkBBMeP2nq+sA9wQpT7plmGz/sA5+u4SdMqOIcVFqiNaO/7qd7O4uBqFqS442eFYFmTlnfI
XD3wTAIQPaFNXfDp4yLssum7QlXcVXiR/J3HwESmyZYXmadWHHRCMZDfS/exxdY+felu4Bm0N36Z
akLZo3WTwxwEhpcoqbTwvvhYcnvuuhwKrMfPV92BLtFfmiyJ46yhLn9LZxiOkwXmcPR8JUNWRSwy
uEgXtPUa7tA9qeq4MKLoA9gUpR0PXT3omW0PX8A+DCCN65rYIw+FtrlhgU0JiYctXLSIcuqa89RT
RHb01wDtdt61XhtspjEjyYtQ29ln39G4ZBcdudifcMCOZ/wW60Pl+4RK8OLWOUExXpOsiNkQTBtI
+W157IXW/KdqHc66zsvnKgFV6w+zV7yw3Y/ahwDQAle+sMUtDJO824RSLFevx5PCIRrZ1EcShTZi
ViOemxEh9S594livOAW/wneNCbvW2t+uePK8TQbgrOHGBjl6BofoxXtFMKY/NBH6PDXgQDs76RUf
YH7rrYUt6XKGqVDSaszmzlO01uZYj7jY9kGRQllMZhzwWGCSekuXVjxvTGyy7kC2Px+vqwk4xRF1
Myt2hQopiiDRzK/L7JZ8zrnT/ZC5irPtSDqH52CfmvWs/HByj7xM7NfSkjUgg4NLp6un/N1LFrrK
KVZucJWRQdIPEw4ugqBrsuurqZh2XT0HZ5a9fn5IDXXLvpMjt5XI4D8jW4iYcPG4/JeHJHYfeplM
ryq3oTnLcJ1+uBSlsWRxxvIYdmneHihIuBNf5RCcTFF6M8dnVwXPhk3KS1MV/aUPbB8+9XLQl7Im
KRjmTNWD0vNZrHVytgPswTCqw295x0OPJmc9HlAG/sLpmK9rW6Sj0vuIZMe3HLPypEhjnrhVcgjR
uWUAMyzdLsXC2e4MmsYjqFnpNbl2GpPgqXdwxBwE/BcCebmDTurgbMUuk1qEdZXk4VH2ud6LgjmV
l+bU/0flD0dbzvARm7/Vrju3L7qHkr08d3M3OJ9JjmzzRglLMO3SCYioDIi0kd/IkY15T3scGmjV
6QZZ2J2dDFLvkHVMTVMFo9ELsRCwLUjGczu6EMYSxoE3nZRsdSBss/9ScmS87FTP5O6J5Lm1JmW8
Jmi5mQo/ui1uSYxvnpdmXzeZgHoxOuNLeidjr5WjLhTC6L0NJnxH47DcFOHHLYxNXIa0sQ5PS12R
a+G26zlx1hLq4lRqiGgMHujFsj8soaeee665rc+Ccxd7oqguuvZooMbX6+DzB5mPYJohYyGV++8j
DybDJlUGxzx2sDcVxRTd5fdsZAPs17iKWPS04qzjgTKJyOkTbAVj2h1X5K+LgzWH2XskAHzADYPB
eZUlt28B632riCQSXSo9TIG5GNCTvTEKl1OBQZy8tR1jpgwvAISMgnAahHUPlV+xJ8tpDvlLUDw/
JnWU/w41nlyIRsI/e6PBENMY2cqNxzaRHYuf/g7IFf0MKjUCZsM1dSFhRhVCOPZ7EQBf/hyE67+F
XlisOARQKX72UDrOpg9c/0BnIik7VXjJsOHqAAsQFnn91xnH6KVPVwcUOhFgWOi+gxm4q+y3Ao29
Cwg93pqlq3YKN3Ozzc2Mr6FzVLftUWjPPWLuS1kt+mUY/Dp9LVBFn7sR/QU7Q8RZqsJwxCIfgvzG
m0wGG5jjHx1jLvZZI1oOgLZR/ndkmyX9apo2fURN4C5rGl/6HEKyiDA2K67TUOJaU5sB2+nzqNqh
JPSOFcIBs+WydV7KH3kvIJWMqYj2LpoQw8/o7RCTZ9ZlmKNLIdO3IHQ5AA9EszCCqbn4Z7UZxIY2
TjLGtQ+ujTzACFJqJGSY9/4iDh6+gbclXTDXslATR210nPHYbBWHHIIW35R4EAcTU7zt3d48i9It
on3W8tjY9gC52IIwclxJGHd6xwYzfZqZXX7aHnz2JhrCnA8Ith92aTZcXsO8oYc6BPRTTa8cevP4
SudEdlat9h9jT8/lhRoNlRz6Fu1+E00d6SQRKK//QCYpGVBR6fR59jUIR4JDChsv8mpcUuU7YFYg
ESCu9JM1/QnnwfiFj6B+MJKigU3TQDHP1ySUOy+d2ukQ9YVkT1AGT3g9YI/nQc82LZtbc7JDCRTR
V5XdsDZfzvyx/+S3DZ5ZvkXHu0gW0O61I672ZBM3vzi+uRdQye4XZ9dmeFxgNi1n200hG+6Otyhp
EjoUSGvJHh5qBN/hMtwPq6rtyXq1IODKs5ntwOZZVP8K+Nt3tGmo/604VIMNTpme0CsNZryfnHry
LqnLWPHDykEwKARJ1kKsB45ILqBC2VJTjxcC62R5qmEtvTgBbdNHpe5pS+taYlQuybr+3eQLuOLN
MqgIdxlwtLD7S2iqf4DwYRbaJvBt74wREIpqLKv1Hg8304jwpqE/kmDr5AbkQMUwqEZzQr9LyNQA
C9nx1rbPDK9a/yIzQvIcg5rfnmNmp/i0BlN2WRdn/h0Z1sVLJxQuoST9BS3KH273JbL91ctoIY2G
yttux9SrPsuF/cWG4+v67uKo4YpG48W9mHIee/Jy5YpdRZwBk1zkFyetpBcfgnaYHvgVoS9wQtD/
4jhO373VNeyTexx/ZV3AyVK1C5MAE2ZFN2flDfIo0UQA0+OMy8hpYJ3JiCHiL5rSu10tt+snD8cC
DYdTuZ8hTZCeRXBH8TxlM4npYxKmNt/5zYT5Ll4FtAkD/dIEu34kCHFcvUL/8aKxuw14EtbNUlMG
HnMpoPzXmExvVexGrzTepFuCguNuaBZ373RTt+f5Uu4WL8arO+Akm38A++634QopCy9d0r8CE8ry
h1zmeXf0eQGUbF2rZT3bEITHPlvI/O6Ql7xHo1CpHLIx59bPQWMFsl1Y+lrUm4T1r2/4xaBLjM8p
VrtLxmL82wEh8wsOazfw0ppSgsoxLhtF1uggJnF/bOawHDhwBC2KT+EcIhNSqTmXwbQnLcVTx0KG
U7tlWYmTgIAhH2NEMeL7HfnsWuISC38v933IL90iL+zGbIxVDVVuBoU286KJHbLzTExH/BrLl0yN
Pel+AirAOAvfJrjnoFpMD/9xI8L7RqMfnjhWenAG46B+TfBF/rXuHHI9sWjd6KaejuDThyuOFsRd
Y9N1TyKge17ZwZzDxYO6Na81xtyxZcGXeYiXez4XOnIGiM6bfMWtWsYo/qx2hnY/DRGfK2R5uxek
E34BNGyjf4vojPjtLFgmvYEGgJ27FEzl5JLVbpJT/0zoKD4bV7BEqqYh4RSViRChK0sM7th1ZmfT
WFrhluBNc6Y5UbI5cZoBX3Us2Ahj5qf8AqiP1o5zqqXLXNGH5PUPDjG4YUfh0dQSr474ZkMTh4xP
1cpVxn8m3QKIkKk0UU96asw15Qt/xDdEwKxO3ZDrThMozhdFOK3PiJrIeFAXjpvBnkhI/NeMIYlU
bQJ/iwtHp3trBCopwI2EFKCxGDhJGvwIVeh3P0sgWEhKYKU3FZuV+hTKjiBulRsqozH5cxpaaJnQ
5Ub6RXaAwAhAgGONrTYSAaD+4eohBFzc8O0hxaMynCZfmnjvyoaOkxHEc3JSrJJbSLrgdVntoKqT
hZ2ipHexc9ucfJAHSQWxOayzI2h94b6QMx2n60ie5Fnl9z6R2LLkfxHS4ODHJBngakBXO8JUpI2I
nQJu95j4ag//Y5i3JQjt52y2hr+CuoKZQPXHjFgGdZvs3SYAh00VmkF8gi26VBj07OiVR9XBRz+0
cehQ7uR2ifuoVwH1uXE9TPfp0PYnWG7iA7Nq+XtOKgDm+N8wx/Iu6t61wzlK8O4u8PHhyzNH2zg5
5AM3PJKRZfkYopCSfe1mjIle+VBRtP5Z2Fr+9eMgutVZEnrX1VW2eOA8gJGRt/usdjm7BBav7J6f
Glgz37FfF8+Gr/OGhX0g5C3rMkYT86g+3EZj4KZn0C+ef5N4kakr9AYNn4Gd+ABlhhDDNrJ4XhAv
amQhcHRtv5kYve+YwiGdcBhmjKazTh2G9WQ+pPyF/9UKfg2qOQXme5kV1LwkGigf8MohiQ9LwcRH
6gWLyU85Y1c/ximGl70UNKIAFYSiH+Tdczv2lM+tFMfMNHYMA5EizHln09hFb+2yjh+U83T/orif
6VZZIqLMTcSEBrN3XJ6zFlPBdoYs225bHFCPMmLt9DRnq+XT8Vscp7LVKMpxLllkpykW9usaZ/XN
kV0trxTQ4GQJuWjpeLRAFL3VWfYt3PZL7cfpt5gxO/AUjox8CFssa1eYV2rdLUL0AHRNU7cXyqjF
cw0+f4dkmd7adjY/KizFZhOmWL4eoFhnMcSkNUCiq7D6RasmL7VNlDPCjKwUe7OMnbb9PY58QPU9
yJlicQ97oU6o8PY5K1MY8tj02/2SVd0pHJvy2s6eOEFdWrxfiPUxvuqKySEv8SUz1A398Opwog+2
nPrj+LzAyTyhai2k4PopeFuCMU2eMUdwoutaYr5XOjUcireU4+/URB7B0D7TbD0XZ93FOiI4lI6H
qWrrpLEXfdbu7Jc/dGMaaMg5dVAlcazEYz5u+X1Ry93AJ8jV5+4P0jw8GLA4eN6DOybxU5VO884U
ZlTs6CNUEGJ50RsW/2S84c6XHNLdnMcA7aAKpQL+WX9LgnDtH8iLVvdObUE4gG9FV/8Eo13w7qvO
oQsCEckCDpzoAbM2g+/T5i2OCiL5g+FJG6ccEQsADH/dYDIHGdcivDrwz7F+tpkJ7/UlFHkAjmJH
RBvnBpKUh90q8Sld6OW4XLlR+n0YGhhF9Zzsai/B/l6IcTyuDhvFDZUAUIQaP6nSA26N8FIuzOPU
yEePimAHoYrFz27kdjv8BS5DQsS581qnXvRl47JvAuYFciovnkOo5AQwisQA6AOCwHCHsfXXhClV
W0/XSgL03ktyUHo3sWcH+eAutngcOUHkR+UPrLzLifXXpq18esv81iEPXA69fKx0K6BLA0Tz3ymB
Dr/6kB8016opD93IQ5AQtIGw1lv3/sKR0R63+ygP7HHFeqbuAXaZO9TDxY0EaUcLk+5x9DPslYB2
AnSOZl7C3+NsI/eUDZIDN14nFI7cRLw3RNmMy98lrro3jcB1Jx1bCKs8hOqKxf1C74P8R899W34g
QIjshLOhBDqKbohXpI8ocwncsNSHmIoPsalCgOQ7U48qRl6X/TlgokCR9jqj1oPG0MWtT/3WYyws
fV0cgteJ3zVev6iZg+Q0FvojRZUqXqQN5RPLobUCMqtjfSeJCg8kfF84/ymrNXXNhdQXREyeZGiD
zmMt13mPxbMmMCpxOLvlcNIQRXfAhFrYHxjYS1ykbeC9O6PC+zUFSn4BKLgf3CxI4PLTJO6MKLng
bRvnmYE64tbI0hYdB74MjxDgnHXyE08tzi8wXTyaD3CfcIn2rG/lPhF2HU9z6MGRqlksf1DEzlqF
xWLFgii0KRYntT5WbH7AevW4qHb88i053DRhL0PxxJbxn5uPyMVrlZTF0UyZ6gCwWdYSnWud9jwZ
fs8NTaNTskXntvXzSG3rcHNcmWKSjKIC16jhf4kK9258GcyNW3m+wWJyLxBj65fQWrluWkoevtnw
x1e84sOOZoh1IYXCZAm6DXv3HeVlol9eP943IsVdBwVMTK0Je+Hi0+8SGW6I1PtPHZWXPquTWVXh
HwR+TFIp2tqmbIPq2VetJLTiBfNvKCTJNavwT+5X4iaClKZYjnPA1HCclZMGQFq6PtzXSyl+Gvz0
LBSDAGJfhg94OHGjSeBwXV4ovEmYJtRlDa157Cno/KFj7MMkSjJbH2Hg2GoXlkpRnTWXzevKeXkb
2rx+0gjf8yZx43CbYgwBF4E3TWIaPA6Ydfagnsf/uP1JRTnGY/pySYMCrBrj9NzN4xyfIHCjshP8
Wt+7dbLzMVKBE7xWukS7yzCv1tsogeFCe+oUsY6n8av9JF6+csOaLEpuFC3ZdcvBvPuI+cFnYBeC
J5xipLhEUZ6Sjc0dFqDBbOCJT7FZPzHVD18cEu5dEcMCHS6lGBE5hxVihl3tsHIAfHNzShm3d2GB
DiECZuVeIaPeyUbYydOD79Ibsimp5REIK/m99TV3aQLlAdXdukwWOM9EVB6aGIj77PL6uxFhmrxr
4tbBJVCBonlGopWdsbpr/8FxI3hLiR97v0soFbFLXrvpiCQ4oeoOuezj/KnGJ13+Svw2Ovchxk8I
VqOhFjUrXPs6Da56p9Q++qiTbNyj61TdQ9W0a7mTERybBbhUID5s3s5/UtWCcTUtkNjVLstr7YRy
QGw27b/wbrul1kRr74VggV8fGEodPIG1hPAU5EW+7LPU6R5rZpkr5AQ0g8QPaNTxJyyS51iN6V6m
LKzqA2dQRq4htjRF6oHDJIb8NWBb6yTiRifrPZ27+HWHj8rOwYmql+KicNnv4JdBmI1AcZ+nNIr8
Q4ojEZuU4lrHo5uM7TmjquPkt0nxEoZ4j8Byuc2PFkv2d+JTY+XhfXosOqP/o7/Bd/HaTjA2MiGu
vEgn5Ms++RBELUHh9tiRuLoCe50wrl9aNpZbkCOGAGfLxvkFrYaEoGvR5C5Jzn7yB82BBe4mD+6J
+r2sDpV8M4lIRvRU8E8LkEp7qi+QNzgPYehkaG+7R3qZ4ZYWlnxPz47D28cRdZN1Naq/1WKdi2gE
AkffByEOM81Imjj0U6LE2OStQJx47Nquei8mcO0xHz6Us5AbYopSoXcKFpP8URoHERTisE9eMcTK
eM9fYBwYBnluUKP7W49bHp+s1PVf2AjEJfJgZhnqC3l/UC6oY9Dquj9rotvbWizrn3ySwbuTOI58
hNXYOFfWJgU3C2qgz9qj8e0+FHhs3m0RxLyc2K3csWjT/IBwLzsCPbwUz6qQ0zljAxgdlrJfnV1N
IuPIizXPeMKX4zOv4h4lO6PdMq4VLSZV55ZHOdZjeQCBTh/LVPF+cJiDQDpyRTkgFpPmDytiiKMJ
wQuMEOa+A8sHc1rXhFWimKBHkLesz9yYA74xvz9r3J702SRL6u1pq8FniNeAVyF8M6IyWT1AiDeQ
NnJ0Gb/8FsJSG7PO8sHHB8AcHSR4e7WX4YfTQ7RrVU84jotBIpalCaHuGFDqpWsSCc4G2FFD4JZQ
DYMbWhoykUtS6kBaZN42Qcz20s7F9FY29D08Zx3pnFudD4zm6bKU1HySco9GMXrPYBhW7+hqZfLz
6hLOgKMV5T86ttGgcVzd51dmjew65YRawJEyRPC4XykU65KkeUEyXvUzfEWcVxDxTPw4a4m+1yyq
9y8tqjrXLuhFLFxO1i/7YJja/mFdFlXgx3Easm1+QmA+Reui9CnySVIPPeBb8lQ4C3d4hwd/CzID
h2QiMq/5169x8xTx+vrtlyZ+nammPAWO5blU5RiZXeFBkw/XFpk+wNj/VFLM1B0wy8TPQ+g2P9ew
rOy+m3r7xj5R5q8JWRZJZUxTiOkzW92kBS4WU/+B37hnszGMRNangL3Dv7jIVPA74Kjxz9YLsVRd
zvJTtl5BDVyYxUTSNU22QT36N78Jdchvbef1B3Oyf39jsbGpqd01qzzVHLC6dwqlWv23nuKs+MMJ
oyDeYOj7vMSrJnSOMMSbV6L3rRhlqVE/1HHWgAuRKv7X2TD5GWY5AA2Ubl77uC24LlBZzfSDZSB3
5n4gBfEUOpObPmM5xIi4UWJBNF6KOPyI4jq4UexRtaepr5ezHzQYIDyqEqgSwVhFawbxRWOhR/VJ
2g0bUejlUnZh/LvrAVB9NyQx/jSaxyhiZtTobxuqpHuilDv3z7AMwwZnWcxZwBAGZcvR4DHvfnOs
65e/RKjaakcs2fuvd71Qvcg75UOgBfj4IZt0aI4atxAR8fheBObLNL6UPHmvoV1MBAdEel+TN0Un
P/Exmciuifd+GnGVm7GjLkVK6+Lc8PUewAAHsHZOCM0AwVjPJa6o+Vc/BlH/CW/DK5lzlmz6bbze
Wt7KRfSB18CaV64UV/8EItjDjpiTYYi3M1tAAtxt9cIzAgCMtjnWD8PKvo90tjcySR565vABAJoL
EIu42xicVDWr/JyXXvYPS7tsdjypvRcG1/GStKu8772T4U/Vq+5XRwcBFtcsowMUffnVAAo4drHu
viagT089vgnzFouswL3ieMk1GryZmpO8EIjN+CGBVTH1lH/YxdMzeBhLjCoEaf244a+hymGPOkq/
Fzx/skG8XVVo/6aUKgItbrEJjrukBK/9yZObf3JlYErZ/aTBEyU303VhcvIuOkBUwfy0ClQXK9xC
7EJ40z8rGB8Vy7cSdAVhEym3fIzuJ8OehMSS1z30eEmkmCt6dkZaa0AKW4j0+FR+EWIoMQE6UzDd
hNJc/RuPZE33OBIC7HaNWWDShENujgkFQCzMWjxDO+KHRQGtyxDECuKpcV/CYqLroRzYCLY65NhA
0XXskLE1OgTcajqPegF/bUK8r938d2gYxx/LPGYBPOkye5zJQXwV1NIE2T5DusOjJjw0VB+c6Qx8
IgWcZuo1v3FOxwlldIUaZub5lvrAs+2WXJM4sUBFQaFq1n61sc7Wt6IJFNxXfB1Hv0d6QsPjwQPJ
LRU76/VLf8p56WJc5opWw++maqJrSRSlQTRsi/C/qS8V1ah5WnFsw1TKNXOHQvbpjRBWW7+rAorj
XjOllYfFq7J97cEnpiy0W+gh1WXSgKCoUvUtCO+5H/eSLiwMAYTC95HcQvUR40FAFsUzm+YXmJXe
G6IfbWqEQXGJCZl0FCfBkwyCFF3CpbX32Pg8bDvO9OpR2pmIdYHT9aZcI81WWid8YfudFvuKStXo
e/DykQsEkmg0HBltyJtAXOTQO3nnlMHG2yE74diLZ507Oz8ZiSngNiJ4GRZyI0h5Hpu66c5Mlc56
Wr3YcX40AxjvYzzmWXHX7N3scfUdEHu+moP+wVj2+9eBq6enM8EkzIEB69ldlhXDI9fv+hPQlql5
B3WYkfsBx0kbCRdJxC36P3RTjNWm95uyIsaR0zGbxIE/HUUIvGq/jK6FgVYuhCt8TuqQi5rl3M6i
pPym9Op9gvGb5RmhjrPrhxDTZTyipSiPCCWFeWm71z4tTIgi5ZsKOxwhpR8oOpSAmHDCafMv1Kzs
D1RPAYXETliz8XDy3cIi2eKK9IFMOWGmFB62NazN74oatulUzpz2q4jd516C26HoexJkYGsJ3SCh
R2X4ececlczO3M17zayTbHwfLZRrqvX0HlvotCPzBYWMnAXcJRZMdzEeYiSQr7ZZqeaM4uaZRTwB
/4ISzC38BlxASxSKgi2KRzqrYVcQEvyErbnxqZkj42AmNipptAizp7Ulx6oS6cVNd3G52viz44EE
tpUKC/MGUdApXqnTFNkbQiITQeKCZz8xdSz5+8pzMNt7WU4wikPTWaEnQp9Jp2NIp+ghr4LlghUf
8BuU0dNC5rfb9EGJqFG7kyQ4c7+ThYBWf+RlWIRik+E/6Fm8a5gsGEdm+yfmM1weWcKuINtcl0Qb
bvvGoLIOXA1vK5dtdR7wI5CCo52EN4ITxe9xXdgv+Ch+9+EQqCDM0PBjZCx1LpTLyceSDc0/TpYp
LkVtavT4ofF/lqmX+ie221TjcFTmfFr5OnvBnEJzkVos4nRmsyv7IvQymjvkLiQHtmF9TZFmPAXB
bWgcUJGhO5M2CtiL73lihb9wzDivbeXhDA3o6dy5YEeu8wj5JAfnikZuu/arBdFF17Q2B45dpJUC
obzThL+Bsh3Q+NeYfPMOdIQjoJMFRbDF40JJS6+9lQw2+eFt5Vqkf7Qvf4/Ku7R7fsHpbeFw+wMj
fCSOEZFHPiZbdazF5wr0fyiriwl76RzaLpXP0TRIRM0lw4OIvcAbfuaJar+tywaajLFuseeJKH0o
JL2HG+QH791HSG/Os1qtvlN8THGCeJBS6szLjzTcfX+2oYauoYfJi4z7q5WQDb+YQoPkecAyqt/m
bKzkQwyvcv0RUz1lPjXI0EPTJUBpE7etgp23Mlc9r2x8d7Grl1+eR7bzLn79g3GIMUn0gGmbCItV
Ourud6AW5oyuGU24LbqyeoSSHI03f/bZmLQMNyCvQoGnUoT6RLA2885aM2qMcYhu3rf8j5vaWfTv
zlnnX45D8BykVU8aiQZioCJhxNXQN+fJ8RrWeSE/IircEvdPMp7w26x9XV5dmuOdV0gYXooTLPJO
vDNWlWF4xcOyZ+EQfQqQFjfymhWwkzZhlbQaj/MiFuudYl6Am+MU4xFcAed6cM/Vf3nizEjKU5U9
2aFR81dfxpjs5ihaJKSb0RwDd6ynw1SDBN6OmPL9LfOu+uwjD8Zq15IYt3UY+xt2dcEzbwj5VnN6
xXji52Q+mrj6A6C2vwL0nul6wY77AsW43KmC5/SeSWJ9C2RS7RYtnebok+bfN0FKqDR1l4qMCSQW
HkziKBi233NLXH2TRVPwOSzkvzkI8zXNnOt3rsN5j7OjU/wUNBO8kWzoXkjDfOFJtX+g2ec0z+CT
VFNVX2qsMicfmCAr+KArWR7b8CwlbcOH4h5h3sRiEHoLb90+0GqY+PvBqSSrHpWJWxDE0ZfpeVjj
/Mn1qVaNBH4xeh8eywSWRGPv8XgY0ugUeSHCdnDH+GBT4KdkVUzDK+XuP0ipLn/ATDrQLcLUR+Mj
vOIJ7NR4JovkebaieTP82J+wa/ULEyqjWAAuiFSaKG71ZMOvsvQ6AgJySq60cUfLQ+bnkTwStCW2
MjtzdKRukDpcz4eTJUnlPAVuw+GLSWEf0Cmc3juUJH6EEufotKxXD8s9kybEZ6R0LGZTkitkK5Gt
u0D4U7TDU1R8tHmf/6w59fOQp+Iq72rz1nUF2CzmmepjlMOvQtchH1eFocEYv7m6aRp8UtFZv+f+
TAJSDmVximY0/TVY/nZ5bCmWX8Nb3emyOsXceHuft96w0aEnn/tGY7uhR2h8HAUH8b0dopHkVtSf
l97nU5Xd8Iv5Y9lrkjEHr82S+U+oFeWRDsyVQwszoNxkfYE8iu0bl6yDSc7wbVFkkkzpyZmbxNs5
g3iLk8A+ifshC98I129uwVBiME4ePFWmr9TO0ZHZxfUuQPVC26DB5GI6vzizpd8vQWUPKpfMWUTM
dYnU18WXaepHkCbBbZpzAHDB0l6csch+LlP0RtTKOXjw+a4C1/Opadz4RRImP651u0xntwUSwLOo
47yAVbrZub7vXQq+HwhGqAfuJvBtgBIzuowZQd38XHgMX8Dd8d2iNOVoPLqIP1p0zPUUYNO4Bbys
TmWeig/sD1RXYHpGVJVgPyK90lVp/SAOOD0OX1gzzY+kbLEC1VH5gRHTOzchDOJ69CYfFz5oSCze
+TdKUb4vmkFvCjCZm8jwczUzLKtydPFNc6jatb4PBauSNgLAa1kHe6Gongk2jLspj5PXHLGJI/1U
ZNjCnAjFvgzqnJ4e6F0YKpQ44cmyf6e5m7/80lWMs8Nv/Ib0vtd2xquq6K+mxAu3Wubc1vtvigmy
XajC4B65E2CIXShJ05gFwQ2olxPsiB9g0NOpomJnC67Oe8BOwUE0lvN41zxLsamp1btIgjb/k3Re
za0q6xb9RVTRhAZeJZQdZS+nF8r2XoscGpom/Po7dO7rrnP2liXo/sKcY/JRV2i5dY6Mw3YodcCe
bgfDRNsDTL0RJGg8saACFs3cp5gpmHqndDkO055EhKE7gT4YyHkZ9fAUpeuR7zradWpFDhhYrP+w
1H47SAPiXhjrPOfTGUs108pO6uJfKLJhY2mHy2/gW12hK5cv6xKFYTzKidwTiAcDVia1pf2suNAA
cn2k9Lu3gm3s+9tKiPIQldQTORrhpzX495mvzAVcQOqco1RwqAoQ1g/2iIxfQ33a4o6HYIqqhtCx
pbr355v5nIhi85N0gu/br3AgRWUo9ySF9AL6Bk+0Jay/hQIP5uQLoEV8BnvmLoaVI1KwSrlBswUg
ykUcBvVL2RIrCxSmck4h0+bPMFDtZQ5GLOiUwz9U7s1vXbeP1c1hyaubBPyfCTva2MISX1NXPbYE
tX+EcMw3mo3oYxLKeg8ZnezwKQXrui38yNgYbFou9dz7aSxRPXNhzWefSqvbTGB5NmNPts9RudTP
FLeQ5NwAXAixO7crtOLGenNTG4Aus1y+wUgfmVLYDCD5mKtidqGWfDmj7EFtnRW4FxCFqDirAqYH
1LYbSvronbhlrARjGxyRAQHgKCostkWlXodqoNkkEGhAfOTfkKnrlO9a6eccMv//RtSm+o/lVNTs
vCUVD8qsqYOhgZmRTjW0eeXC5pry5gfiinY3PH43wavS2Z8ySZwHclyKq8faPCbnMoQ8Tv0/bxXq
kGDnDmtWxFU9ZrSsacd6FmbDhg1/f6ssst85cfQLvf5nl7jJYSjAHuOop0JgRUoEQa2+WMRPOYVf
py5mKEJvm7HFhg3AgO5rgbKTbaXfNeZiD7T8auz/YzqcxEPoTsCs5rG75gQKQp2K8pvwvEYBFBQ3
tOgI8h13uPPquxMhO37fVV+qENlhRX2/LXqPwTZss5bM5bZ7SnvTXelSOEuk6cx/JHqYTTeuSAlM
UzNq6XyfOLsUavp2BfCzG1aZ6f1NrrClq5y2xgIW1C4qia3aQt8xp1gRnZLeBy1rwzZD2mcnYbbb
Y9aKERMPu9bkCkNDjVXVLky/lfNIIkTRhkrv8rWjlG1RV5HI1cUjwEqOk+UN2Bz6R3ey9HaYIqyt
0ztZ5T57/BuoA7UT7Jv0w0z4SqHoRZh8USpn82zgmbNnlxxneCqE9eosrG1c15R3duA6H8xosk8T
2N0p0pE0B1GVBwiRN/lRye+DPdzJnpKGYdg+cOAv9grnzpa0MaQxSU8Oz4QBu8jVCaybdcpZPLYH
SzMe9EwgXypc2S+B62dxhP+NXK4IBlowOO+VGuwPC1ybdahyu/gZjYfkhlur/i39YbrPUWNFwN2J
6do6zPtvfnGKfRI4ak6OMX9otKwu3hT2W2XIfSzhPmDoAL6TaEm73GIXytHGezcdO6TSfOyOeRFi
FMhZdZHk7aH0m/+mM8Io3JJnYkXRIVEdo6gqPhi88B8bo+daszmNyvqMSYCg33Aa3gto9HhU5oXR
+lqmwx9TLq9pcqsRCt60w4SWGyGw58cLTKGd1GF1wniWPilWDp9F4t5SN+qAsfZt1+DMGccnHidK
LqDrB5YMTDVCuyZfx+4e+hDyZ7GU6nWCT7EtS+P2W4QJ4qZTzF5vWr83LA9LfU4YelBNpVlLIBCI
17sVjPqOIJThBwN2ZFhmpQ0HXJSjBPMDd6F3cyx31+l5/m1Vwe5y5K/49aecJyuvk63VCUD/Aq/O
V2fK6VIznXEPlEAheG424XjReMAR3Oa1xUQXXQlc7l/oE/M78xP7EFYE4xJ0NbjPY9j22akUrLP3
w+p5GHkwwpmNwKb1zxEeV9GMmDQeM1v/x+MrmkPNxv6PU+RT82Ub0zyu/do9EYXdPk3ITujtVCRw
9odTecP0g7A5oWbzSJWKbGC9BSzOKR6gsWPlkU4v6yuNo9cz7ei4wRG5Fs4xcJsbRS+pp4uZpzn6
GunzAoRSA+4NVEvWy4rsdvlP5bwCKxn2RFvfgL7bcc0AG66maC75EnLz8gMWRf0cTKMBwrF25Tl3
ggxmXpv/LE4muFXRVvt7gDR+9YQHwJl2Ezixd9LoqLUMBrh9JpvmSHeIRroYm+BRTKD3Qu0VNLbV
Gr5kaekDlDOI/V5sRr85xwY8G6qJ0TXjDtlDs0u0sKI7FDCO3Oqq9nd54du7iexs7AYL/EJCj5d6
T+OaMapDIuNGHZRNXxKh5nEdosJvo7uVBGD7oM3s/WVv2p5LV+d0gAR7CBTUznTHW3hDHhNCsIda
MvzmyDUfmeKQ5VNHnodeOHHRZkJ0YAEZYiwysekNEyAbVgFjHWz+29FjqL73w2D9RHPjm03grfKP
GaqliVO7kepx0phHCanrUePqTaV9cIF+nxc3MpxDp5fFWF0VaYULHtR7FzBe88oiy1pQ59zcv182
TWz7kXmoC5AYdCxT8FXQ9/M/7xxsp/5s1ZRcJDgNW2dgKqVQ8qbDcqJX4GNijipeoJkwj9qy6xB8
OvahuLwyr5RwpECt3qKom+TZTcssLWLEVdmsKG0ZQOdHjgayY5mQuql7jdBUYBlGH5n9gaNYJG9J
PZroc8Ikr89mQs6Pf6W1DEJtA42unbiNyCl0DqgD9HTMeFeLmh1PZizgHG1i5/dOkrg2cGq4TtDc
QjIgylOZ5sFMotW62qTwQoCcayKzdF5RwvGPClTnUmBnp9xIE2xgtCEm/8c20pZ/pwoOygRoIS+8
Dj1HJSd1zapEJegr6I9LHxwe7Jd+z2gZDDgXz3pFFhLd/CskYV6jwraGo0pABxGiwnWyoQkTWO46
O4prqUhFStE5bDDKMhfL5pQBMiLp4bNM59teqnLMPR1uAlId8gUVGA4Tb6N7X5XHsZ5WvTeRV38S
pmHXJ6skqUDgBxpjp7DL4kg3TXaiXKa1eIBzVwSHRQVueJrhrCVIOhtqToAyztm4Iz0KlB4WTz7d
6wtoHsiPG8vrtL4Q3s4EB21+28DYCvP5iq8J5XBjJC20w80+PpR6Dvxj3TfRtA+tfFUY7Frz6Tgj
fN4NBdPs3dG9TMcBdyRy/KoP+pf+RutoxS2qEc2roHG+KYEJXkxyTPKoGoYtPo9U7wUsr682HxGH
eOCtuWtq33kKMn+5MbM08qZBkpxyQhwWLqe+c2W2F85U1Xf8J6UiUlQhyOU4kESaWvqtt5bgGQGU
mV7JKBoeZWA8/ihiaACVuK46NEPtArWLmMgIR9Hw+8jLKGgre+Jsz9o/FAvN+DvC/PkloA43lMNy
PMROhoH/HolC/95VWQfalmH7c2ON+l/k4Q854nlF0lohKX1gjugWj55yKHzccN7x2GXfuCuC4WQx
Xd3ILi0eC46D6mCmKiv3DdF3P1KSkxPneBCJuWB0mR5LuG4ZNtCczwl/uL4ADJNEVVlO7sVr2TnL
P+bx47VPVTseoqUPfyDG2XiqSVBkzOhqamgJXMOOs1S2p9Yr2v8G4CLMlWyLbLphneyLzZbtCz/p
fF3mznrjtSX9CbUQCWfhWIzBafAT8TDRtXj7RpjykmnYv1RnHUc9v3zh7T1VsiHuGRhg2cD2zwJD
FdF9BYnNilNsGbSKnEDiMlVr+4ZDRzL0p1FCVS2cHEfLHAj6Nke6NEkktPUPJCEUARFOHcKRSjrq
O6ki6Cm+TM6jj5WcC3sq4d6IFjuhHNhbxgHZ8a9riq2DfwcuEKJC0xa80iiCO/IU8EpJC3LgzaGT
GUZ4laxj1G1++VbDRZ+O9TjWP1Y1I04bmc3yzOazwD4EoOjHK/Co4qMXSfAKw7x84Rdt2An0BFkT
+xF8CJ8e7sgQ0EGDNBjEx3kTjvu+6XxrH9IDt4fVZcge40yh+3Rtz5v3PRI4g8/VxuA34Pn+zNcp
6S6VDx34jAg2S//r+6wudpaedLqzJqWqUwKcMYcUSwgbVotZvAA6h70t2fXd8jwp1EZMgM9BPyoG
IiIR5baqKAk3E18mqNAOzDi33KSfC/RbFxviZn4Q3IrfRCjSM7O/lVeqEoCmprp9Yj3azCsaqyEO
xy8qXPHTGLG9CG0qB7cqZrTFteDcNmvnBAd8LpCbOSlxFw+cvM84CeoP0fpk3vL0YihIDYykmKQw
SGxcicRDKA6ik0nzPH3tF0bPuxF81rhlfOA+5YDD2ljxN7ymBjpXPLteugUdK+4tndt4U9K1vGt1
Q+k1MHStP3vf6vs/jFObO0uvU4p/a+ryM22ft1M4Ncgld2/PHuuwZgYBCifSQ45/x0TOPouUU0Nk
ifkWdVhhpKlWZp8CDx3boAX+5e2ZS5uTYl+IeoZ4M4GEEndvETeT0/8BGCaX/5ykJhBkUwtGeN+F
a5ApUHq68khBaORm6G3C10tYzNlVlw3fRrmIifQjT84RNJ6ISdI8t9GwWyYc/RsB9XTaVlZtloM9
WUlxMHkYugdtMQ5zFM/OppuU/gkF++29JAv9TiDK6b475sklgoa01yem41Z61xEoKg+uKaSkgqqA
yEwMF67V7Iaom3pKbqylBVQ+iWuIYBO2brBOmMkKvmpp0sk+shbQ+Rcb3lHdexK/+dFxvNa/Fgyb
7Y3dj916rNqBjDG3nRr/uNh9EZ64LSYG4vkNaqpT+mFYNA77UtcGqb61uy54bbBFkjcFFCr91mZs
unPK7f+PoBb2NPzY/YvVo96MBygh64OXNvY/lMnz45hOQKW7HLILxgdhPy0KmkE8T1Bjzn3rBP/Q
MbClk56dB9sA2WN4Jm1kDb4U9NB4DJFAaSiGVA91lT8EvWfsneEmtuiLMMMJZL3bpcqC8xpGZCFT
WjGBK/oMqB/M97gmXpLDgIhksS9s9p0vLsC1UwUSh/Jhan7nAFH0xvQaDYnx4TnvRNowGtDeCCCx
qZR+7OGGUFHWhpI4V7n/yt+UvMy+DRaOOzuywcwlhDkVYdiOzzlSwVOxsuW/QdTsB+zv2V2rxIet
WPXGGn7j4zrNcFfIwlMbH4jLTrX2ih3fcs8hkMGUg1qidG/CRLzjR9XF8zLaPoAq5uBbh3OXNYjl
PAbQhWycz7VkENZaTwIN+l3BPLXc1gz69p1VEEh4y33oG0Rbu4ox+Qm5RAZpZK6jA7Ix9vpuVNQf
a23wt9YukVGHycxWedcvLkIlIyCGaRXxXZgkWcUOWprq2HMla1WijF2xI7WF87dUeKKyeuZGatvm
Vk2FnzdWzAOfQT2AaGOX6rJp7ZA6VaWzyacWlllTL1/SrXvAuytOFRtzytlz3NeUUfcuqcMbtcqI
M8opqA1tHX3Aj/kP1pEHhtVMT+gNef+LceUlYG7rP840UVewwTMHHhPVPaLH9E1b2juUIY9hOS0Z
ORd1LmDoZ7QBfudW91AM0Dotkf7b+bo8N50tWbuWSDV3UV7Wd5GTlMehKuRbG1bcgSyy8R31kII3
k8IxjlowzIoNd0Kwy31kyYCHkmijdOQATcNAdMhGEqlRguOb02tPDHg5tcF9LvA4g9RAvGYwy7BJ
gVLieuvOTzxuUmAGD3mZyccM4dtdKIgaYjoNvShgZIrWslM/I9XGGFO3La9mdcEgUYlH3nfLeNWl
5OUP286uw2iq5bJgUNYdKh4Be49yPWn59hR3xzIoCDxNV879TjtjPp9Y59pJbKpaA56lssAHw7vx
wmtN3CKj5bLbmyAb7TjwVFd+l4thj+BbM0duAXgLoEBNROFrjjIKvU1nYJOhjZYZ8A4C30AQoB47
Aen1GVLPduupvRC8fjHNR718DHaXNVuxDmH/OFupnu6YtWDskDj2PJ79CGXDJk2wpB5S68a55CSA
WtUxSHG3lTOhCGDoEyGjtL3o4HWmujFsSfnhekn9B+gUtzWazv5GKY4y2AHdcgsA4gQhBRHRPNgP
JyGNZM/6nKBb9BI1oLKIHDR67pEj2W1sQ1oeQzPS7IYajYxZZMAfL+g+b3Nk5ErbPKvVwm1Ui5Hx
FcQzFOYIpuPGSYMXaFps0vjPF++qaTnOljDqvtyENd8W7lHEDYKHt7sO+Gz5eWeiOXcz2l38XtiR
saXilwUdEgbDuEdu6b1AI4tYzaHcSNH5FV1+yEpKnh1nNivKQmdRCDE3QVkfcB/xmpPHDNUzMxMs
xgx0UOw1jrcc8QZNZts3s3YPeFSd6OCCODq1EYAXhB2ZMYxOlCrucEcoddAlO5adGDrSKCI5dGBS
Qmt49MZbPkZI+vxbbXUo+TS2kavyStiyIAWRBRcmzBdOks62D8TIMEnkSSJzNieR2L30ZCs6WLma
PvsF1QGGuQmX5MsGY4bcRKtcxUVUVWyf3KR/tQkl/F2XAYA2uU7c9wh2Wxr8wBO3z2bC4G1NNd4f
qs4KR10PBfesliEnRZAAPnffLit5QbQiHh2TQ+XG60oe3R7QpF5jFLG0iMiTKQNJ9zVrDLfbgc/n
FtN87ABb/HP4Yb8axr7hfbMU1nzh0MQeTSqch+GOBuuZ1xs/azD3ITuriLgXKoIotwiqkTc+AMqF
5witM/S5hL0Oz5NdniYFDmtrhiX6tBLHcrZBcfMMoWRtfNimS++wahi6T+SlgNqoEOz9SEtBEI6D
GoFo6z7Sew+NE4JPN1xaFBjjEDJvop/Z6daD1+RUoKI2Y1jB0DDKycrLwHDEZ/Dd+vmRjZtln3xH
ouAzSVcDNTQmDHdzp3mE4JHIccuKq3XZ29TD1S+QyN/co5MNLI/DjzPFRVTcFA3traDGD2PWWZw4
lRCE6KT4HCX8afJwd3wPbQmZJum8E+IVN33xQqR1j6zaBwI2/NafP33htmoP7NMZD2UVOtEW8Yj0
2csixyJ8Kxy+My6SIQYVENxGrgTtbTN0xy9zXhEMiYdP+4dUWpO/owjv3T85eH77VdByWRCigzzC
vMDzGSNEqcq7ERkgOCQK4XMprf53dvUNZV7PzYFCMH0ZAwwju64V+Moh08zhnS1FHtYwqU0Fp8E3
zbKTcwtvNkAPyHJe31SqVKTyH8xhlnlUDn54Xmon+Tf7Y0EmVeXmv0smurua8GpGKVBe+N1Xr0rI
D0VOiSQoQgvUs1VlyQJn7BMZXjswxnVgHmF1Ra6WpZYFKSPIv5kZGMOktkOnlCh5rlOkWRgquuWF
fxY8Rwhvu93qoqTbZwyinS2m+uGHRexsxZQqyo9HKxvGR8a2ZcYmXTdAWMXk000OqJLunTSs/Q8r
wcRzWsqCAY/XGwLeoUGO5XZOivHOTDj84wXZSbNjxNSpbYrT74omgu636CH0WZnvvVWLv1x6NPoD
GNkueILUTDQN2RtKnxZqUw7anmULKC1khVAnx+xIWsHwzx7b4scacmrhaUBGeXIwGIujz239uoCu
/AemKFFPjYNRdtM59fowUsQ89kPhPzRpxzoi4TAFZjO11nO6dK11Vw+q+s5Ihv/r6ZQAMNUhjmUw
0BHLQP6nF8Pvl0jyzECgZNRbUNWM7f7cxIO8rlZePEgWiv/BNRK/aNSbpzBdEKcVmP0OqJ2g1tqp
S4IYCytIcD1ZI3j/8htYKwrkyBrNLanXPCEoZnGBuu8Et+hiS+nsPVcKwPmubCSKtc7yWG32HYiv
F9iZThf3iA1/Opu+nCAKu3sThI4FW8Ix8mHfhwPLnKJnCnTTnEVXfNikdfmiSLGK41eFQpKjrcMs
bOwgDpYsY62KG0F3dfSdqLxnhgJXaXUXSjrFJ1SsavZ5J+WDtAbvD4zMa9kur4AYn6q8mJ+seSG8
oZ/FHdoyWD99lj7il10eeh6pHLT1XJ4qhLgn6RgkF6iVs9NgBrnnlimPiLHVCwk/y5Vt/rqjwyOm
cg6sLwSM9oWQXs5nZ5S7biCzqwA8tRfhsLynUr9OjTehWyiKrZu5wWXGOnQvmwHdcxla5yac7dge
/M+VB2WX+PpFAayJG8B7aBNItkPJ07CcZfLIPlZhoomCzHxgVHhnYR/+Vlidni0NqYD6Pj9mKCnJ
fa6ir06CSkqFYXHWMbzdJG1VcaqOw36JPPnlA1V6t7LmRq8anfqpEYF9705ZskXO9ZWEhNOAiww6
JKsdBAhGIeoOu9Pryo2/0bgDoGtZfYxZoyDVcM5/Wxu63LKM1rkkLuW5LiA02FW/PCEeJB2jt0gU
CsP+gg67vpTlWPx0XQr8o6iLY08m4KNlxvVd8lLGtLEBDiF//aJlX07cn1gbMrCj73OOc5G5vv83
6Gx9gal0g132yW9BJR+n4dpfIhWqOwc3Eob5oTki4hrfRiRiLHYH9RipgO66hxZp2YF+7YmKA6OB
4wS0zsLf1fwUWRBtdV87f2xEk9vQl84JBrd79Ix235IilX9HPG6H3iEdCAmCeHLEUP7x/UJ9uH5I
f++0uI8dlthdb1Uv5ISpw6psDA24pHcWSBTZqeIg6u4v4SvNDowEQ7yKkcTFGLjgSYsy2jeux7QX
CdchgZuA/cUbiOch3uiwVIhjKVXQhrnI0GJTluK+UiZ/gwlUIZamcERTMu5HIfXRl810D9IVpu8o
GQCQRcQgMWK6iLuP3QVjkxP0gwXhSzGFrHjmcEO5HD1xs8garvUSPExe+DLiLLkvs1VJTuVhOjm2
VX2jx73iH+k+3REfTpSNyGTb+UQ+U/LWltHeYoj26dMOXZahdg4tgggMpkxr8c8NRx6gJ9zCH/nA
5Swqa/yHDRDPKj1j5c3DE2fcZ9Cs+Xvpe1MMnJZRlAMDqiFiEUrzwHSdGdfbnEOuzxrcP1T//sHx
FOcChEHcqu4QuNuE9KRrBUbKANKod6KNqiPoYPVE9hhO0HoKTiveoH0l9AmznY1qpIuKmNRvmjY9
+H8WNCGf/BQTiQvWS4c179MqaRkQTzR3BMORUuOhqQHiN2Imaoh6PnZO5h19UGzEe0MqZMncMLZJ
p/W3FtmC9F+b/SoUNqppfBeWjWqcNFnJNjaFjJBMI3NKGgGutylfXiTR4ETgWum77FWyXYjsey1N
RiDo6qvgBwrK9Fi6bCE3Tb9iUcATx0Qenajzkw6DH0t4TmLjd7qA9p+63dfa1c9Z54MVGOSdAjaK
1KYmIYN/R4lnTNlbAlr1e5E15oXfRG64r4ODwPXOgNk3/9meHX0EE0LIbIZ2r5Rfe7s1RcyfQhGD
+4toJm7WVLy6i8LE4TuYPJ2G2FOCsK+iaFFhFzDkVoScQfGHHqQ7hE49x9VawcZDaN6dZAqwvOpQ
K3gtE1iJikEBx3ysfJt16NCun/ZMDsicIMhnWehcWM/qnTeRSigcBBcBtPWTSqKPyQfqr+mernka
5v8YeqKf6HL6f7tsi32QyyDGYYDXg5owYeba6R8nYGhNxUu+DZN5EnxUAOqvdZEaDRSqmAMERlHy
hRBBdCv8XqXOYYbuppQRvR+T722fROqYTvX/GlI8GfRE7/lomw9sftTuLKzaM6dx9lWl0rn0vflr
G9QJ8NG+ck+4F+UQjT0RDLBPgM5thXYMhI8mfWCFhRXUZWceo9bC11/Zy97WunnAqwJ+ouxZpAwZ
ftG2kI3CKs1qDrye+tZF4d0XoUkehT8XSAStbGuP/hso2PSNAQwraBRvj5ZV5Z8To4XnWfQ4CWsY
8QoW5T2xA4+kFrhPlQnEoV/m/Mm1hHl3KsS4uhT6hiW9oV6tLryosOgPUQS0l0LQxe8FUuIBYwnO
XzmaLTOe9rX1bNSw5aR2bZQ4W7hOZs+8TT7lvBNUyxkxiEi2cc+twfCvTICAIfOZ3CvbmQQjuRFH
xWAwdiqdXNcqBNWQko6HTjG5NwHxwrTTpCMh9HK/8YBhq5nngTLRGzmtcGdeoKxAvUGlMb+BUmvT
WEZ0nBvfZtWmU9e7W5a8u8e9yC5fpE68MnR/sNJO3EGZHC7zHKozXgr1HvQ0kFIEasckePnq0+wZ
SCRK2jR8Ao/7ZXt+hw6VYd2mdrDoyKxxrgnYi732l+HiOh23D9fgXsrRPYmlut7MwTuCrCDUl47F
7kRPhyXiC5mCalTbbkrpzEJ/iDYGBdhjjp3ybNA3vAS+Fn+07iXUeBvE4S7B7ak3jaQBvsjCl8dw
aOwTpbs4zkuvyMmgvT/RM9mUHa3zKVc3OZU4/c9qpfWJWDPEfSLNbkTQIZAp9/3z0tb62OTz/I5j
vzmGugHqxhcbQBhkIfoyq269j3pW6vZsZZc+at3Xwgn5tOFQRIyV+IFvQI3x0epLa1ta2eucwzok
NgAwqISX5G0nm4AIY2DMzhi2kL2GKUt9j1EkaFYv+1ZD0sZiSpIPY+sH8GH+s5PfOGZ1kCQXd5DZ
Y9WO9R9ca8hgK2Cm0Uj+LCvbsf1qCoY0bBvt39IhXKXR7Rj3gaogQrfkXFhjciXSg40i1OMfYre9
b4guh4nGFRcPvI07Ierl0MApoVFEIt0wexzdeFiIcTsXA3uqG3I/zpPczWL2R0Q3ItVEwGi1CzLs
xPFyttD1urMrnR6SmUEoT06xbQrhLuguuVUSRV3grrL9zTKjD/6sgzc9m/wXeTD6CpBesY+R/N/S
CGQAnBn9RhMXfMgD911PmFs30eJPU4zbvLoyJinhhfu29eLgRPkcG2NQSPhWspetnzzkk8zQedMm
7Ag3fsu00kRmSO8JfRPkMU7wkopvbkgJ8PBiFERsYMthQ/OREKTwSkuKFs7VaYw6Mdz3tW8d0lqI
f1Exgfm4AddJAsiozRP/1SPeHROQo16QL/fQBZMFoAWJ3Hk9a9KAyehhbViNVK5Tf8Ussz4DU7Po
7peAyV5VmVMOeYiKbgnIcujCmGTBBAVnOn77bm3vW7drrm0uo5wbxM7iVAgWv2lI3EGbtJQHfZ5B
ZY7kiZjr6EEVuv/WXEV3UxUEf7BgjfGSapYCNN4+CU8uD4Lq1zLaMExutwnT6++yIz2eVdR8Jxgm
H3P8JdciIyMxdl27+SxYq/7iqsz2BGCyZitt/TR0YBicMst/O8dFBWWNt/CsxLsg1yse1mgmtHKx
vLcG7Wvc6nrcp5EIbvK/LnxH0NH/YTWZnFy3Tt4WNT607arPugDi3xB685PSOO9wenBsLIOzyYBm
3EApAtROSAq0KC19Rho5/A0GM+75/yWvVmjTDiuf2LkRtv4ZxrK/d+j1cXcFy51MxHxqUu7tqWZt
wwjS0Q85dVFHeOyNxmXq/6alGR8aCH73vo97DLEnVHV7xmJY1cUvG39O9zyzbhxdo77HmRBZBnrn
GVjWBuRz+pdJVvlIG9B9LrMhmUYZ0fxZjfOGmY7pxUD24LbTFNtRF4yPEbTj8uYMbxgOef67sdDZ
YcoPJqIWfHnuV2abJuGebcY6vTqdUQ+F0gZA/azqDflr0zMIRbPnFbUJXrDCM5P1SB8CJk2IGf7n
Z1POOlznMDVnDXJkOJOSOB7Jl6nvezigGznRZm0A42ooZFVjce7m6WfpjwQiY0STmyqdq30+pXSY
jITf/KFvMNAW7GmhtF5L0J0HIsdCyFA2+aOYQmbEp3CPDHYLPCMbB/Tc/7IncHK4hhxcpK34yagc
aMrRD9VZkhxRGUbzlbyTUd4hISpjUiWSFygbgkofYlILhv+WS9ZvK6DS+166PbEQ4S2QJSzIgxbO
8B8QzvyRnCw//zJLyOM20yfw/v8ZnJyP1Lv6g3VIGVd8WdXWW0O5K3yuxZQx83sI2JSA0DltN5Ml
KXU1sm7GSpPXMVMQ7nGWTXeYIzH8ZFzq/9udhF9oBD0C1IFHcoSMuxWTS31aLdXnTGsjllbsZ4h/
pL7pyl3PvvE5wWn0m/SwUEuVSJh4tfcv9ceegQwj8TtOncja+Lw5OFYGdQrw2Mt9PwdfYEshzbeL
S9gQSJmjS7weT1RG2cauAXNct9jWCloV0qQEhvwXeEon7osO88QWAFB/WcnKeZk0WAj8Ztklymf1
N+v74ZpETYklV/WfOafSGTetiVOCWl+I/yhOEabeO1ao+mBJ6qG89hFiLp7V7EJH58fK7vt6F3ld
fxWWXN+sOpWXpbT8EGEeykHEDTXqPEYpkp9ksPdw4rNYz35+dp0afdk86yuqUPsUMYn+KFXh7DDT
lUy2m8F/qApLI+ykMpNPnWupj5xFJYcWI5Qu8RbsJGuXH2ekl59Dmi4/0qnWJxXq8nHpVp8zgVyL
UNniUQySnGhTN+8ecaqxTrz/4FsN5FKANB3qwfq2JsJvZtfkxwCW2E2033wOs8P8/pZRkdSZZHTl
Zz8lwg82AY1zkQQ6bibj5njxcZzB60gDkGbgK56SDMXUBmykPKVGuuB8muL5BuDamIxYKTnxZBei
A6+BzWqg1nSq8An/tH7FrtzfN/R45HmW+25Cxju6R7Aw7mFF68DQyFvuSaA03+tQWLAjVqb9RWSw
XKA3bZqBUoohY4rRfA6bk81lht8/SjL3fuyQRNkM/5FxVvLN0DVFG3Bq75gicFNbuE0+k6QzD/iV
p+c1S/Wp4WprcMMSGuJJXOUuLA0UvmAdWLpM4Y58hnU/1rI65FEy/QGioi+EXtdXccsfAcXhIXll
ucsmEZAUM7VBRFfLR90BtxlpYoFL4OrXuJWJmKHzxm5tCr0n8tT/opCa5n0zarIC0SOLi0TvLfaO
xbodvgGldM8i7zB2UJK5s70PRrUFBujcTCBBw4XQCc8J75ZpDgBpzLnP9H3Ix18AGsJBGiYzvne0
eLu+zVHxRLMkAOPmIdl7/0fRmS03imxR9IuIYEoSXiWhWR7ksfxClF1t5hkyga/vxcvtG9HR1W5Z
JCf32XttXFIf1Uq7f0ZwtrwQPJx9xm/GDggZuhTU/glhBmHKiPTKrhHlaSgl2780o6ztm9CifkYB
j619Uuu22WrcJ9PFSXo8vVTWxdkTzhubBiXuNz+OZ5nOtixYpNzw/Pc14OEk+4MSieeJMtJk2RD3
wdBs5ZMot2XDh4Hg5hVPKu2IXMxZ6RBayzU8RIRxLPg8x/iSqRjCpxxwORyWybipYsXL4JLFYNbx
ZqOHSeYveeAOqFlWWrKbyVWW0MmT4GMogy5+1riR7jCUMEgkuUEUGj5LCDmQoV86TnVssHYwoRSV
3+PPszrWewGYpFNpWCs/UwbLfwQXyA35y6DPnVqs5QzLsnkFxAwQrmNZDTyhXiexTFqR/wTklc0v
KSrelm4CawhIWW7w2xaa/GTA7QrtqyLLeLEJuvIwpENJhZEfD8VRAQUDfz8BBSMB2oB9g9BuHrTX
E1DJqvxTY1JlLCQ0562eZDrhVN0ElyXt+K2kpr0A6YP7u4XEZyOdsb3HQcsVWJYBO0/lJpA+WgO2
RTjNvvlf3htUoZCVMi8pSADumnUDnJL/SJI2fTpb8PFKIc5aj1I+kNRpeO4biyJl05DGZbZUGYW2
Z1XlrgON0lxKK5BHKtnM9qTzAgqenFLr70o3ZfpVXf3rCC33pUcVxiZjv/DK6rVfqKKBmrBvqVDT
l9Qy3V9TjVxdisRvbkAg3Ec6WuRHzGHOFRYd9LWPuCSFFtZjan2BlR1EWQOzCXi7Qu40/gA7NU/w
aRVCq13W/h7TpeWHsmShukP2wpFBz9FBt4V+sdFbf4whf6MmGHxLHKClkmUn0eBCTlHzX9DCZ0y3
eLKj3J6x1bbTC6QV/8KVhsEj5mr+gXmeAgfqUVHVwMxHuQoDYJybwnY+uDkiMKjSODBpB+9pN/3O
Tpbu6U7hsueNaOtuGRxbbPaMEsQcUL+H5BnfBdWrOBCS/5wRXwcPA+Bq73vmuP4A6nQWxEg3E1Xb
taOfaHTYVoKEOHC4J0KSd3+NKwYMkeRuP7xe4F2cdEenOVzcsMRntbNGj9gezEPqFmN7j4OKkKvX
ZEe77wssIf54sClFBEvptQ9kWuRTMyDBbyNauUAXzHpPzuQTg6O+oVublyxu5MkUvvXpDkN0hpNH
w5VvBPWfpWmDW65Wr1TkvhYjxvbRDNJ/Mxf7g0nGmlwtqJEag00RsJB21cbO/as/2dPNgji4LWrT
gxxKgg1PQ/LasjATG3fAHwoD8Y68bL0jCPo39Lr6J44s9eTX65AS3cAOAbDEweFfZGE1j0wAfreO
UstxWJ36OVPpZFv+cwL9FUwU3ITSklhXuqYkVr+40CoKYFdAoj9Kv/sN2KvvAdtEXzMYpf8iuri5
GSv3SQA13OdRM20c3ziyDUP2Ln1e2CbhnOvoWUTOvJ4XT1rVb7EhnkdGzJMFW2Xf0RP5ANQhZ53K
EcWe6xjnpEr6IDL2lZ00mwzButtNQOVvlRLlhcssGpx/Z0eY4q1ovQuU4IgwbGImzIX6xVqK2d34
HfziQlNkWnHihCjK7Bxw6h0wmHBdZHeF3jHiSJzFn45UxGYYnXef3VLIWqfcEF9/lE0QPRiTfcsI
zW1GMtd7QEl8VH0x7OZFqv08Bc0OJbgKFwOO6Cj65huE37DHzjrse9f9SGbikJSyb5njAUuCL2aC
ZbEQmNK/4i31zkJhP+4sKrS6CL+d6kg92yp4LWKYcdQIQ4Txvhfij0AdVeVcJEbqU5Uk3gcr8YtY
MIpbXZrSkCzQVEfrzzyrf3ab33oYCH2rbAcJ1WwvTlRmB0d6J9yq7s7zRY2mEyVHrMlFGHcJKmIt
5n09dPYTkr9/Eel8AaqH1hzpV4A6LrPQEqrEnS/4LL8Sa5TEbjrg2LiV93ie/gKBZMEW0yeJjRNc
BCVfq70wJhi62LF+Gk20lILKd04J80wbB66eqZG7bnItMnbO7LYbmVTtHwvP8V63NXTgVuMavlDT
Kb2tkrwbeDKAslrWZvKx8LLgEQeYSPZzu3obGF8ZZ+fCDXsFeEKvnDyOJ1zUXe09tHg/8aNbyc6k
DxdZjZ5yptWdRQoaN7w9HAmLYU3TltokqvivdPj6DP5i3DumwLNvdv0RmIvedn5aXyNneAvYPb7E
nYPUlGFxVPSO9pFzaKQzfVum4Drh+leJAsYdDGQQiItuD3MNqBZhvSPUo/yhhxpzaAbjWwEv3lCr
NWASJmvhe15PUwZH0VGmnfymXhCXSF7omip6Yq+mYv9UBJZ6wEB2I7BMz7gw2eL4c1WHjjtHp0Ia
3HaZnNNzUo3IGwACDlqaFisMQgwlJQCQI7OW/lqaClxytlRnZxZ1h4b3h1T3MGBMKwQ8DWmNXMax
Y25gew0ESK30oYU4tAcs1e7aoEnfEsv4BtY+6rOfGqAzSUf/Yjc2wcnArT7g+a/xTaeUfBvVJPZL
R3ktwqmeTszVvAdrZ7xAszGOmRybJ7pYsj9c6PFHpa3LZ4neljZz/UQVhLzajtoH849bpy4aUUc+
dgWMAaJYyB7WxBQ9z/ZOKkC3yMwxf/ILR2wC3zbuvG4wrui/Lcab7DAhEP5xncH7p0Yf74wVz/NW
ZXFvn1j/cq1P/4y9Gz16vJUu6Ip7zAT+jZTDVTiSrtWscuNxx87go1IY8XnDgqcauCakdP6UU4EN
ux6JkPLdZ0n2L+0ljvKgzXf8n+BsJkszX6ylij9Sg95qP7LlFoHOpxfI+zs783+tVuq5Tagxd4GR
IBkU36Yf4ftIlqtPg8Fj2+D1MuPy2pZtx1bUzjEv52ZYUtezXXB+FBsh/GY/69F/Yy1MmqMYuVKO
NJgcMrvjrdTK4OqvS/YxRX2kXQkoRxyb1qWZOl6AjShf2a/QOctjPblmDbcjyd+4XnEgsXEjysbx
79bIAZlgxwR21CvlIzv8x3gdG8HDFbd8GduzUw32HlN+/UI1d0TRNbVMO9ukvN2LCViWjGtf+Klo
Kx+Ht87AFFdWvke3Xw0vqZHMUiZb5jZYaSNsn++Tpc7mOH34bbwPBixWFeGaZXImuOtVwxbaLv/F
ztw0dHsYEFckIyEq9m1IM/meLxS3THP2aAqPV1bbiXOlo33R5d+9UYC4gfIfgBL0Zn6ZpMwINsX/
emMZLyR64C5pzmu4LurBDQIHmT7tDnMyrD9DHz96drK+/DxHXA0/7g+xlfavvErn0NQ1IBC3HIpP
6XnejzlZ2Q/+MogqSVqHdNTVv5GMntKUMEw4jsNn7yyPyssQFya2WNuBYoBk8fq7ZzeHcYBbIrvv
GC/yllVVRmBqMo9aVOrKcmwtkF6BLjnrGp2oUGBl3PIK+WaCO4MknU71wkHjEss+2d1MZmQa4nTT
d5SwjaopQyTY6iBG0ydHNq77juaNLdCL1+URiZC4v+Rmlb/1C3uYUSoKPFFJFZvDOn+rHc5VacRE
XSH/Hkc/OIBj/w+tewFl3YcFzLFLmuOvTIF7n3hM3FttJIdpJv2lnSrKdj0i+K6rbIjW6agN1sDs
NUTz1uHF2bA3B6tiMfROZgmkU9Dbk7trl3qxiAcSdtrk2gwVOur/BI06guEo2a6UNaiZ4CnPiGPJ
CAcGYR56ueScnmjOyy6MX/FhwjRxVdUnVh5s2OOrQVWZB12kIXWERQEVfYFtcohl7TN4V72iqQ3C
qAFx7zBq7IaVzo9m31r7VrrlsyIvGNbpqhVmJQ1QfcEwXHqPsZsdLQJ8REun/i/+/fbguMa8p+2P
4duWsPrGsbmpJbn70GkYSSA6l/Ccm1UGty1Rf5NRTn/6vH/hAbJo7Sym18rF8M6WVfxwTaehwSFW
fc+borvZZBFpGUU6tv3xqxOCsMtGWek90TYuai+IV3WTISoHuAldG6HGS5trMKhHPITPjYXpeaa1
cAOz5DtQVX0BQ1OHw5wwLaq1dTxncXzpjKY9DV4a7KaYBKKsmNvS+HsuO16O7uTuMWq8Jlb12DQd
r1Kk0QkIRyyPmnHoPrLNJCc04UJmD1Xo1D/0ShovxB1X8ZY9tY1Bd332rXdnxdNlAWMOFs3iaIjk
eWG9gxMnr3cx3ulnIxqeihzKLkOFGaLVmGHjt9k/Ex8BxwwP7iCC/DAhYIWcIB3EJixKITWXggZ6
Y3xOx1FR80NqY4PpN4txEq2lfamXfjaCzAoVXmupd3uJZ1aZYAD2ip+zaVy5J1DCTS8Gw8sFGPj2
rkvd6thlCQSnCMaM5/9GfXJ18VJDPmU/k/t/uQ54pwX6yMHWjrhJjvaDkZEAnvheVBEvRwgmVohn
lystYumg903k61dfxPUuFX72SvfBuWWbc3Nk6/xHroZV3ZhFnw5R3RW1BwOuGf2Qndp77JsjKVsu
RT7Zm3nCrVMvKOqBnjXrL9zAO3MdOnZGxNRKMJ8q7TiIzyCIHwLD1ajssGByh6qE80Iu+lbAzz/L
BXQi39xGfgWl7O+d4Tw00AxYcSHNn3D8409MgiG9JD5EfpuBY4OnPXtccvYm40irQMbT8RZ1Zbqd
Gqv/XFjRIX9QwA2VJj2nYxx7p1LgUq3RQ5jl0cTARwPqg93DddMuEudAsqrY8azVB0AHHYkWuH4u
VXPgmSVmZeZOGpOAkPKhTJPxCMOOT0YUxidTKDB8omNbbJIPKzWSTaxdnhs8kaRLZl6NF1tO5Ys7
xcObakX7UOexue+TRb9atAGg3yEXnXsPnUKU86VQFOrUdslsSD/wLxDrgHFSr5kqSbHTDlsgAKwy
TsdiT89S89A2vbMfe+tvHlRn4Q/6R3GHuxAAtDh7Cb9MbLuc/jfhgy4Oeel6+ArbFi5Ami3RcKDd
QbNdjaIn7NvjJVaxl90LxBp3rwVq0Mmzeo79hiszAU9UiE3S9L3FaqaW7y3pidClLvpJpgjSxjLg
9MbwWLm8A/L+WUr/xxrTBK2qcw4FPK1w8mY8ybkdCLjM3hS6XL32C4PEofZ5bspRQlCaCBHFdP/g
X2/XfZ05AcMhdYth3c2Xf2pI279zKf/NVe8dCtXlIfvvJMdHWPIso7YdF9Axz5kojS+/qSMqpNb8
OvZhIqa+TR8vtOOWi2kxboDL/oPdS77S5m2z0tW2OQ2cBy5Ow7YdKJPhh4eGkaz3eu7y9bmv44Zs
PcFyN6ajDQv1YG+XIDuJKsUs13YKS+zcXjkyYRHgFseKbY7zRz/aNYAhUlQcltRcFq+jw6ryLLXO
sG10FV9T6FaYFYeEnSACA/0wKZ/IHsOOJw+QA/pTUWER2noYyA441zrWmmnZvdMKQ7QXpowrziXk
g1o/SOxZ7HyNUSXrPIZxQhF5rVOMeOZ4XbAvA17xpAiXMvrDtL3cXXLU5oaQun1EolKnEbzCK6Fl
CVwEU+B7KxWcfqyI5d1UWh/yJMByOfCPm2Yf/8KfHMOAKswzkfgvkhvVccHAvprpaIQt1152Y4Ym
uoeg0lahI2v3zvQ+XPIJ8hjmKwS8QFnxY+R1XpgGfC+xumPQaDRarZ190hPTnxPFAp8Lbge2VLIO
I2Q/nk14oyzT0SFZ/LNeYFOeYEOkjo+2DFbY32TIyMo6iW9vQE1Rl0V3o0+KBXENxWSD5pAfWDw4
WVhYGDcw8yfWm52r92yukCHnGcYNsX8H055of/ukBPMJpBTV3Q61nB9zenY3Y4LNiOdnN1Wj/4DX
xrt1OHWBGANpbF0Wv7OgU4n3wb/UGa19VM4JGzD9HtsOKFc4c5BkuMOd2mUZsYA0eYQqp6Q+002/
bNJFFSvtx7Iuo5nIW88gfCQa4tDNA5kUXD1VOi0AMMxr+jxZKTktlkFhQTH74tQLKsLRbNkCVEGS
HAe/JW2dQvh2iz7Ydegw2Ew5eb+YrjCzR4P7FiX2B5/qqoDjzd3ERnZdIrl8VC78wrrXWNo6mzrN
Ja2erNxUoa9m/NRZe6eHlKV9BNZ5bbywfmP0D1iA6zoHfc8iGA+Jgn/JumBANOdNBdQTJovk9OXb
M3c7v8PC05g1k1JGXxmNbwHtfG11oYVkpJQy8lks9XmYrZNoBK2QaozJR2nBZr8jGbupnYwpMtC0
RkEKf2wy+Tsv/n8DQX4CNZBJBoPOKxxKBW7LwcUEulDPHg5C2tydBN5P+ISwONOs3tt+tTpnloo/
cBFvZNCocfekl/7hRfJMyJN+BYsQO7ByBn5KvRb2GLRPR/cZJgiJhXmYHnj/ts8Tycz5ROTcIUrF
X2Y8BjOnBhrgQGWM+5TZ1nnA+XpEVC2PWTZQEWJT0scGL9ixH6hZc1pYde04u0zYM+5+MO0SuMIH
aTqsvwvze4mNg2o7WiwLKIutLtC3Ejt4njW9CnKidKSYm5Pf0EWFCcz4jCnzBfnYmRFPk7dADmyt
r6ofk2ZPuyjYEA0ptPLEcGAI7c7lgtWLaszm0e9m+9ileqU4UBYX2IoYgROw48myC9up4CkLjLt2
7HrnQsHFH2ug4RbanigAarG5d7oHHzPQqOmvuNX5q6F3DeQ+BfaXoYS2skYi/K/aUWIOp2xeyosJ
8/xFItXWZ8wC6BWq60+qrDUw086PHtTAY/vIQrcuwqnOIT0kcznqvfAWYrE79n5VT+ymtC9Ttx7e
rWpfpny6Z7YpdnarvgkVTc12Vrgt0YeY/JqFHkig54RiuxjmDh6pGCObAD2wm7gZHss04Bc4meLf
NATNOUKnw9aI9Nf5xZthkDyMZ3R0EztYAjp90xF4j4nkTmy0pylGmyww9+Rmjt3CLGATRcSBUWs6
q7j4C/2uYi70NXcLqG+WjNtt0fglb9tMm/YWswJl3LO23znW6/+YApaPhsvlFHaLnF7QWtWLu0Af
z4hhHy0UyXNhmO8rITukXqIPY9MOXrE/D0R9Eo053Bl6VpRmc/bM1j8xTIC8yCcZYjdHsLMpaXmC
qDAXZJLbjDx0HF0Fb6X80XCUpS/sgOczZBUP65bfDEdsFjpg1YGBKeOeepRKRzfLWqBKDzL/nMvC
+9tQJnR3l8J5p9mVrUBbKn9jg4bmKVJUB21ZVsVkRCJ6sEskgQDAAbDJxu3eMv7gj7aom/2o3BC1
grbEhaDunh/RZixTghA0p3i0nD0ZpfcUGNtN+0DM0MQgaYGIzKZ9Ok8EVkot8u0sVf/Pr9nK97JF
fuKk2vsel+ya765RpnMSgpsA/N6SRzuCsGv5DnLFo7cWRzO1slm6Ax6FFTr1551JTOSYloF8qJf8
D3TxOFyIExONk+058bqHsl9ea1BVtmJlBJSJehpj6f4bYtTDQNZ4sT0N7dtzJfvFsjA2nle2ICES
Ma7/rteoSoufEitIGLRjiw8rDRZCrEa+H7vIPZrwnfFsFvXH4mUHNy2fvCT9zT0OAQL4pLGHjHAC
awjeX41u11oMIakIT41sGycwk7IR7G4MDzSsegQ0An59+a4GL2dXBn4bHZYDtsPLtDe49p9M5eS3
RZG271GfUW5YFDVRcOyxkB1zbgmShNv8MtL2/kRtcs2XZkYFHlu1T4NBXJBvuDrLcjzUpJmvMYCh
/1KYAsCEgT4hJwdcPwq7fpTzHBzZSts4sAihL1Mr9730/5MUfl8oAWLkgLB+4MiB0CoyPgQe472c
mBFwtC6kwLz6s2GT4FNDulA/MyixFd1oHWvffrOCqajJtBTtnwl7DvldSFLJvkil/Yyz/JkSB+fc
r7iEyPYf/MYQD3gE2WayWKan1sqB1ifRc8KWckexpS13OOkHmkBGJwhhQc5v7ThY37GHCdj2yUeN
WW09NqPFfNNCdTaPVdB5O9HV5WMZZNPOIdl0B2gogv3M3642veMoONmYnC4sOZt3R8i22yuV6Jdc
FfbDkkV8XZ00O5KMLM7MgmxIPJuAOPDKda/OcMvqiH5nbeBJ8NpiUHctRfN36GL3D3PMcM7j2Tg0
ysouQTIMHnqH4R6AbFk/iPjJf+ZsYXhHJC/mvrrJqbhpVz3WLJKI0gdExnWRFvelGvM9fR5r1wqh
p22gPQcWr0F5NWVVp5IbL//jVmCnaZJmq0AxR93+l6bggOyOYx0hlhcecXm2hBVyzmapKiCx2rp3
7cQfwjNLe3vxaWV9u9fcVrKtadJ1L1wZ7fVUUSNGgwdsjoBmQzafp6SFBYp6VS8zLCMW0sdqsuKI
SMfgGCeD05wMWN3qe2+3xoQGY0XXtq3s8ZgN/C5eFsBFYDlzj5uxC3Cawh5KMxWsjR3dozhUIsnG
3YUmcxDAIw9WH2HbXQTnQqvhlwlKyVDFFclQWoM96ydha/kIIIGy74aP4jeRS3EaCy0Ndjscd5VJ
P0ioScI9+rjILtCqgj3fwOJpLsU/ReovjCxYyIkAY0iqoNtonrZME56ePUWjOviJ4r9AECYjM8Ia
fkBD+s2aGEF8sAp96IVxtEVZEN+rnh3uFjjhiTQg6FDYEDcJnhdQYawELJYglmfYB6dp+VBITr2A
WiezS2cQ6mgzgaJisbnHsgdIY6pweHvKm24LeV20oFZECLhIfpgSUUwdP4CUVXn1Ma5ZH+CbdoLl
VQx94oVdJ/sv1ZhlQVdDOae7aMIEuyURx0OHOWJU78CUMNu49WheJS3a5yDLjeCFNjYvlFYLjrUC
nxLSF23/WoSBnz03jtRmwrq0UxgLPpMe5t4mT1zn1kbzQPMapu99FqRLdMDhXnVoQKVaOwfZ0ufT
gH4y2f2QvnABnJwQLCZydtX65a43puxTJHa+d7hFeF/cx/V4MlSjs71r9lSRwtPCoeZxal/sOW2f
6w48FfTjSH7Bv5flU4KA6b70wmWvBOShTp4VL4M6DKKgqR6BbQuuffRIj81ZEf6c9kpkhlhFtOTa
p1Q5NjrNnBf2mkRbHDP2+w0kFDoIt9xD4n0aEVhGpqFIGmHMpiC6WYorOVGHMuvK8JnxJzErjZhB
wS+bKgSMU+nKHMUDVyT23lpB0UrpZPYbVxHJLriDbWSzTN1l9myreJlAtxiHIZXajDaWamv0EFxa
9GQtf7uSdrqLC7zoLxFVe19UIl4e8V1mXdhFfTy/MaoR4EdnT6sf3+3FM0NfKQ+F60dEG0cEpL4U
/YNRmLlF03uuvU9yzXXz6DSWWA6sA3C3bBYLbXA7J7BWmg1i0wj5MAf9GRkRYbDUdnnj1bSANVtj
couJx29Aqua6ZTJ7YdgNaDevnRNRRfHXdTNqzbGxiR2vCHpfo8waH1IWicU1BleLkwZj2GnJutJ9
sGpwvDe6Eqo7l79cHLkAaY7dfCI3HFlgRjdJws++yX24VZBjRtiPmtfFjJzA2zIIyoKn1bWpGRhl
3Vg7Tp30k/HQoVLRbMq3ucvH9gPAncz4DWKPB0ugDl2UsXhvKZ+NznSImdapTIZ4urJonwV9v1y3
tsD1k4+67Gq509FIhEXxwV/LVLj6jOes6iHJOf4RC1hvvxPvpdPUpTr04DEb/2Q0dLyzDGnFTzq5
6VWLgQlVsEMNgbfkZxg2w2OhrepormGS2qSNamM0SOwIGt5q7QeS846illNEWck4+qqZWPWzh/uY
M4x2aac0XKpc6r5ar7vlSIbJ66NU/04EnutdJRLZ7jHgTMN3Yagg/s5oOddn09Z2fi0GOZ6Uh2JK
k1BXrFl03eFJNuLo3OA4Mu9Ys6c7gURggF2v6Mf2ygWoPUU4CbefB8xLNva3lONiclLsX4twx/Ra
kYHLHszSpr8xnu3s7GAZb6DTJC5bMu7KqkBApMPhWJkZRl+rjXNcMk58j1VAM4EoOvL2Y1nQEjlk
89XAxD2wcBbph7FUKO1uRTvyY+tEBgZYB4iWR9u3vGXT4n+MI97hjTFRGh8hwb+3TSN21RSZd79u
qpNIveFvbAeehG9iCwtzJbmwS7BAmU1T+LZQ72ZVjTS6onigF2d1ekAUo55Pq9hMDrZDwIGDnbgB
Jw7NLkMX4dnGz1x/OV48OkwKmSL0N7GrPzWxqX8oiBo/lxxFMyHyVoxTCDkcPbSL4d6stgsrak5R
39pYuop+wRFutmZ9zsByAFjN4xGxjaKXcmLtAlMaZBBReWexl29rFIN+p30i7vfZVGerzSNJ6fBo
p9TPDp023VvHVXy5OxY2uBzCkaw25G4EuX96eag2Uk37lMx0MeAjo7RvY40GzT9VhQgUKna1aLBo
+8OlN4bRRdCMpf9gQuWPAEuk9p+aywykRXh21iGhWevcomlPeExt4w2oGiwCyjpGH97rylNOtp3F
upprXG8DkT37OSb9Fgkpo1C7yGJsBWZUr+XWVgUHz4EZjE2BV/c0dO1r3sJXEKvB970ZOyf4VYSD
x0fypjU8eaEIuxgsN7HCPFhzbyJn1qYsxNmny3VfR7gmt90Iveqa6tFWdCo4VXJqfCaE48ieP8Sx
OLw5XQoYrYlrLq+r0eYkXYgNOHYB/FBkJX8Y//uQ7jdMRTFwzafAZnV5aSyse/fBWx2Gw1zbcEk7
Vpt4+2gCehitwidznZIApy2Lqik6BKbSdmrSdyrAvVxU7UlZqzHQXJ00+6wJkl8aMiz/AbnSKx+w
W7q4QAPLbwkDWyjvSJGZkIS5Ms2rRybmYO0ddp7y0QnihM0K64qds8Ba3TGk5vN1GnjBPpl1h+qF
0ai9yFLX7+Q7Jkalyug/CtNuwzwtG+uTua08pUwnbJ5F7AF9wazdvzVEyxMWL463Mzs2kgc7jqBw
eYl/ysou+idB9aOhj80FTHZ0prRZX2VqlZBy+AlcGo17p8PeORD7yNjvQQoV2Al6LmIsu/gLUDwn
KeAFSIU9nqtjssdM3087NxGAAfFQudjHHJcFLGnFJIwtgsKXqgyStfFiGBf/4rk2DC49kl0Z+C4Q
fqvFWBx66AMsiSppvvnVCm4GgoW0aC9pGeZsKctt0M7g8klcco8rOFW2mWplQVtd52wTZuf3dJTB
I/+Z7PVw7o6rzXROHiXLLXtjj86QHBi8e0zElG6Ixw6f7snwWcwSNJ/wHII8xesWt8JkZeHM747l
eu92oqznfMxZm+u1keDmd0433Ey6TqrbgAQT/ZRs+Dg5bMl5Co+OYqsjV0wUR7QmWppimRZGuguI
UcYFrwm+v0dDpw6vHEwpr/FUyquUgzayDeU1RnGbTe480KkSwPAT536z6UtDfjKZWsazabIm/TQh
ih6wOhXvI4E6/YMpF/IZ73Mn+ZQD48kBH3uj71U2J9S/TBIvjzc3865rKAOh9Va6ZHRk/ewAqp1J
VnN33Xk06PBrq4lXXJYyU/i/Vmbrx2h0WciluLnznYjUlaSe/Ur3CA3kJpeGU8p2VbLTFvEnsalh
3uGQC3i0+JVHlwiOJEnOpg3BgIwUI2lDbp1+qly2TLZIvAehuCCdwTCWYtmAU5nxQ7VxugIkHLL/
bwgbMXZtBz1+jgICsGZS/vMsnz/WxgQZss/SDp4vRuhjNNvBCfT9wIqfxyQ057GNL87EfXqb47Mv
H7PWg/2AlMXsW+jWA3c42KzxbDOH81FLrzdweAkhydT5Nhlc2ePJhX4ZeCE9Dt70FYAnfTAsfnv2
DuVYv4/VYDjVjuar/hNWNp3hbcMg4pCp6C/x0MozAkGSbXFCrGKB5/KFczO3I5FowZz0N5bv2ulJ
uJ4VnKoslfnWNnhjbNBgsSMm0tMh8a7ligS8fMa9ZXaHcW49pJdupgxoXKiyIpumt5j33GsFMA/O
n0iqbJfTG7oQ4I164x23Z3TyZSc5DMFWOffartrpOSXvWWfbAjoRObG8jX2xtwar6Z7LZNasLiCh
EiIQWFD5ErQKDImjTuix6oohy6YyeYYtYghxlfBfgh1WZQGhIqt766sFLe/txo6peZvBJpmxq1hp
UICgkpU+W8G6o6oTWzTtroYuEnCNllrM4y7TfCfZftE7XdDCzePA/WtPKDDexdMovjNS9zefb+mR
Ym45UOy31NPdNUz04FZHgNAHEigAhYvMJV7fIch7TjB1OzHDlSu6Fk8trmr9zZIoSX78hr7hGynp
guCpTTvg3kbIjHBhZn0+PCfuyDLdGfyqOMD+scQdjRx6vZZOdUjayEATaKOSaBwVdo0iLH/0TNKl
YVZn9QUDQRGq1pTHeMJ2uitr9KdxEjCnZJXIlTkZ8zEv3Y0iYmbpWOi+DzHWOXukdI3nik1gCxcn
G8vXYfLz/Jqbvq4xuC/mvyBprX8INRB9a8MJLP5x4INfLQ+M2C0dIJt4GsCFb1KvZLU8FO4bSU53
R2RiBCdWGReTwDNDHdpgbeyawrcqmHBFAQkkArmAj8euor/L1OtQQekYXXBk8QK5c6gM+9zGrrnm
FNlvj8TR3rzCaLy/Zp90NwzhC9Clpj5gT6D9hDVS5uD7mcc9lLGJZX89ottAC3QTPo/MHkMQgx23
mqYf9qLFoo5q6es7E1xWv8Fuw3XAW1ZJsoMDU00jZt4CrfI9f1u5eDfnesJXDvE/3ta0Z+Jhbow5
f6Y4evEPamRUO/WDG4mjX8dW81qsySKkdxAyfyc1TzABK0hT2eqcbprzAqKMOLg07ZE7wRKnz7jC
O/cZgJYmD+Yqn8t4kBiwaii0brQ+w1VMOtr5KsaeV9hx3KN2treCMOvAEKHw0pFd68Lbseda02TJ
kz9QQrgZFV7CHIt1XpObM1lBURVCJWUfNlIP/7nFugfPkGfO3f+cndeS3Mi1rl9FoeuDOEBmwuSO
rXNRrqurLduwSd4gOCQH3ns8/f4w+4ZdXVEVPNKEpNCYLACZK5f5jeuhc0NJiu2VaKvXIgr0VWRb
stoFwgo9gFy2esnGRj+3XdK+WLUOf42IKpjfbMQZFql3z/oJ7HAAZZ7Y/SNJe4gkSTgCSEjsauAi
D5H3qfmnNLqgcWq0QfhidJPxlSbR9KSDWPkYTXjo2yLbh/LXrY+e3CefYv1XZWqaRcQC5wU5bNyQ
0mTopocUYfS7Urc8PKIJEsdV1WfBVpWVEnihVvg/dU5Y1NvMghi6VlY63Rgx40VcSK3+ZQzr8LsG
gWXtwLiH2aNXmhBKfA0ra0vvmKhmjuQRAejjF+QpDfswKa8byXtShLnRtbKLHKnvBIMUJh/M6sxO
6zu4LmWJsWuFaVDm0Cq7yYDgplirYrMJ6yRU1rbDt+NGlAygEXDDY5tZHvfeFjigPz5CCtJfYIKk
r4ykh35bM72+djMHjX8EgZ5mwejlQEnqZIeAyedfoVn3nz2z9+5gNBgTLQxvwgtbIBKqA2tov+Fq
WQ3lzVzREyoAUXFX3Uc9kz/cgo2y/4rJDQAVQDwzIzNkBn0ol9oEPIbM7UyDjLCOwrkHIEYVRnUz
4p5brBnMMwoKu2ZgLohRFXa+tufUqA2Dzxvve0v3D33VuvciKrJnBy1D/8EYE/xphd+PuCaXbqut
TW6VDXmfX+piK1C9DJHar6J91JX251DhVXfNkN5tXhqyF0jnqQitjcZDxqWULlHPXcGDHJCYMZDq
t7AW3Pu1iv6yQ6t6tVWNwE3cmz/SONUHYDDV321ktrdx5KmbMg2C9EroHoMkDTmCdt2QRT+zqVlk
W+Uc9BjuGM696zPcum9CP9TUhqTEN5Nt1uIWzHNT7WXPE4PYQtlIhzkkrWL0ogo1ZOHIb6pvjWtI
9s3wGU6aNmm7U5Ai4l7DOv5VeFz+D5nK6PUylZgL/dNWjYrv0qGL6TAJ5L0wEuBKAWjny5H7xeLu
3+TYB1srjfDYvu/nqL+j7ABNDT+eEmGMYyQMMTItZ4yDZzLNa8eJwcQOU6nxOZ/64KmGaNZtu8lK
kBKfQykfALsYHZBUUv7DiGUGa0wxZBlfesN9z/XwSbjz9IB9sFM+4jeUfs3zgJbqoAMHxYeojCCg
Ld8OgVqQSjlM5k0D/cV4UgLBi3xvBRiHIO0+1br8ZCiNDLIR2wjnrXpijigWW+AY+Xk71Eh6uL5d
gEp1B6qEFYPTwUC9o7RHtL34vQcfpVPsG+yyy/o3g4lgKNd2W0IPox0VjcGeXjNy0ULOy+RXYXJ6
a1ZEHyCMNORoI03h5wBRuRJ2eTHXG+bqcMBppYzuq8ISDUVwoCPxrdKN20boBSI6U664snR9azNy
enP8ESmPFo2IlE5JEVDkZxM2qTGaDshGjKqA44wAPJWlbSe4hbTQMa23LKtbZFumPgzMO8rIFuhe
CluTIbosVAJHAuIIUDlPzQbdeJixzK3oDV2T7468vKZw9pmVw9QI6tHAEM+zr6XjJg3yIWQlqMEi
fOI8L7Tj8hdSudlVMNjllawouX+59rJJOgw6rl0tmEz2ZZT9GGMpYop7a970WJ27G3y82Y1DV9Fo
DTvs1/6aBxis+7Sg/LiPDLcsHoQwumpXAw0L1lafq/TaaEbTgX6tcvsuCRIAk7jxQTzBs2c/sv+R
xZSDY/5SQPLTK5hshM2Y0v7GGQJUdKMkrR6QreYq95NyvCuYGJh6VbdB5bykEC7VM+yFLA1WgJ+M
LdA2YIQlSlYA/vTwxiQQLYZIm8Dk6RgFYDlKQ9ylpN6vFjlI9mmO8+jZoWNL7Ubf+AdGHaR2ngrq
T1ZTx8UGbwXvJudcf4XuOKOZDH93S0FGs4hZpjUmK5vSY0RJvcicm6gI+BOo3KMtiOuCh1BnY9Tl
PeO1CO3TcJaV89mx3GmPNIGCLZtjUkgzT646N0bhN0+q60aWifHQUAMB4bCkPT4UxFMmoowUsnkz
Nm7ggHrR8iVCChBEVKTz9BAxO19rgMlduRmyWNR3oGmj7Gsegp79phyn7zAxBPS+dvymHdZJZBr+
Y2hAEGKyrsgQ4MMWwvlSIOnhGqsA/THxBgmIIRmgLp1cAz4q78SoELVh1mB/1zjE+VCScD7G5Ido
5FwZM82LjCqH5v2dYfmJ/0sX9K3QKiMoI6v7reSLOnuOVd3iXJCZVnUnG5yQP/c2DfBd3InSgoRp
uu6WcRTMuaAd5i0sBLyHXeZQyL20anZvvQnlA+QpZvcux2PFZQw00frQ25R+DvMbhC1f6HeF4NeY
g5KEeFDyYUJJiqgCEoSbdIfYAzJ0TUCbnSfsvKsAcRTDb8iZS+aIKbZ98iGdZb4ufQtIIwljmHuv
DV0qKvUyc8eftM+BsVJ5TqAWaDeWCW1ILLHG/pfUPOHaUhE9Cj12zUuShrlaZ3SDvkzEYsahhhNm
ZGDT+NKQXD+mc29wssLqDR0dta9Kq5tvK7unLI2Qe905yC4Er8oyR5oZs5U4P6kxFOQ1xlviOQ0r
723GIiIIdkLMiHiMRH9kP1wrQRdL+fFLXhSB/9DB0d9hmYFgepPMz52F+t7i0dwH3asaUyvc6n5C
OxXLsipvP3HtxACesywv3kQVcDxhwYRfCTHel2YaXBou6YwVLT7k6tEybG1CRqj6no5aOgOYyJT6
NFEfmNct1hjfCq/zojcARiiYjXad4CDt+fKpL3wBT6hKKInCQX0RGNUf4CHDqSVftYOXFr0u7xPm
pFRbnBz9ferH/kpLC5LyWGY3tbVA7mmSpm8ksNOe9i8sSk867RazZqQSEfZvUQIDNjDdZfZUv0GU
iMbnxEuHqV4VveCvXDqkNB1JbX+0zLIX5L6D6xUaNSgndSXEujyr3e1MxQzhJaAWXM+tltEvH8HJ
23HCqfFgxbpgVpe0TnklupkEFFW+8iqMupihTF2h7yJIWqHRMvXCx3d01DofGu8ee2hSbhggTHaT
IvO+MnIuP3VK9Chs2Fnf9Ftev2He5tod6q8W+j7G6wBJ3FjPML7WJUFaXVuuVaP/VbhGjx+D7MOf
Lvlpel336EUI/DDcW5rZfb2XEJT7DSJzGdgo3STlg6e9ATYclZZh/03/yYbYbaC0UD6lYKaLreW6
8BGRxUQhG3rxwHjVNtLgURqou5nRiNfD1pibynsK4hpKKTmMv2bEifAH0l3IVkVw5owtv88t78rB
LMAfe0Rm/BRQJyx8yvqNP9vej5mRElbNnILXANkNcBYJusvwKQyMM8kKRbpu5mzQG2oiIf/SOQTe
NdrJTInR/TEnkmGw+cyaUDBAXAgmIO0CRmTPsjWwqaiYgqL76DCmHES2tZHp6pgpudQBiHGBORHh
olHrmi1UFDq7wW6QkLR7BEzlWjKNewEjbya7mOxkmZCbk/c9R3AWWatQVPmOobQPgRUr2MM4FPlr
1tY1A4+4mwKQlYtsJ9UtiL5dSIIKw7dDVAVJvSD91hHBxgcv0SK5seIuapudOZWu8VYiu+V+LTuN
LmMbcO8cUN0CnVdZ/G+aeLRPX1A4SEmMSZ4fxNiZybxSEhjXL9N0Yt4bgUUjSIwu27wHzt96CLHw
ib+UCGDPb7AFnAAlnTgLu+cC18BnZrdjgIWCF/yNwHaXfKoqTyHvDVLhKjV4h2TFLngnzDxt/Q2/
JwsPAhlN36cWf+MwDZiyQguVK28KwGC7ZkAJwYBi0U0Kgviu7ILiV+p7mgaAZfOf0A2cneP19JqW
8fd0AN5t1291NPq/GOF5xfeBiwLTSHDdpEeGX9cvOdIMKMfTA3zy7YrWQIJAEPeH8ObviRGWkOJI
7CD24UmOZ01J0LE7YKl3zmgO+3Q2y5s6HPz2BbDPKJ8WkYD6qhUtkgWbsqsm3EQ6nziiQhjzz9gV
ZeEzIybBmmYC51QauNVcYVbh/MKZiEI09tqQ0VLc7SrtuQ+V6pNr4SbVtrJi8y8XWh9cepD5wNHw
talunVngU0VbDIDWzJHcwVMwTUBU0XxlFTlFUMfZ8EZp0N5RPi0VGk4Iapj2/Kk2gFltVGYPX/Ig
G/VVgnHlhHaTr/FMkDHdiDWS7DlWhAQP5BlQ8ffFOH/JGYIBFLXyOZ6gQXC3r5lJOYv4JRnGqhe2
V74woPPm6wACaELRM3lIrhEXq31o9zWjo6m8YxyZ11By7Fz+6EKnfPWMzlII90yDPQO8Mfgb23zq
H5287m4B8bh7HHMMuDuJAHCRD0gRTNrVS8s/R+JV5/38JtsyQsTKHIc3Ez60TYcJeqjZZ2zhiPeq
9iRLAaaEuX5mwMQ7zgwvNghk2obeiS+XDSc3i63iOdBlhuEeIQ6oZFeQX/tooxxAoNJdDFDITrek
WzM4DK1KuU5A4eZXRccUNACDrNBHB1+4z5zRTjj3fW1/BV1ZxC3dhriiLzDPACflXkE3YIV4MkPv
EwjY6G5usrRA2MDrjcd+9gYMzSrtmA9jZbXmgVgGiZAqrP5W433zmJhG6X92y86wF8kJUV+HvhC7
CiLGAYvd6V6piZmsETl3E6VV86V3mMGu6cSJn3RZiugVN4b5tTJcsjZqQXddeLzWT7gjRq8NU5w1
ONjS/snsYS4PeGfqm6zDV2eN5qlmDhVjRASVGGeDGyT3k0fuBahJlATS2EZupZlexxm8xl2TuTMU
liHiiI6HCsk8RIAVnV+c7/BExUnacjB3QApVD/HaSskeBECXHgblPmlNx403AeeTVDezO/c5Hqgs
N003D1T3cjIeS28y4BlnS0P7dgZOHlwNMUwdbJS03X+zkF1MXqZmTAIk6MyGtoQ9aGgyEK3oJgdo
TY07o8dr01xL7AwyY9WpkjlM5eEFgph9Kfypf4IMEMzV365Zdz20xb6coFFCi2pH+pYFuLV82vRV
mLfmM3q5Mf7fvsFov3mJJFJ5n1uv6Mc7gDpGGfzUJNuxv2N+xgED8z0Cl7/yOvDGOKxlUHrvqfVm
bDiUa+ogRcgCIYg9fiJQH+yJ6vOenr43b7pCFN+i2ir6q1gZFQMkq5Kqu4q5yDroeiMEoXztZkA4
5Z5xURh+DXtFxNpPeIdO5c7KwcfZ7d///tf//X///WP8r+BX8VikE1ZG/0L+6hEQSNv859+W9e9/
EdaX//v653/+TRmCSqXtouhC1qZtOlz8+R/fnyI83vir/49MgqyFfVV+9522qjZUPsNVaqbWmyOo
J2D7wdOGOI8pd2Pqieql9pjcjwlzrQh40vlf477/McKlyY1XhIbT6ehlgvr+xzC9m5yBe/9rYgH3
2Fiq1F8sOC3tVvTZlF1hpAIduEpCUoo/XBlSvm0L05WORLVfqvcrC8UMyAiN4Y1cMbmqswlbFgdw
nOs6wS3kyB+Wj8DV+TUt/f5xJYJz0rMUPXM04FzM3d8vCmyKVpIL3hsDkKG582TnIBzZKjtbMY9l
9LQaODaE5rKxrUdbwDtFCN/WKbezdGkLlUxTN7i+FubeoU0b08SqO5ICDDYXfKKB3XUyxmX/PFid
7x2CjMLm9vxDHH0yaWqJpLBnayUUSCvtvX8GwQua7aA3nybX6oEnleM31PP6bSNMpLokSc2XSYjg
+vyqyz/1t10rLWFaGKzQxWSj2JZadvVvu7aYmyS0fad4RuoRE4sy97LbPoFZCI14bte0g13myzjO
Xoce7hwXtql9YnWpXMVuFfyXKd6v3oGVrZvGLJ79Ymifkkzaz0GzwHTRR7yw1LLjjx9UeraQAPMc
rdSyhX570EZIg4GAKp6blsoyB/ixhkxU77pEj7vaNb3X8y/2+HNaQrEhwRt6NvtSmEef00awpxqh
PzzhOglvIdTLmIU+BsJyUb6n4c/cyCE9Pr/qxxfKqjYNfGUJknDbfP+U9Dh4UIZvT0VCir6aDeev
sKGDzdTMmH/88VpsUzpjnm2he3ocY9iblUmLzX9idC5fSRTRLYGOFi3dKNh05xc78TqVVJbrCUsx
aHWPdoqCBO7Qul6MgRY6P+p136eFjYMUkIC/RrGOrWQaWdP2/LrWx32jWNhz+IrEUS2XH/bbvrEN
wKNCp/4T6KtDacg63dUSLd6AXgsW2w0S9dEw198zx3pTi0fPOmlafAZ8FCtqoq0D8WGgntPovzwi
WfKida8uHOITv9Gh4KQL7dB0NM2j31iFZTA0iFc8TQpnklWYObTl4Eurm7zB9zFKi+rt/Gs5Drjs
blcQp9hnvBJCyPu3ElItz15oqCfB2QYYCH+gpSkAPtpBwVmiIrVXjsH0HvpJu4swyF2f/wEnNjrx
0uJ30N2yHHm00ZPegibSBe6T043iOlUNnaQy9QHj9t2FpY5vdmKkWiBBxFkAbchlyPcPG8Sj33lZ
6TwhaKc3JbzaHfB7akLG+Vd5XN6UZH4r+K9yY1k+KhtFATignrP9+Wf+GKttbWmbH2Py5KZ9dMu1
mLmA4x/tJ2PQAr3b0bOuyzT9ApueTL9AirVPzWkDRza6sPLHz8215LGo53Gl8xrevwE9D7W2S6We
gHwwATXs0d2M9J923pzYtwylHlKwRju/cxZwiFfenH/wjx/b5nriarQsUgrQFu+X54by4Aw01pOI
yWSteChGRJ/CeSOjpv/r/Fofz5LjuiZGdUpw7Bm1vV8Lw2l8NxrPfzKBM+7MRi8FXWhfAZFu17k5
xlfn17M+fFUXbKV0CTIwkk2kpN4vmIG46D0zY8oXGFZ5g7lhLPc9E09aw5Fv1zunHczrDJsbRKSm
AJs7d3bk9YSp3fzYIDn5VwHYXq5y1chbe06GL5HNLY6kUQ3xvCzD+F6Htn44/7OPXpPjAGrnQLiO
yX9KSx/txb6ZOlRjrfxGzPm8RzSs3hdGZm2YyKVPQWheOoQf15OmcPguaPdq2rZH65ngjvBETypG
lBqb2nyAvY6SqI/YP1MLJMa93fkH/CeE/ZYw8ISAlkzPRdLLIwToo6DaA5ooQDFVNwyT21etjOxK
KZGvndAcryM5yy/GoBLM4EYwIWXWJlcz4+uNSRGztYUYL9zsx1Hof3+PS9rArkTcUB+dQStFVKUT
aCoBmsmzEGPPWv4c4tIP//ZL5nDXdTguQj9mGl/loGZQGkYe9VnhUuQdJJanrxde0FHB888PAofk
SUlMZLRydCqZ11lgJls+SZCl/RpVaJAKCrMmdqgdmw94SIIkpjuLohF2jZPc2Z1h/p2WIgo3faYY
N57/RSf2iOVqrW3PFN6yXd6fJG0aA5n/2IIIcNKdjq3pGYGp6Yrmg/xlWnSNzq93dHKXF8ClYGnH
Ae4sTHG0J5MOD5yOXsdNhWw02sFIOQ13InGYcFcSYP7eq2pnvK9pb79gsdnXF7aoWELD0RYlmeXq
5/1bJGJHyXvTpdjGNGFzE47pdN3iU4c6qDl+1lF9T8av0NIKHxbz2p/ZMrChBpZcThU9cwf31D1+
SSiMM9wZVy5AKJSBLe/voEdlKXCGeOWHTvQ8SdfdRzIFDpLRZgQ3+/38Szz+aB51Mx8MRUjFHUN/
9f1HaxSChpTu6XXJT8fyxrFRsHGjB+5Ad23hWfB0fr2ju8TxPEdpG360KZiIa+voWIeiDl0EwY1r
z9O9CdOTDvTIsLEKILyt0mziBr+wL5d/5O+fyfMoSbm3Jc9pmZZzdHIdCAo0/L32oFqz3Lu0vfH9
mBAtalWzduxq3CK4WFzYHEdXNs/puTbFgOUIe5FzPNqcWOZNGZhPTAk812N8mEFRsx+clJnJvjLL
etqh+mUY12NjlS1Te8AN67hj/HPh4eXHH6JNdEcEF6rtkTocfeDcBN9TQ/w6YO9jDrcM28L2KQNT
nnF9O13zRXWWA7e3o+u3kQFKPRlia+04vbh9ZDe3LVNX8zPtXZsuCVLCZvR1kItlDoheZDfvY5B+
yVOFLIe/MRmu6R+NQn1za4HbJ/CEXW0+lSi3hpSxFXg5VC1Qsgcb3YakaeUU4RYdDaVlXjfoA+Hu
k6mRwekUF8ZSiEZmdBi6rOsxcYyA2K8hSxnBixxQZ36NAdinj+TXaBKOwzh2YoWJBNrc5/fshzNC
ga5tKdGroaYTzvKKf6tBBJg9PBHAKTlNzoQ08QdnxYgRSRwxlz9prHgXPtqyOd7vWBbkhFj84fHl
lsDz24JJA38bP7LsYA5j+wnB3PIZY9TgwiofrjSOGMtQWwsOBTft0XOVSLjEgM6zA4ANvJzpHF7X
SuLWonqJ5XMpro0MoUVMwEO4T3iWpGXWrN1wSi4kmMeRnB9CXWmDkbFowWh1FBTGRCJ6iUXAIdBq
eFVVGu1yvKkPOW58PSrziw5kVJQHSt7qwks4cTwErSmHdoFLcXH8qi3U+YoysvANgV64dvI8esjQ
MtoOyy4cIXZcg/lxMYvEhDilJfN4fmud+NIUNZJ9RVqv5D9XzG9fOswaMU8ZaMogt4C9ggnNfhpR
Fv35DhYA20yuSXC8pnOUK/RD0bm4kfOlZ+iJyJuOzp30/MneBfEQvAHnxwHg/JOdODR8URetRHIm
xGOONlfchGMZZmF4aBS2OKpvbmAQAqvvQJfZAk+M88ud2sxoMFsmKHD+YDu/PzO1mUwtI7HwMDgp
1+iY1MQ3n+AxjskOqQesUtISnY0pLm8DnxHB5LXWg1lXP87/kA9ZAZuZFjl9J9dZ2sDHaUmvRhAE
dZAdkFEV+KuP7ugdIOuMyReFYem8qvCtkt/GBuTemgpKRBunoGO8mj3bCH4m7miWD34nkFxFrqWe
HWPFeMOWm9rSgZCrglwyPsTRPJT3M7Ck/qGyXOj+2kToqFlnfqflvshVDQoHWC0Cnecf8MMNzmUq
abWTepIKS3VU+qMUiYm0oBvjgVj/tSjGXrV9j8Qr4CEMAM8vdtz/4R7lbfKHDY6Yzspx4QGyIfci
LgmU81KZ70K0hX7A80QqO/EmZ09QcylJMeGcdwLsQLW4c/UvJZY86S1/a/4sAMT4a9drojtcs61y
h5Gv+BGTw1oXtuCJHU9NRt/d5YQ5tAGPduBUmBB7m+iAHuYsAWvjV6sCt3m1Z+EVdy2Tjb/Pv50T
cdPhrfBaKAGlON7zoxML+u1Gchgm3W/wFrKBxbrRISaM7UopmttGBngdlkH8en7lD5sAU3CJliph
mwuKycv7Z21SC2emKmIfOljNQuURQQb6s4tuMqDed+cXOxEkSfBtii9ofpL26vvFpA0jwCorrPSk
N163kCzX1pT8f1xCxCnGR64SDoXVUTY/4PLQR7CeD82c0NIE5QyA1LQMjDwRVkJNocN1aAIM56fZ
9vwDnvqOpGamYxIvl471+wecAefoVhXxAUehlB6eKK5adIc3ocfyWQNzFY6UWgdiHq7Or/wxN2bu
sMRpNiz3g3V0mAGyy6HTSXJoPVW4D6FBD2iLM0r4LALBZHfErhF/i2L0/3zrLrnUct9T5UPeef/I
dankVBt+fCjxeNkmQ2msJiDtt+MYO79GfOiwwwgKiC00XMsLd/6Hzbt0y+nQm0wL6arJ5XP8dumC
Hw8ir5vFwYFJty74qz7NwkcPMDazC+XVh/dLhcNI0mIWyENyRN8vZQPsyGkSiQOezgIaHsZOLrjz
VeA043ZCf4+5r5n9aSDipS6rcgsB8idvfb9onYLZn0zpHlIEPG4os5Cywhholc9tdNUyALnwPj/e
vVwJFDqORxPNdLga3i8o3AwDnSSzufLgD0CPxEE8jv+uHLwIsDCZVnmU8fRljoJ7CN0DuqPYFSPC
NX+4m5eryXLpPTApYFsdbSrlxInyA18dmrbSV00LvBNtinyjaleugOuaLzkktQtP/+HwLotyTy3n
hyX10duOfHQxR9OXh7SJnRAEbzeDmBnI11ea1P2AyiGS1K6dufsa/OqfZnaszrySTEOQ/hCL3796
ZVo10T22kV1iGv9WuzgIIAFSFPcAsxKEMoIGwsGfv2aGQA4xkkke/bn3a84GPo5Z0JPMYR0GK6WK
t75R6AcPx5OrYNF7AxWbxRd29YlTq5dMknGXEhZf92hViynHELTqMJmZNJGkahrUnQKfjqwVAqY9
/4zLVnlXgi3vFU1IjhCXOdfP+9Wy1O1iw8jVQZVEhjZ08zWTe2sXhdN3iaLh4fxypx6OOoB0kcSD
C/1o53bQ2SIUoCSqEVO2bkWEWZ4JqCVHouBCyXFqvy69VSlIl8mUjxLzyqqGWTFlOaQdVhGm7PTe
QLJ7l7u5vG7Bvb+2kWVtaF+ijnj+Ka2Tj+kRnai5KDiPBxk1+geIyIb6IFFfzzwgznNZrJHHGetV
BbfE3+oILNoWvw0Tg10MfBVWEYGeNP2vVjoI9fvQ9lf8vTFCmWjtTeZuzhGeeAVi4YsLmIBTm8BF
TIHoRo+VMP5+E/it7wd1BCN49kAi9iBAkctws30eU9JMYWJceD8fEh023QKfYMNRNmn3qIaZQeKX
1RSgMJ617U9MHesrWKnZ/fmvcOojeI5peQ5YRXbC0dZWrTdWplmrQ1tU7TMuS9lN2yLxFDWzuhAb
Py5F98KSNClJ4Ulwjh4IewLbQJrCJUHtzbUftmLbVQrB56iXFwLhsm3fH9ilUWJCPfYs5yPwJQns
poYS6ILf98BcBWghuyJqP4MS73c+GfgWOL2/mWQJScZEmeX8S/140bO8y4Ac7BHQ5H92/m85hURx
CeGJXB+m0Jtv01LdJSVqt7TYfOzowR6KEBmB82t+PMmsCbzIZY+SGXtHaSOKjJgCTotoBa26J3Me
0TJzB4lJo5vf2wVey83Qw8IujB/nF/64T5fciZ2zTCQXsNH7c9F4Q1lVQIIOTpw56q5UDSrpaCZX
yefzC53aP0s1vxRVtBGO8RS9YffVJIkXISIRB/y7y9vICV9rk1d7fqVT24fXqJauLR/wuM5MwtaM
JhF4hzKsDWBsToslZVTHN9YwoBuX5FX/KUnd7OvQmfEvm7vx0/kfcOqdLkkEDRpHUAQc3QDUrqVh
ZJNzQD5qfvDRCMTNiHr/z2MM9RrpocdJYVpzjDjqY1cZLsIJBzuM4x5507byrhLai38cZViH+xNM
Hk1nhiTv9wjt29mbSxd3S7Cm31w15zfwiWpqOPPn+Td34hiQ7HqOAP23/GvZRL8dPVeFChC1tg9j
ORlb37SyHT3ucd33FQ7bANDIsbFethmVXvhmp1Ym9SPkOK7k4y1//reVmfMsGHFiDrzx7Cu6SfFG
5y1UD+5TdGtjN7tC26/bACy7NHw6cTLoTTL+YiAJAuP4ZBRRD6k07NxDqHO4WAbTralNk003eNHV
+ff78RYk3dIwPQk2Jg2Vo/sijI3+H/LlAQIxYyx/ioZ9pmiq0CdGcMXALvD8gidiKY/lMSDi3uXf
x6/VQJmqLGPCixUgqNzb152tETiJJDaKQ1FvXLQ/zi956hldgozFVmUX2fL9l6RuGCrE2eRB9wht
B6Bob5SAwGC6hUJoJtEXws2pzwfOgTalQw0Khub9eshiz+YkK3mQSgAx4BehRDbjSjJ4fx6rmcpS
7Eo6Uh/bGlE7jVVp9vIwF7Z+s/qw33j2WFw47adOAnofNk0hQop7PGMTjYUSIBIsh7JCQrnSmfEZ
Q4B8E/QFCHe7Ec0aOcZvkev/IW6TwEIfQrqeB9hPAfc7ytHQsE9w6SNRtwD/5iu4sM7nptBvwgJo
rUbIEfVSlv3xdhGkg2hmLkWCdJZg/vvBL1o3LPuEHigNq6s2SIKN0oX/0qFMsqkgaEYXMsMT+1Mg
iUjnXvMhAR+9XxCJAljcA0Vm3zYKk+uovxa58K9xJ2LUbjev55/vA/pieauovVJQogYM5O/oPJhx
PdmR7uQBZZ92bQcxOjfgDTfRMMBNGMkNVn0kUd3olUup0Nd3xcL0GZj9ou8QNsOFF37iehY0GBgS
cXlxPI++8ojb4lQ4gzzga9swNfcweF+BSYGn6mAOua8HXe4ayAz7CjjWk+fE6e78KzlxYqk5FyQK
4jmg6pYv9NsnV/7s+VFXC/xwBv8qYpp+GKu62YZVEVx42BPxT1qgVxk5egBfxNHViYagRKW0E4c4
88wbmCbIonad87mI5+jX5MbTXSt780KUP/GGQY4DAKAiWKLuUdBtte327mirQ26i5ousuO5mzCEQ
clmlFbayqx5dwfugRftmjUC7e+OqIewuPPlybo6SeO5TcDw28zDO8tFnRn8yRrmPAmjCcvFr1Az+
p7kPxfznpwncjE27dRnTozTz/lsW6YAMX2HJg+W7zF06RE2LshHQ86HlyZxJ75/vHU30BanC1yRU
vV8Pm+IBB1mmX7VhZT9HQzkHTOSN+wL+wYW788Q2XQb9YqnuSSWPkaFI+AVGrVJ1MOncrlF8HXGv
bBFRDkSIgPn55zoRlUg+gOAsJQgI+uVz/nYmdBLPvSy5NTPQ6i+6p6pbQQLEakli5IDXq/b8C0ue
eD42JzUWh5A77XibQouJuc48cYDAZd7WhV3S7GuQ8HPQOD3/dCdOBK1Mm+70/44ejnZJE+Hs5sc+
Xk/WgtGxkd8YVgHW4Bvoc/C8ZT9+NeTg7AaEDSgxJ/vp/A84EQcgynkM2zgNQDCPgvAUpW4e+SX8
ynCYDTjycoG+oXyD9oYYLUSKQO4ka9hZXnXhhJxo6RJt4TmBvKYooqJ9/2khMldNVYQpaZDtTnAF
fdTmTAcLphkDbRy8DA+RvihM7gdhxevew8/bm0Pvl2pdZ3v+PZyICoxSKXGBOrOx/6Gf/LbNktEw
qarN5GY2EusXOyNbl2ls/3ky//sqx53UHjmiDon85MY2Y38j9Kjw/kAauvWy4rNr66c5KutDF+WX
wNynPjMXi8tJYsIFF+T9q1Y5QE4Nc/1mgBembqYaLYcXHdjWM0PL9Fs7mmgBulbqjheSthNnaRn+
0C6hkEdw6+ieiVtDOKhTxjfoQNR7L2/EVRxbGFcE0aX7+59B0lFk97x/Ml3PhSN0nMC0A39OYndx
49apwlEFVCvWPVGWYXLRlV1bXmPh1/m7AK9IzH3HHKz3vqpgHc/4R0MrunCdfwxd4CaZ/iw9e0GY
PLrOSXqS2Z+y7CYm76/wCa2naG2S832aSnt46Nr8EtXn49teoNsES9gaC579KJxAjQps04jxpQ3H
7CpPzWhb2VmzcYW6lKt83FHS1rRnFjIWOGp99GHxaW2xGoLbFjtV8z20ohw5T44osj55C/E8FNnG
nDTSiecP6olHXICE3ODgeaDPHAWN3im7GDNZ/zCiSldzk9bZXReFebEuk4SR/fnVPtYcdGoYB7N3
Ldi1x6tJiKt4j4CuRd3Wu0/RQ9v6ZYdhDE7fSOhOXdeuRbmA1Wl3+z/OL/5x/zDOWxgJPK9Ld+Eo
NhfQO9wBE8qDHWV0+NJuWtV22UO0d/QqDaLqQgrxMQYu1Q2TflqM3AYf6I0yQ8MOZ55D61c0Ue1U
XA2gWLbnn+rjB+RqdWgML3kgDKajUzG4Ah1fjMwPE0n1Y9F4870BkfyQtrm+VNKcWotrzaRtQ6ub
zP592HMjNy3BO00HhIYWYEeGFjUS4JCVk0vN2RNLUTgtkHkOE1ivo/wrxs6+HRAVP0ydG33HcCt9
zGMj3RjzHF/YlKeXQlKPSSC40+M4hy1HaaJ41cPDKMZHZEXyvShUvv0fzs5rR24jWtdPRIA53HYO
M2NlWbohbMtmJovFzKc/X83ewFGzB03M9o0MCFA1yapVK/wBbfE1/PMbWxCehIKckMSqoeftC/Sb
HsO+oBguPZJfR18ioV0kA5iPCpXAeWi7lUd7pULcxnCHsbkC5HgM7ZF+vF0QOrEeD27YXzAVLHDc
9J3kPMVj+Lmya+eHLkPjGMVTn25kQevEjbjHdqIwh5OZ4zhDKBf40eK8+3jP3gc7h4BD5QIYiR7c
shNWSAzizBTbKwQPkNYwp2jvdWF2iRGUQY1jPCIQ+k7GF00HCISgl2kUq3C+TOi7wh7KHHXOi4WK
758aiOZvYx0jn4kkxMFocKx7/Ixv7CqVGgAggOvlEnYWbz4Y0dcpku7SIBZ9KRFFPtPjn0+e1xjH
/8NSEGIALlBrM6W7XSoxurGPc6O9INaVU25H4dnSIvsQU5itjNfeeirCjK3aKKq3uNhP2HB3qF+l
7WXsk+aDrxnBkYTX+EKjw195gW9sEo9GNI0TaiLPWQ49E5Q2hF577UWvR2TnNRmcBg9bVS9Oh2dZ
TwhWzdX7S2oabnwtcmhQLlSct68yChrpe4UuL9UwAzfZoXkSAkXL8W4s8KiOUVzGBW2Mj4zuEcSq
AisPf6HOIpqVke8bkYLci3vZAJRIZ2KRD3RdjtexrMCAo/I7fWzxPIjPpaxRpKPI0RBC7eww3757
I/kWgUmBmlh3eT17zUSjYbabi2cV43HCe+uQoARzsjXUkx4v9dbzqVdMGRqQXQaLawtrrjHDPIrs
XKnuhHrwq5yTcA/ubkLHQOsPj5e7Tzwcpl7cjgylmKAv0bRm11M2xo68BJx8JPmhuU+YZpxEWX3E
ZCg5NcqvC42fZuVsvvmcpAEUwDQR7oAXKBaWk4ZD72VsnOQL8h75n4PrRDskGJS2opD7xw/6RhVI
h1qdGjJfIAHLKyYlzRB1K/qLAwsLAFqa4VaeYym2nYYWrZlGYlMSTYmPvmQxjxRMRfR3JrXs52hk
zfnxr7kPF5wlqEWq3wpSbRku4glVczRpZvpu9RDtcGKbX4I+q6ej3hjV2p66/8jq5KLioOi1am/d
Ht4+lulk57V+MeoKP7M0Qwx+h12d9XVCSPxL4KK7jfVUmu1kl4kVxON9uGIs8DrNJi5y3y4OLFAj
Y0JfSb8wI6m3XpOKn8Ygk3+rUkNaJlB+wU6b+n+9+wUDRSehprUCn2qJs0wRbLWdAWveyEBZzk5b
/4+yMJudHzXFyk5+41vS4AS4RKuKDHAJIfIbp45th+bUUGXWz9IbpzPKKSgQ6ijwPX4q9a5usxb4
6oqjZdM/1/mYtx8y4o5UwvrTJQIxfWCs6qDfXDqnHPTfCeNbgAGNBgYmFSNSE6JcOUNvPKkH/J3P
yV1AtbC4BHw0eQvFLL2QMlXHhlJkM2BOskFabi1Be2Mp0ENMQwBIQcNbDpUaXbPIPbP6IgDD741g
yj8XeCRhgyqTlRD4xgalKcRckOYUJcNyXiZp/2APPfJUyKMC7x+15gLmvcDCHqno74XgIF8lx6V6
91XGvBVpBYP6EnK7r97Bb70g8LHJFMc4QFp4hABfirzJI7n25nnXIpj3jwjkkL+TbAvWGbyMa9mk
9IpItVizxZhQxxa7vBTBIIrjXOtBcajjDGnHwu1wQqno+q4Eu7deMPgsNXRV+g5LDCd9QdFD6i4u
c4Znalg7fyVoRm/8Dj6g6YpfpRasQSDubxceEzUJ4A/qJl1O0oxRWRAFYXGRtdU8u3MjDu1oFpCw
6uI4aM2ahsByPeDGqqunWFU09fxlVmJ0aOq6o2+fJyOvIiTqLawsMbmNo+4lbfW8KzdqRKWv7KBl
PFDLMlpQY3MlGLSscfWqKmP40tYZs6umP4kJtdptYUkXRewO7dgyMiDCFY6/ixng7wd/HPaPI9Ld
tcrmR+yRBhRYE0LCEhUsa6x45yIyzxgItTRz67EcvkgH/NIhmJNa/zBi2+keQi0Iw4NAOwT/rFxk
0fMg6LHvYxTqk5Vc/K5Bx2+iYWMp+CxcKOiStwcrjtwIEKuYzrmonU0VRfI6MlndOtBmgFLEuN3A
cN36+ErRw8uio8Bn7b0lrfoRXLUqhYOpBEbl9kcY3PBaApvkPADT2Xs+C+IoPl48r/1Hx9F4JUVd
3vFqORrrlB6KT0+aertcbE+YHBVmf47dYZQfsiLIYSfFE3bgh4ZtknobFGwz3JuxfksmRp5YI6xs
R/VIv19P/AZgY7QmOOQ6yL/F9YRsfYKTht2f8ckz/3PnKf+Wyzh/kU3crzzusofEUjQg2XmgHGhw
LjmpM3Z/ejM4HUp5pYfjRN3sXQqwlavh/ljTamF+qPIIAtgyZwwKp2QSP/TnvhfTs8yh9aJXgTVN
PuobH4m7zePT9MZHVNorXLKqFKfvefsRgxR+ZmnM3dni6w1f+qwiH+8KaxoLLA8LN79AcTNDbBJx
L95EeWvrK5ODZaxmJE+2RCoDsRkwnL7YRq7IPKTHo+bMJksxKkjtcsoP0Osgk2S1h/xVqSUdPpSF
hZH3mrLSHeFMLc+jc0XRniHRUS/otyuxK4Pew5l9PuPGFZnBqZcU9tnGxwQqP6CpLf2rz+xP/1ra
6OXRTvdbEQxbOeu9/6PDbsV4GWbft465aybaDw2VPXGwejTQ95qOfMGxgWAWyW000i74Jw5lmn8w
utTDoKNSRKiffoAd86cG/3LENJMYKc73fmFQJVwTBvMZjskyhbKTIAHvGzH7SuovZdzhB93ibNNo
OWyKvi+vnWe2B8tItJUs9f7AWOBxFRyPCKGq+Ns3m1k4V4/uFJ51HSRpSu21jd2p+Pbux2MVJsM2
RR27Z/H9JNbBlWl34RnjOjPdRE2nBKPsfqBr2DnCP/ou4PC9N2amDZa0iD6/d30AJfA3SDPAzeKB
cvuUsVeVIxSr4Dx7IdxQIpXcdD0zpznOwr/wCIx2WZR3AYJdbrvGT7+PFsjaUM7QuoNKSDp5uziy
fAJ5mzk4j72BSZDuFE9p7RcfegPVx9pn1ccP+8Z6NGIQ5VO8H9gL6u9/OywBSrd9nI7euclqjI0r
y+pxPJWQyxqhUQA0Ub2SPb5xsyKaQ8JBGaIwDctLzXVDEvC69M7R3CoqCJbnc0X5oU/MyL06tJCw
rOOKQQZgmiQheZ4S2KqDERfPWRPk5cpxeusVgC2nQc3pVNpKt69A5ugBMKTnFeBDcdGi8QuS4fU+
7PXsuRBaspLtvLEcExIX4hjAVkU5uF1uKFOvxQLKOUdjiixOCzGkiiZ3b0TGuJl0pguPv/B9fgfQ
jaYF5bupuouL+2C0eZdY00SXrsLPYDMLE09SaPDGX24Vlk9177gYfU12/xUZeKyJAjxLytPj33B/
I3AbsD6ERVQu7gJH4TJIDq0GfNZoVKeuwbI9S+IcpwaaJGWEzGFOuHvnOJceKuNc1B/5U5WbKpr9
trULhlw0CYbogqResCuYmR6DyisPEPvX1C3ukxaWUuWJqk+YgS2+qaXTd8Y4JrrgKK6ZB5Qoo2rv
6PA0933eBO8Fu/Jk9C1VAY/iiJrj3D6ZITKBoZGJQbOnNWcML7VNWbjZD7yN1xoTb51WQEG0l+h3
sWOdxekQoYWJqNHh2+Y488HKcPEsXfzKhIGGuBwGe5uOyKOiKYepOUwkbHiD+PB4+7zxerlxKKsp
EBQMdvG8Ya5FuuiD4Nx2XXUYBuejP83pUwgC5f2xgIyB5IXAz9tdtnySPHBmBxmbc8/7OPpFqYuN
tDBI2JZ9Lrd5VCTvFJ0k6qDbw6VK95cinmrz9mMms41A/6ChnTYa5jOIBwdmvlGfYJS1K7oSb3xM
1cCjzcQMXB3GxT41o6EwIswUzrNo6BPUdaP/G4ra+NPtM/xRanjTF3tqR4yep05/nm0t/Y4doL0S
ku5D4CuFjE0MNIvyRoWs306mqObWgrZcn0eh+TRqW3SzZJY9+5WUZ4MK//h4/7yqvN4WFVDWSFko
pBgVU2XfLli1OB3iYyLOAfY1SJa4eaFVF4TJPffLjCcFD2yFBSrlSpvm2AZ2rX0acUWpn5xBz+r/
wlqbnIubTJr7acAhFQMb2RTWX17auRH2PIMVJ1s77JLiPJqT6A6BMZSoNCcSM6NNapqYeeI+iLvv
ZmScqyebKYoC63sceDj4HA1ZN/HBsbMevD5cCvOHjm3cP2hs4bPooxXu7fMhjbIPflkV3SYJZant
H7+i+wiNjDG7gqsCwgXp5e0bKq3K5EXw+5NGhMdgnD8xMR1PDEaKQzOB59XHcFzJPe6PNam60vCj
56mmUIs1Nc3G7drN0HLFzXGXSDyc9dJx8biiCfnexwMuRVoF8YJKj+H34vHSqShjrcjPYz2Z32ws
LKJdm/nNuA09sxuPoh/BKM+SeLqy8n05xkwfwg6TSs42+NXblYsgKqTEOePsogA0wlmPdNAnWoSL
C82Q7ODbCeaRdY+B60yMW4mc95+VChCqAo0dGmd0QW9Xh/VVS66t8ez0hYU8N1xCOgnjvqez81zm
/vyxVETsxy/7je8aMJJgskbzFcbo4srogEozc8eM2jPHuD71JbTBk25WMQrZzfvvQiTWPAv1TTX1
Zt51+4RJhAXEZDT9Wa91Z+82mIaT4ASbObXW+lR3L/MVFGaiDeBRFjDsul3KQ7l5Gqu4PQuwlthp
5vUes7/hZYx041KmeYalaraGKb17mQp7Qu+H6RYoMcb6i0WpK+2hSppzG0Zo39MOc168egoE+mki
+vr4y6ntcBMnUVgiIwetBKCUz7d4wmRK8d3EneXcNUOwH5lvvRSDCDYREmX7CebibsrIHv2uVE7d
tb1y+97fT6rwUkgK1bLHPWBxP2UJsCg8j+pzZUFYRxY/ONrlkKM6Pcv4D1SN8+3E3MnmF+AqvsOQ
uDbxFnk3uJ3kHPwf3XzmB+zkpWZNFlTYKPuGPBezhQpF2znYH+AGvsmRtP3y+J3fXYZqLaUeYjEZ
pue2iIKdY6KxiRLv2ZkskKwlzpnppmxRMj0QUZyDHdehsXJC31oTTDmZDkM1xKeXYcFGYUO6YX2u
G0fEJ1EY8fjVlRqu1hVtoU8etPn3Dn7UO7UZVRKJ1Kh4qZoaevmoZZ1T09jrqn9dOFRbd47cr1OH
xsfjV3rfUGYtkgs2MrkVmffinYo0CV2n6ORZ4wunHdNZUebRNpdtQ8tWCyfjREIQFHtfiOAribpw
9nGWmM0nDRfTMN00Vl21K7H4jZdOYgnkCtS76rIufhSqIm2LtXVxTjF3+w4ksf9JfR9rG2B7/ZG+
VNS8/zPTxKbQVLpE6lzfxg5Rzo6nVVZx7vKibphOj0ayi3Fom3+GdmZ/s1qsI1dyTFOd0dsYAtuF
9iOkCYstvSxO9GywEoc22XkG2FF4m5mDk4itg2vhhIiJapOZcS6m+GJZ+BV9dN0yHQ41Lm3Oy1Sb
iNm0zjRU/xg47Vhb4Rht9Oq2mOLw07l0QYIk0oNuP8RBgOYcPmCDs4kFtmVfdG8c5ameXdEeH++o
N76dEsQlh/BdQEfLCUVcWY1XjnUOKrdKTqXmmKdMk+PeFM5X4cfpyvRBlaaLd0i7mJJVaX1TUC7i
oCiKyhBJ2px15nuXbGyba+lNa33EV0nUxTLQ+wBPcKVxUy977TIOUNia6+GM9UrvnalwS6RYdCxG
DrXvMeQONbD87m7UcEr4UqOXalwicjXkpK28zH5kM3YjH3CKHsJvtGeC+I/UxgNu2jlBaZl7DAUj
/P4yMmXl2zoKjNkwz3TPzjAS0+GD+ijDT3Vu7Z0kC9sjKPtEO0EZpeNWyrKGCQjkwDwlwu4NzKCF
52yyOZ+8j8ja6ijkhHkw/2wrnGpxwsTa6+9SM/R4X4SmLV7iwEiSfY5gx7BNGpyBdrlfz+O33LaR
fElMs/8PD4pieplLo+2u+RRrFjK1Vjwb5OdxWWoXGdTIDW0ME1mNbAOuwwlekDwMffqRE1ZEjzfZ
/VXP4INcUWkvQ5heAjrAsvAbKALOLWK646kR5ohTdxQn+RbKTPPv49XuElNAwkAOyIVRh2MbLBIL
GOTRFDC0Po9u7tXxDk1xu/6AX73nHctpTLJ/2zpKO2PnY1zm7ZMRg5VPj3/CGw8MLBvCJ0xlOgvL
+KQNMgeOPNX0FsbyuwWl4rvEeAbrU+xV/g9LqZPExAcmx/LGC8rCm9yklOcWWWjj+wxhYvihZWSo
/43odNkfHy93nyryauEm0lJ81Rdc9LCHrk4FQAD3jCVc81xIHOFguJ5zQ3bPGK/mG9CDzkrkfWNN
1TimrCfuQuZaBA07BaOKMxXWsHIqu53ZtabcuppdfO2jRtsiTtN9jgOsbx4/6t1HVNQxsA+KkoN1
zLKYJ61xGRx7LkC20n72ML2+JEyrMbVs1+71uyj8uhQ6ghBrFTdvsWVlGocNAhruqYm1+i+7CWa5
x2sz+2AihnIurLlfOZFvLkjQV0LvNOOXMEmrihv69Jp7cu357xC16+cBy66d4c+/ClNPvj5+k/fp
LxKCBHwYIXxDoADqWvitL4I7zYzHpGefKl3LPhqdo/+wO5KJfZqVbox8cllhlpwObXg2Na81NnqI
aNQO/1lz//in3BUCFuMdWm3AQyHhcJXf/hLdD5vIbzzzNPS47f6rTfHUePvC94e0fRKjk0ZKjyzX
X+YUkMvWrQH9HdLMKobvj3/I/e4KKJpR1VCzLg/ez+0PCbqGAWaC5+owN9EmsmL9aDpNeezB0pzf
vRTlo3LuYTvroGNvl8L/Fi97gR0orrd+Rdsmzi33sykjd/xOmuYHXx6vdxeAUVFS0j8gNJm/sMdu
10uZGU+jrnVHN3WHfVO48d9Ti6MUrR95jG0BXdtvo6tti2T3eOX7ESlHCD8BoBYoiRh3I4+8nH2J
xE17jL0G8zZERT4lWP5eNSsUe16R2MFxReHH8FqAzoaHZGI1PzWNnpzdrsJNzkY/FGBCsUOfDjGv
QlTnHGVnCrOgxvK075yPjhiisz7gdJiH0nyxjdRbCXh3p1M9BfZWEMBhuzMKvX2BCXCVyMb08Mh7
cq9xXdfnvNLTbYoNxAFbszXV2DvAPwkQmBBEVanFgSYsQx3JgFsOIgXUZduxOKDmHjNCt8IuR25y
nmsz+jyiNNpdpBdm0R8dSPucTAE4z5OPTYf+JRhjXztirkmrbaMhpmSvVXavmehNTsdvJHwgpUCZ
BdR4ESM1NIKdduzkscGj4WI0k7mRMpabpk6qbTxoyd9uYVp7fR6s57EKKTLRedi1dYq/rUjTo9Hp
/s6wIxyp4jj9iA23fWgcp941c5WdUfPPnvAgxAoUreSvQSvMQyATZ5sTHM8ibtyNg7nqAciIdsI0
eFrZuXdxST0d17cPZgnBtaUMGUJ/CAhVmjwWkVfuoFflT6+u4ZWQ5i7MuvZ5RDNqp7dd+8QwLH5v
iFDL025CfEcN4JcXUCYNZInHuDkW1QTktE78Yyzredu71loddR8dAJcyFbBIWSgFloRTA47fKFwr
PdeFHsh+Z2SpFx4GR47pwZqrsHrxTTe1foZRXM5/zZL2n77ysu8SClhInC6L2Q+JDBitxflyskHP
ZclPyPLxGkdVs8U9tHl2hqK+NC4HXWvn+fQ4Nr25KA8MqUsF/KW4+ICAq/TdKDsH0mz7ZCtblMZR
Fncr76TjMTL/k5lmkWbbMrNls6Y0fnfdIATE7lLjEVC/5Iq3jzwNUpiVoYcnbUALrHM88N29l+3p
M2Urb/d+KTqJzPBo4rgElKVESEwx4ybFFJyqxs1PtBDNjyhoeNsZO96V2/wuUHLJ0Pim0FP9fXrR
t08VTbgg614YnMYsiQ56gUic35vuFT7AN5mZ2XvHOyxHr5kZGsmRmofeLpeNFWZL+PCecojyex01
9W2OmNpJi7HK0gQCxY+3jLV4lczQQRSQ8b6OL6hPFtk2fUw9tK1Be7KBiRSgQ6t6eCownMkOcdf7
Ne3DwkOQl3ZaJDfS00X5J56/g37McIl0r/5g66jL4k+C0CyMRf1AHt3NPwRF6X+UlFi1prMDZnmm
fE33tpu509EBGjA3O4ynsqdxyHT3YIwiizcByv/1NmzHccL1ag5H7SWAvfwBVRK7O6UTfMUtQtxM
POwQZMPJS4Uz7mZRh9ExaUOvoAQvjNlaQ3osAgoMW/AdyvJAIXdUuX/7VXoH63k6P9GTnlvhUUr5
rW8d94sVjt7Wszt3l/YeeJ6pX+t7LU40C1Ngkr9BSyXTsO3FwgZV7GtfGamyCCEN3fgLjo22r7PW
PBuxPZyUmMfh8ZZ4Y00EOYnRltr4iLfcPiyGyYlwZr9+GiPfPUUJegVlJ/yrTO0JkfEo2wG/W6MZ
v2bFv929SIAjtMqSCrCJeOWygI96rndHOvOVBo6t7/ven01sedq8YoZmTPGvSobDn3WmWZgqV01u
b330yD9FWBwj4JDCs9/Wtds0mwm90Be7rkt5CIvY854jEfnfnFma0fcqLbS8JRID5kPeO48tbMqL
eKqxc+NViE0QYa/8gk5Wm+76qfX8L3pt+OWu1qtWfLR8MRvf5FD1xZOHbVhGSyWcsmpb5mCoC0Rx
g46dqATjI+QBJa4VGDsMoE4/0dlDr2Or164AouOJYKx3RtSUctfhN3RtGrhrB+6R7HsvkKnbMDcf
zsjQz/o+4dr8Y4RK9yvD3O7fAIKiv2mwxH5fpOMLMJt5lXFj5EaoW1xZVRAPwYyk9bUIDInOmPHX
NIXJiw075zQlqbWSgd5tM5YjKSQZQImIknSxnAQHF45AGhGMdNJrE/Y2w1l8wUPaVoe5c36VQfRO
rqV6ROAYHCUw74AGlsp8AfOgZoRrexWdnD45Yq7+bM1OXl2LeW2gxPoeH6W74IoGoDJKACeOfwvV
2O1RchAeTSJSw5c6dqYjwmrp0zzH1RHQ83x851Lc9wQKzA0xxVFsmNul5iysS8jB4VNNvf1Zl+O0
wb6o/ZGP4xph41Wf6PezCpyFr4aayKvAD2C727Wywq8NSsvmSqysqMEsuy0ujjloPy0ttcUGiCc4
+CG1gk/gq4ZuqyHGExwlnqyffIx/FXsPH5RT69PJhgGF6Ec9dcb3dmqNNVz24v5WcUWpLBG8FR6S
5OT2t85RRWO77q1rXdnTjxJqzj8kFtanySz/0lIpVnpl6tF/fzX0j6CSkOg6kNzoDS+CZ5k1bjGU
9nwFjtNfB3yKn4fWrVdC9P1DqTKFU6O8LGECqbP1W7Oj6gQ+lZkYrkArMqwZJj15MYTTfhiTCTNw
rpSVjfzmgiQmDIlpHnEf3S6YTj3okNnsr/YwTyiICCPY9pnvHBHMjQ6lrNw1fd/78MCbhDRHIUaI
AOpyu+I4lXOlleTOXlzr+lZYKJ0noZUU27Fopz/0CNOhfgqylTd7d2KxOVYJNEFJjamXUUkzkKqH
omZcG2fud1rmuhtKqv/aOVhThX5jJcYh6qgygocktzhELbTLrMy79uqESB9tph4SjmNTI24MN5Yr
0eEVKrHYlyr6Ma7kIzISX7xOHYKV2+ZRew1TLdx1Jvf7VpOg0/7sLK+VGxOPy3bjD1P8o2/tvtq0
QWcHiLKaobVRmYLxJWIQ1p/qru3rnd05GaYdpvadezCo9kXrdJc5aLEtc40kQlBNSsN+8rBOZ2TF
QCDde0Xf/W2Xrp5tkeCpPiKAamYH3Z4mgRJyJ5mYeM24dh7v3zIsfmoSfBkB9MPwud1GcPhGx6il
fnXwbjsWCIluei/sX5hdDCup9P0ZIZjRIUe/B80GBGFul5JNbzgT3f9r5fX/lTXFfjhwgylyfbpx
hF79886ITzEPQgQNI6U7Q2i7XS8E1je48YCmZG7a/414D+371qzHw+RF05rU66J5oPYOF5iyDQWA
SZBbRBxvssJEVoF9dVB63onSRjWAY391qshDg7+f0gPenhKssZnPR0vEa6Il92+XlgUT51fVDS45
9aF/C3kFU+lqwrT3akf+eJFdZ4ttkJnzL9+Vzh92KZNw5Xvebx3uDQYrgEVRLoQPcbtikBVpjr27
ew3rbt7HmOGco27w99GYzCtR5z7Y4VeFvK1J3u3pKPfeLhU5vW9HBtWUFWbGXkcz9NTZI7eiQPZC
xwznp69hSft4/7z64/0eE9Q1Th8VUiCHg/RBvfLfXmkqqzDyg1BcyZjzFASjNxTbHp3neS8tbRZP
KL55f8IQC3XQv2E9H4UemfYWqe+i2iWTLbKNnCvfeknjwTsIHTb+hnaeZx7Sukz0Yx6ast8//tXL
faB+NNQy7ErBQij45+2PNgsUCNwJRllCfph+LLvMN3YN9LG/RRwL8WGIBuedsxNl6UpDEH4fRbnC
ny+CyOyPTt+7U31Nsj7/m5zHL3aabMVzkKZdcwjCfvr53qfkDlIADHrpsDmWYCIPDmw+jWFzlX1d
PZvNrJ9ogsvvaaR3CDhaa/IZywKXJwT2QcxCKhck/1Ixmu/Zm1WB32YEzj2iAjeSdhf5VhGeK4kT
1sZFIfSrOwttO5jd/P3dTwvAEBUCVBppeSzFYHynpDs1GPU1H0bX3ve2cPxt0Ikgfh6HSt+nucMP
efeaiuEE7I1RDb2URUBTptdF6DlYiU159S0ZzRpN7tbXN47RFB8TX2s+PV5wGU64I9UMRrVgSYjv
yurGdrkWTW26KkrsKWf6fpABUMoub9ZqgfszQiEAHIpIQs/gDtcnwsBs0AoZr4MwrH1t29W2mgL9
GJXRPzNdyZVK7q0nI4VhNUB2ivZ7eyQVvmOw4KZfS0Qv462EEt/ththufzoiea/gJq7oKt1QQGw1
YcOJ83a1PpgS2wd4fczHedh7ZvF9gFm265HUe8r6zl4ZY76qt/0eJVkPThMJDnNTRbtZZE4+6cIA
5LQ+VsYQQyOmqile2s4P2g3oqxwalZmI4yhwlNxEZWm9wtCiBGBz6/7XxTra66hQgNMamrH64BuZ
/73WZGNuQkRPP+tNoJXbstBG5s2wGv0tdtH5PkqR9wQnrXX7qIQvToNJlvF2itDU28aeKL4+3pzL
6/31IVWnXIEnYP8tIhwpHZ6tfS2PQ6fJl6hJY+DLen1gAFYyE8J2Z3Tp7BqlnR+9IJxWrtrb5VGT
UbqQKGbTWmMAQ2C//aalkbemz/zpMI1udgrNwrxM2pDuLXot7W7QNIEGW1KCrXDEjyjT11TCF6C3
//kBgEYgaxDqoT8utrDn1EGUgfc7WA12qqUJWTk1Zv1TDOJ3hw3y/DyavvNHaxb9WRpNtK9Bee5S
VxMrl/JtIP6fH4L5Dn0wRaHj19y+iaKOOy2YfR2r8BAMAA0rpCMjhHO7uukuIUTpD3XnRQdYHfbx
8R5Q//T/3+iECtXcJP1QPFulobZ4BzPu2wAtYvOYeW70JQvn8Kkhf1/51LfB4nUVBoFcbvTtaf4s
u4t5Us16Z8/W0bcpyjGqND4Zkyl3QRqu9Sluw+D/LsUAnqScOTGl1u27DAFSVV5sW8fE68w/Eq3l
8pLG+COMRv8wz+FaQnX3aHTsKTRQu2K4hsbW4gX6Wt8GkgbUMSl7CDA6dBf8R7XDQMtg+/hbLaIS
z4bKJ5cl6QFfC4b94sQ4Ebc4BoHmUTpt+2HuunBnaL6/gWFqHPU2/ZUVsThTH49f8T2cN5ET+8+6
n2Rf3BKjJbK75sg+BBhhVf5uIt26TC5256aXJi9JXGifZjcDuTSg4ixhFx77yC9gPytvSWQM9qXb
1R8fP9NiRPy/z6SUMQhEqihePJPhNBM95s481uikfuZ2TpEI8OaTlVmS7jPgad0u+5PZS20b57N3
yktXMoPV5N63JrQMfERVH/+muy3Ea1bgRSZaqgZYvmZdxIbVM146+lbm/IHw8sd2aqaTLFF0rar5
v8erLQ+/+qjkB1xqdER5CYvDX7nzyOTUso6wcYIvWYB+GXuARrXe6Ecx28amhjT2IxWExnevzNyJ
BBAhOnrAyzI5i8nP4JNYR8HRvMQGWJnUisON54nps24l2jVuZvMcas3aAOr+meE60AiB4ki8Y9px
e0gtJ5T0SKfolNMm3hlt1x+sFAe/ys4pLH1Z7fO8wK63s9Y0me+/Lbk1j6tUtB2KisXb7oVTSoBt
2WkOoDWJyqv2lWPFz5lPfoYm1xpNaLEekzRlm6DyFsoIot9ivXy0EZuJBMQgS0CbPwyZRk5WUNj5
AXrH44zKKZ3V/vT4094vS0ML4hr3OpsKEuDtC5ZegqiyK41TEVoa5o8YdeGZ/suuh/GQzNEa7Gtx
lfOUqtPt81Ed+Kp0C2+Xg+PQRTaK0idcyOSuCbxun1W99d0qk/inowXtKRt9d8eb1jcFX3slrV9s
p9flkYrz/8ennP+5Xd7FG6qb0Gg45dznlw6Q4qZNtOFYi/SPpGj1fZ5kP2AvWofHb/m2gqfbQ5MA
bAuZKTcA0XmxblTqSdBEtnHK6zD57uMKubWzIfqA5Jl5nC2yO6a+xUpu+uaitEbBXCmXn2V0MhOE
8PygME+jdKyDVrg+SgwETLuJId9TyO3q1lgzGH3jA6M4w3GhPoUEcaeBBdTXnQvbPMWgyo64Eoab
1DDqo5UiR+FSVm2DsGtOYVU5O4g55n+PX/T9dqaxbliUxlDCUKhaXBIDUq9mMnvOCe3ncZ93TrE1
vSE9+rGTbmY9fp9VoPqw/EhogyT+dA/v0OtTYlrZUGfuKWVysXUr33+JwXDA8qzRm1y51t96OMSL
uNXxClSF+O3uRfai1Oa+c08Ze/iEnbN8MQcFmhzs4VvBwVlJ+RaEg/95Oph9cCuIvDS8F6e1ruYR
KZTEO82QCjZ1as1PYhiKz2YVqp6wYR1l7JZHM7cxdgMreZy4AzcpNeuxL9r5KQ3N/lOTYqpOjVB9
sERZfGg9KCLCMOItUKACFIpOSjSE0VC8L5VUn4bKjJKMP8FmLPGNNFd7qwpTnJuNofjgdIWztQz0
eGvZrcnd3IcVwrYyL9HROiBLN28/zNyHRtl4vXuqKz89BSaEGAMUyoehcUEewIjdVnniH5IascbH
+32RVL4+JBw2riiAjsqh9nZlt+GGjH0APBinOH/OAT9gU1s1mjulYXx5vNYb28/+fa3F2RKIteI2
3nonLzJwCvdgqU9e515cKARbaffe6fF6C2sYtp9ipgMFAxnG+aJVcftwySw6N2TyfuJq6j5pov9Q
Gl22M5u4/TLIIP5VB+nV7IRz7hEN2aDMNh5IVBT/VKt3j3/M3YsGbw4GnLyd2xJFgsXZ83oMoXU4
1afR09wtws7OBZrmcxw01uf3rkSSq5RjgWHjR7dU4AV5Znsa2S3pOfIGWjpr+0F45jnJTPedAYXB
GUtAreDlMvpZPlTnt3NVl4FxNt26uJZt/Jfmi19JPhafjEKf9u97MDWmI4VVJES6pXfaCvj71F6U
WzacI9feyiZIn4ISs8a8L9aMxJZXH0tRJHDlKRAYU8LFfdvLSWIxw8ZI9GbaiKl11Z6Yt0UbGvt4
sv6Whe2tFCjL4/G6JpWQMg+EEKYvdogzpUwk7cY5x+jvH8ymMnZ4ipbbxJXJvp3psj1+ncugo9ZT
TCZ6IgCACJa3p6PJkfgvqUrOwMnrXWcIa6uPYAd3E23Sf3oNNXp9LIIZbl7PUX28uPrHf+sGoHWg
FmdtsM5cAcsRsx6WXtePjgOGstZ/WELouy6UuGI9Xuat70jXgaIDch//LUJOVQinC/zBOWPUph3c
6f9RdybLcStZmn6Va3cPFeahrDIXQAyMIIOkSM0bGCVSmOEAHPPT9wdKmakI0hStNutFbWSicfAA
4HA//p9/mN4bCsqd1MGWGk+V6FBHTn1m13vtOdL3AOzBBeqldMbG+bZqs8TepYYbXWIe379NbS9j
CZ9EoBeD+vX313i6siy38pfxTnEIs6x0OwNJ2olRvFebob/CpXB66hPHPcd2eG0ojhlc3LKCMW2O
pwyYEkK7ZkDHUoNU5a0orh02qtUixjizir12F5GqwxODrbg4uBwPlapDGbpQAHZu2GepH9qRG9RJ
nlE3YG7l93ZZnil3X7s49nrEdgBVizna8YhFJE0jV2N7RxhEs2WhUQ6dHlq7DF7qHw+Fn9PSd3FZ
pDVOxcdDTZPRWWkTOzstKR7z3Jiu1ZTorCqsxjO38eVF0RNY6goacRyXnnUtvzThun5wpXA6Z0f3
IL5BJm8QVTIsxoz1n1EqOOMinKW3A6dwQTo5cR9fVNalYgojw9kZere38yUt2R1aCGouZDUHWb4R
2/P738/9l7OEvg4SSWQwC4/jNG9n6mZCCd053LVRo/s2cta92miL+F+aW8ibf2az9nyNiwkNABzi
BgLPTvaFIuzHUVIh7NlL7dVUNtGtY2bGGVjo2TXneHX0lt4RpTPdUyCbk2EMLcqtyRwjkgK9Yuvk
uQzknPd3iTJN/pAW/XVV0zJw0jC+q80kDShRhzjAvTxZp/zjS9nrFwhxOnqXeu+cWVWfuXovPh+1
I/1K3HheBMSY/YgzV64pu9TuI19CEHgk/qm/arrhQy4wPlJy29ggqjZWRls5gVWU3taySrmawljf
98PYXpRjZl7oqTQWW5nbepxhhNZ5hLm+awT0JptPFmmFASF6LNw5JnqKYkdr20rtxywd7ANmWdm6
Ms3hoJiDsyvHYrzoK+mtrAYS9ZA60Zn98pVXiWY9ROQFUeK1PXlphV1ICvVO2cEUHfd5jFnilJbW
vuWUeOYGvz7UwnKnKUDr62RrFlkjTUtMys5ig75Gf47dNFyefdSXzZmhXuyQ9sJ6oElJRwBiuHcy
1XKM3jI8UJK908t4laSKvvNiqfpOLJWd4SLjM038o37/2r64PgaFlESzjQGXqKHjpQJdIMuIMaZ7
nMfkNuksuTXcpN+WZnpuN35tKCDPxSuYph6Q9vFQjoLeJbbDdK+0giCa0R4Pgz62wSiL8ow0/MVi
xFX9OtTJ7tjlvTVZo5viauZ2fhNr5XqKjXjF/f8aRTQwf38TT3iSLEbLeO7CuGIboV48mZDehFzW
qfED7DthBaUixCrK4mqtjzMRP04ZXQ0WLA+rdJzNpBgdpH9lhjeMfYKeauWNh9fOuynqK3xgOJiI
Ko/+tKTlEzpE30E7YXbxEI5vfuiUlZYauK+w/Bc3aWd9HHUt+pwz5sYzc/Fn/oU/7gjdCuiRNFWZ
YMbxeAS8RANW+BkBK325Scu5uU7LDo+S0lF8/AtqxR/0uA5mSrfSH02ZXtokwZ0pAE/Eos8fA3EO
JC2kKvD9Tll+ulurZSnVbO8ZM8aNioo/7liNs3k961lC6FLeeA+27JMWxKeYv0k9pMHiob2v/3TN
WmiGz0bgoN9ITE6mJHR6fF4rN9t3KnzDOcLeCvF+sbF4u88MdQrcMRtpNFNGIOng9HnKsmha0aeC
GL59leX6dVTkjm9BO1/HmjMcxrC2A5c0hNvYjtXLMCLn6/dvwysv37MYy4KG9xxxffzoRwwFRYuF
2L7U+nHjSjXei1SV62oS071FU/PMeK8+ZAAitgSY5ouL/cmAwxzOVdHn+94eDSZ4NsBdmdvaHzw7
ph3vxVYwowGIgjnv9ECM2ObwUp6LP3zttsODXnoclEDWaUkeVo3X40WY753RGe9HSGCbiNS0vZl3
H/jO8NFQvDywJ5kEdkswz5nt45Xldakq4S5wYOa8szyWX+rLdq6jKazmfG92eQhoJN1raVfJHvLE
uWC+l0+YKczJH6QUFi04yvFQVY9wvx+9Yq/U8eSLwRmAhz3lAa/Od3qXZOfcml/ARwv/HJI1vESK
MTSbJ6sXYjNYs5on96Nw3EBNMVmUmAgjWYqFr5QlBioFKkC18/J1bxjdFmsa9y3tR+uj05vnerIv
JhylB3gkU26xyYO4fHKr67K180kZx4vMyVvPr6GIXOQ01QOmWoU3yFxcJ9yH3VT15mfa/PU2SZRv
f/aWAYUuOCWeENwO9Er68TNwm9QSg0Aw1hneCCe8z33LEfElVhzj5ejU5+Dx0+oEaJzNA4SAzYNj
2WmhQJAxxVZpaXvPLK2VCft9ZehN55NLpOPFoedBFpX2mfV7KXl+qW6hqCyWj5BAqb7YSE7tkMw6
bAXEd+XKnYSxL0cnvlVatcfiv6Mt2/bWxSgI6SjK8hxA/+rIiw/GohPG6e9kuR7HCHhoQi2nZZa6
F5HnbkkIlLteYB3dYJPot6oWc7Ahue/3D/YEj+GaMWQCwAPFW1bQU7A7xU8k7unmHCS8qFXWa+Em
HZo/7FEuo/BSwQPkOMox8dTW3ZKObL1yLg7jqHUXsdoaftSO8aGR6hxk2qzsfn9VJ6vT83jgFQbH
w4UAe1rcFvB9hsiaikPuOunKtproohlbYsBn/Vy795WhcCMDE0HLBxHvlGOE/jzpi9wtDpxyeU6V
CB3HLwb8Sr06dc8dEJeq9XiKekejnbyHEKRnRRZkVtIIMZwgadDAdoOd08YX9xTyxi07dP2uMhvv
gKGY4ZPkrJ2pP0/W4+XmLrgCmwsLE7ymk+VxILAly2OnOIjGLKJVgWFVgE7TuG8M89JUCuwwf/80
TxfkHyMuRA6w2QXOODmrTC2X7EzcYyuap8vMmg7kTHnfy06p9x35eW9djSq3Sr2PreeEahBZIB0Y
4ZZ8uOqcdvKE38zKtFw/R3TOg/idsEUcr4VdLKUk8rg8ZLOl0Pltcjvoa2miv84gtLUpT6PQo60+
OEWghHkb+RoS0wOUYrm2YhNzaQOUMKpc+0MnMJl0MAcwVmExaeszN+616aKBM/HW8TLw0I4/ajto
tM0VtTz0PQGWGUJanP8jO3BCU71KFCqVFn7cl9qV5nspUmMdub3bn3l8J2v58/1ajpi4si+Ql3pS
MOVLteymdnkgL2uGETFYPc1zu9padZ/5YdoqvqNnf9hP/jEqKm5nsdLiqHQyS0OlcHq34ClFmeFc
Q1z9VI66gOQyzeseJmkgzPhJ1Kr7fm76+cx7+tqiwFb578FPtuwhrEfcJWR5qGjkXbcY+K2Q5tn7
RK8+//4Rv/YyUn7pvBwIxLAsOX7CbqWEsaim8jDVYfkFQnK2drJuAANio/YLTkKb3w/4cqvCBACm
HT0tLD5edCsaO606gJ/y0CR1ddPExJyFid1th6m9xac8wczUHd/1POkza/pr0wiuCz09lcMVHZrj
K1WNYZJq6pUHhWiZbaLWycoaEMlqhRNfqg5O+XMEK+T3V/vqoBCQHYwZ6WWfildxQKYHMkXiECfd
fJ/aTnVlROQQOk1hbUIzat4mlX3OG/mUNvo8dzlfLDaJkMPYN48vVeRqGGVjxfSJc/Nhwof/gp1r
Wss6lXdSs76Tqmpfu1L5WCNhPxDc0QAi28Y59fRrV4+vBwIFCqOlB3f8OcJRS7FxqctDkXvaxpzs
7lGNPTrTQ558GT0rvJq6bjjznJ8f5Mket0BSUDkBiXAiPnnQkBLcbJqA+fUG+3by1JX7urPQ9bvp
+N6YVLUNolqdHwoztzYQj+Ktk3gTj0SIXRiKakOzN77iwZ3DeV65HXhVA/+y0XMSOS3EK5vGamcX
8YFeDgZLnTutHKsx1k6DK+KkueF2mvJh+4czcNlkKEd53WCKvGh+hkoVFRkJPAfZxxFBV1CqfbUT
hDRQDBTX/dBhH2M19pmn8OJaGZaym39gHlHznzyEKjIVC0F4fMhbTfuekyC9g66S7fNy+JQsi5ox
Tudq0ZMxoSEg/gU9YbLRWsGq4ni6VaPMjCGvy5uKaJdk24Tu4OY+rFphiYB2ntPeqmHb5RtPbyf7
zyArBl+wXRxG4D2h1D1NW0/nuACwcrobUc/iknPcBxAu1Euj1Hy8TcYzm+LJug0VksMlTSB4H4sW
zDiBJ7uqty1hWi1K5nbbdOgjByvD7p2Amwu4i8bt72eRx6375Z1iOKj4EDEXHQ6FvneyGzbCMUvP
GMw7lbi0YNQ5wRQpJgA2Dm0UitO4HtSGxPU4L68yMSj3vx/+ZNP4OTxTipP8sk2dzCY4BGi5jcS8
k8acrr1+7HdK0ajQISdvlY76O2tw7QAJd7P6/cDLH3553f8Z+OS6DRkZbRxV5p2bZmIlsb56m+q6
++73o5xO3B93F00MLwrmjafwY0TIg1lX0rxLvUz51PRIGRVOmpvJdaILUefeZdEY/ZlLezmDeKT4
HoFQYH4Ey/b4bWk8mUVqNJt3cyuGDXFx9spuYTQTgWb5hRee43yc7krPD/HZ1xsfDd7UUw+ZPHGS
0p5t867uqy4oNbsOSD/Dht4Q0wq5ULSx0ybd5Jh6vBM42gZ6rDZva3xbzkBwJ9XV8kGekxkMKsol
NmF56L9gT5l0Jy1LUusutqNybXV1stclOu5ZiHMOLa/cZIKz0K+geoI6fmpuZUd5DRtssO7Gvrut
nV7bG5Flfcn7DKaUM9bnxL6vzCQaP8ConFphvJ7yFkpdeuHcdNbdhKr6oiw67zsbgLIaMOZYh+bk
EQNontNOvPJ2GljQIH9cMt5Y+47vJ6F1RprpnX1HfB6EUi9td97YITgSrXmYQ/QUmRB3pjpO5/Ic
T/f65VGC1lNGLqDSwrY7HjociP7qSs26qyYksLld08I18VQPYUxuplAluDKLkrXlEDdEq7zbCDhA
fow17U3YpvY6Liv1QkbNOeL68XOAN8JGT+m1UNY54XEwOf5cWprFMViN/bgIJbxLwM5cvwwTtam9
VWgYEH77sk37D0UnIuvPzPqfB2dYVNHwnpCZnNLX4sEAXSW97HGsnGSTkcKw5ybGq8x2zsmfj/eF
H0PRp0B8SqaiA2fu+DrNlIrFNUb3cYKmts0drdkMej5deHaH9YLioOz3MlV975IA5qfklv7Rrgsk
yuDQ1RawDW4JCqnj8a1cGzvg7fRJjAhGLjzcFdVbWce9/TGrY20IfQXXgPnM0nkCKCzDAi7iTAdq
y66PifTxsHpSl1Nr1vrTLAsFhZwX29kaIyq73jl5U/VyBYFI7e4N5IbuLTRQNb2eZBFL39RDKO8Y
SITrNuQEfabsOl5v+ERLrjEu3cDddPjwhzr+YFRcUPbsRH2CJYm8xswybZOGZduvLFnUn9yy6s9J
8I9XU3BstO+IR0HzF971C7Kkq+De1ztW/B24Q5KUPQ7vSSMcfa0o4sc/2Sd/DrUUIkvkDcXsycId
tx0vHEn23xHrJcZV6nVw3ZA3ufk7TU+d26mPiSDkXXOsM0/89L4y0yHRI5IAoMOE49RnAGybrClv
TCM/653uMnFLYzvh6m/4iWMrF1gOlOec3l/cV2i9eAGBexD9yMp68ij7kDSowouJjVUc2uxK1FpB
FbGqd6qItr+/sccrODcWM5pl6QbroOvHS3U8bRTWMEdp6ybyU8sOL0RZ0NfPxeBPlZbcDLNj3mCZ
lvmxMxcXvx/6xWVCsV1gOSbt4oRxOnQz9+CE+EKSNG6603XkTeG64Mxyo9c0Af9wrIWe7yHkQj0F
E+e08S0TpYPUUoZcZhemX7A7rGwftlh3VczSk2dK9BdXhu8RaCnCKOA+/j1ZGzMtBTSfsyGmYQzN
EJZRVvgyzT3PH9ikzoz24hFy+qG3Q+oUSxMOkyejqbMZzZGe27GvRqY6MBpuoX5jxaFJ/yO3soXM
iyrBsyZxMCbT/fT7e3vSZmIOcWd/ODeAFtLTPXk5B5Db3OiNMPbpgugqZsJGOq2qoXDzvRg9cr0a
EaWEdquN+xi7mPz7Weupn9pWtn+W+cVnWXJ+F29/WoxLEvLJZ4mplmfHG5zY7xwj2XZ63l62oup5
5E5JItF8zorhxd2nuwiaRXAbwi3Wh5MXSO+7aASYRKxQDq28o5PabTCXUnwzz8NdnInubWQbw8qi
CDnzAp2WGvgbL8E8vL1cNvjoskX/Us0Sa+I0btEz9GikxeepqO4IXzbei1Kle+zo0y7Dbv7MgvFs
A/SfgxGdJmouqj1sRIFH4e2d7IB9mLAJCUONfZMaXt6rNTryVTMWUxnwtfnOsONRXIz5qH+22yJ5
axR6Vz7YudZfSfwYB98S2fTeUstE80enmKqrJC3NT5D2rIPmyPG26WJE60lkDcpWIrgcv7AaDlet
iuQ4aCnemltHj7Lux+Hgv76N/x09idsf1yD/+T98/Q1gs0miuD358p+H5FsjpPje/s/ya//+seNf
+udN/9S0XfP01+Ghkn9tuvLxoU1Eefo7R3+CkX5+ktVD+3D0xbpsk3Z62z1h8fYku7x9Ho7PvPzk
/+03/3p6/ivvpurpH39/E13ZLn8t4mP9/fNbu8d//I0A7peXe/n7P795/VDwe/fd48PLn396kO0/
/jbcN+xH+PCxptFPZjH9+6/hafmOrr0B6iMZa+nVQaVYNqxSNG3Mt/Q37CpMGhoJRKFzRPj7Lym6
5Vvem0UjRvw8dfwi8eeE9K/rPnpW/3l2f5VdcSuSspX/+BtyFrP9P/OS3YuuHVOE4pcBWYVOlkHT
xYNybu1Pspk7+11c9zUt+KhOU7W5cksshp8ilfTDeNWWpL83X8x2UEBGoxDnpYvJSDQVrZoIN7Y6
elm1qovCRTGUm148e1tpznkShBUFvA6AVU+lvgkTt4sxFrdSE2NZjvfyIitw5glEMqTlSglbW6aH
TtA2WclwNPTrdExs/nSnJCVJypNQhZNtapvAHiwapWt/jcI4nYgRE1Mp280A4JShfckWCKCWOV6r
kCRje61EtWcG5Uh+lJ94laeKrStsMcA40EdMYTtrysk0niOsTDNfwWx4n9lK1OVUnou0vYkIC0xW
+fIs4UZUlvUILdFVD4TXWN1mmqZEq/wwNstk49AAsXwNj3HVr7sxrQJRNpqOEQAVJTt3V4jAEY3W
ripmCACrW7WHWpBE4rvWMKFLK2SaVd8NIfDoMWargAqhGpDov6bdHNfXdhSJpvQRp5RlME8NHpY1
iSIdqSEcATK/qDG59B1zdN1dK/G4/D5hK6iXfqJHXnepyqLL1sqwlEuTnmc95mCa+BhqdIl94vbI
Pw9LjL3J9RoxAcvz+rare9f2R8/sgIdnq3svnaTFj0+haJ586F+YaRcQHFd1NsO+wcEqvEy7SNpB
3ZVKu8mieeDj4SsFT1bQiG62eVnqj1brQJyp3KbJ13TjdYzXuxgT2RbjznJfqJIcUSh++mMUGmSU
16Ew3MCZ0kT4ZWZE3d6yB/Wjq/aqi6uHzm8m+NS2BqrYwnkr4vA5pNMjcKIUdjb2gdqSfc2+gzed
77UzF6zVE1fp9Bh/ftRyFCcrRbZOtXYzo7f8fFZ07GnLSIs7EYRjHbt+kYdR7eNFmPc1yTt6596Q
+Z1YaaC7ijGuskIkj0NoxMPWsUtqnV2vWaPxEA1ZbXxSK4Gfod/XYA1p4GGpq+9K2B5Guu2zIRxW
oDlC9zvCD0UwRpWhr7ooMW5K7EbDdTO7hP5oabR45iawCWmtWaXn60lIPudUeNW0zVzyefwxTuPb
DkH+o9k1ORVj6k7knXsuHZXJqPAgGkgEaX0t6qNb3tjxA7OW2wjcXkY+UWiWFXBCamk7ZfxpPQbs
9FOiQL216CfpbbzOqD6DcxIbL+DwbwelL8wVriftF9JY1XsnnM0vszo4H6q6KRq/H43yKm8iga7Y
yaPhqovjzvGJeUnwQiWta1jFBByZvCEpky2vCH7zrQZrZ98j32LGwNX1KLVbLBBwubPFzrRy9DOt
OvZ3buE1n3LCvCRConjQgsqZ+NRlmDFVnNjuP9cmS4zvqHQNLios68RVMyvzxsFqyv0yQpMQuY84
IRxvWvCQNtCrKMZfTkcoGvv56Mpy39qJ3W1YqiZjlQrdau8FEGx+KCOqOD8bZlF4AYF8FjHCmJOb
aednokgHGRD45swf28xT4julxdo8CZR6CMeUF3CaITk3o1mbh8jgNdV8qTdhvTJCvU6Cfq4s2tue
jB2NWQo+0K/MQSWbDaMZr1gNPQ3udVJotX2pRIrZ7gi8x6R86rDav+S9jZ39YIrSrVeDV6NhVhxS
2gNFp7Kc6Uj3JaE/ud2L6Bu1WtzTagob4RNp1FWB9ISmfCzdPsX/b5VXTdJjBaiM0yD92HQq7eti
tzxnuzJVIr2wCahoVLSVQ2pH72dVYrdA/KP028gx3w9kLOVXEQprY6vbPfKPKu9G1S4+6XXPQubR
KTamIoi1eYrVexuyDMQhpINJCG+ly9qPqcwgDPWdXnV3ZWJr1S6OJUY2Ni9MfF/EvdGwIeUlsQxG
Mta+ITxSLZFAdt4mjww9XusU0cZdVEjVAXsLW8gMeDgGTUeGga8XSjpuvakKw1WdDsU1/R/dXZWQ
RB5cNY+bDf5xRKXqhIJeS6hNghs3o5uJvGVKquQq64HnyLoO5IBb0MGqB6raFEFH6yu1kRVBFufZ
dW9oM5uptNqk823K5JtW5uG0rZW8GLZyisPbUCQ4N+DKOEw7YTaqCFS7rZ9gxlWfbCIOpo3npc6B
4IrqELE3LVNDVfdFVGCcNiSql17gJosbQTzgO7ZLbMnuKdh3SQnQWFQ25KLZEe7guY0MFsrfFG/m
qe0fFNRcj5E3utlBafTa3qRdWdUQBzxbBjQRNQ1VEDIIP48krpI63Ib9MIm0WSWCDUD4WSHD2peG
UmZ+XQvP9VsP2o4fDa6VrMDotcvEAJbwYTMPX1AF2qM/IhPNN2EJzdJn+4beGfd5pAaYgSRZMOlh
tjedyCQefJ5rbMyZrhcch+SwidLK+jJWcaSkPg2lql4TX9FWwUhGwnyhyryd72zCZe3AA7PY9l1i
iz0TauxWtTfac9AgtLp31bpC0zGq8aMd5rUbKF077fU8LN1V1eiu2KCd65vrrgybfWSEd/jwC/5k
MeR4m/futCiny4eik9W7QZG2ux570gUz39aT0jjUVsQcSyKCOt9PdqzEq0omoXIRSl2/QVg0Ek1X
p1p6kwNDiV3aEv9GcFEUv2UlMT4bosuSC2CB5MniKXND4Rrpn/CJNLv3JVL0bqvYqSiDRvHgpLq9
2avb0unr+qJsnZk1yFvANMesLW3d2kVdKW9HqzLax4S+gj5AWXVQwQ+qNx/CJtG/xvUY3deGKWZf
iTX1WzjGYYHrBK59GKbURbeeuNd3em9gHhgODR4vuhs372wYMI+N2XU9vPzI4bmqxvwNNZTGMmsV
BVYwkBlagJHSecgWmxSfOk7DMh60/FJtLRp/OLOUva9QxQzrBUPdWQU3Aus6snn9NDH7QxxpEoOy
plLfE5alDb4jsCv0o7SlTsQTh/CyAQg5Wpe9TFiO25wPjxFU/bVoIqcF7Y7bB08T7d5ujPij0pfi
TovtSV87UwZfCE1Vf0iE5ag+U5Eyy/Qiu1wnbVu3q5IddidTtfjeW1Z8JZ02/C7HXv3UUfpV26k3
rK2dq10WNMk81L5wkUyRudWrT0PX25zerDr8oCaD/B5b+DF+rJvUyNjZqmKkVZfF+ucxx6DqnQAA
ccogirvS2eIhoKkrJeesYJxp7xxjdcsRAENEAFqYxRBNX1g5EX1joXcqPD+uMQ/kSVR5voaUK98m
TtYCwdR9cy6j5cWYCHw4dei4tiw216dBkBhoWr0rE8d3tKy4NI0KAmamjOspHOd1lvfnHLyXQ/3R
MYfxFjIvaB0D2qfjWcqYsilotk9oyVub/TbgHndrLZ29daS0w6odtX7FidtbG9SIZ/QSC3xyMjop
NDbCvWdh9SnWNGf11MZaRvWMwfLas1tkMXr5+MuZ8+fZ7ugs92KQxWsJ8Q0cAnQq7gkzKW2rEqkU
0ZJKb9pBNdm1yRqs6uso68XD/8tYiN+fDdjRUvNZfsFQQi2lB5TQGSIxz1u1kVJ8rAdPveoajDTP
AHUn8hvm5xKZwEBoYQHqXvAfFa0e5nwEeeSYuDDsnZK6tVDni6bGlK9o82FdUXVDHUjrvVMY7lcF
DGYdGzUFZxWxLgyu+RH38PahQjO8n5WqOed89/IJ8xnpITzrMoEwF9DplxvSIzsS2cDNT4Ur1l2f
5GTBpeHm+bb//8Baqqfyvm2enlrAlv8FCAts9yVZ7r/+hWW8wFi2In8o/7rvvj6SU9kk39pf8Zmf
v/0TcbHewPSgwUBBvfTMf6AthvUGmheNdLxycWKFTPpvtMUw3tD/ICqX88VzP5aHK3+gLYb+BgbH
EhsCOcf6E6QF7Ob4/VzIu/RhFs0ugjIsGk/ez6Sq2dJYDDnBerMPj9kMci9tqBO7Xe/mm1R3r2ZH
+2i1xW1jgltFbLLCOSBbNdeixaW/sC8KgSH/XNyg0dyL3ryGS0Z0S/YhqeJrNZ7f9+ju/LZ29nk3
bPtGXmgc7b1S/zqp0b4x1TthckBWMq8MzMJ6LGLeqh6Y3dC+224EtCgpP/M8r0joSr86WWY/VX0v
U1+fde39WFJoEIRVXluKsPY9DCHiATRjN2Kr7Ku53X1os9ryDT0fv6hTqFOEF1WgYGn3Ni7tr5l8
iLJK3NA/Njg1298qgn5WcWppS8pGsY+8ocf23olvOCvFF2YqSYmsdJMzeBu5O6Kg8qBpG/tunLL7
SLXENycWLfhpS1uLyvS6Rfq2EbmBcWlTk+gZEBzd+1npWhdq6XysC0GwCMymIDXbPgBpx4uT42Vg
qNUtlcHOSEeyc9I62zpdc19hN0upK+NvFtnfjeBnpDPsKW+jt15R7VpCdkACOj9p+iVbcuv1xToX
044D2YoaY08KPDjUJYX3pZuWO3c5mxQfZNvucFumCik3Cucs15qvEzApDq0oe8L4A1JBfkBc0wtt
V17TUtdW8qsVOThadrc8+s9jNdOeAARwP1Ui22An4ydmSdzwVtYGx7t7h1OoUnoB6n3f45rMVgbU
71dazLk0GrvbEjDuc5Xa3GGjd1rpa2FUfYMuZK1SK57XmlnJHfnD2QewO/LryvC6qLIdR6tmM5bq
lxH+8/twqu5lNKkXY5imN3V2MBSxxwf/icwEGacbMPiNkyqAafqccQK07vsUIscwfyMRN7/Vrcq6
kPTq0t4KyBmSAc70cC+6IQuMftpkWmYyM8tH5oESgGhrKz5WtiHcvros8vwmJyro4OhhG8jauhob
vdgZ5mQGiWrOgVNLx6e/fWPOc0l8+2L66g2fcOH5KVH7o2X55n/Zgsvb8Lvl9m54AJ7/dY19/oWf
K6zKCkvVxvFsoUmyrP5rldXdN4iHYNHa2uLWD83g36usor1hAYSLBveM37D437+XWUV/w09j4wcN
0F4UT+id/rUT/Kx8frQcXke1oY0crbWw7pDvUAGxomtLq/m5G/PLdiz6OJyQJty3mNlLwF7snNQo
9HZ1NTQfdL1FW+bZ+XVMyOXbcp7cwwA691UtaRn3KYaiTlxkq6gz5HXT9uNnfQyHe3p08OaEUW26
QU47K8/TD/OkvSNrYn6vDVEckIoXvQ3zbr40W5U0dURkPW9XNG0wgbDWZZq1O6Mj38zp2/zKSGJ3
j89Nr/ptnhjRJlWaTl1VuhWu67jtP2VuPZkg5RhUrZLSsb5YBeyNVWTO+AsBacsbvRHuZVpbDV3Z
kPXT7gYv95ua05xP1PTsbgqENHmg5h5+HuYgldW0mNKrpsqxjQ0UyMpqzeptYRCuuqNV1H2QBD8U
fs1r9BZVjbPlo5DeG5pWUItQuzWryQlaU4MoNFnVzh4ThfSk57jqWsUQoUxxdaq0vexEuSXngxAm
dKjkea4KtRpvB+eTZ3S3bQLqlSqjDwHpe218IVt0eBsNw76X7tcmm66MUq7D4nIWyX7o2/dOoQZW
1jXrYXR8VW3u1Th8VEKv39fNwBIYku9e9fpNY7qB6bDDNYZ0Vnpqf9XV0b2Sbb3nVt24sXk/enW1
NvtuE9fDxHkjjr6mqZWv4sr9Zunsx7HljA9q0T7SEc6CihSlz6MlPye1txt0Zc8Jkr4+nPS7QZtS
NBWjeCxV+94um+/mrL2nuXofWhDIe22dNc1G0i9HM87/arwyVl1imCjcEv70HIpmg2i4uphI6143
inlnV8W7BhzvKtWHB8uYSFhMwou6n7inHWbcS94QCKuhXxodCSOjSN7JdACipI8f2b42UO5zGle/
i4HnpdNOtR1yApV4jHHtYF/060xsLaVYkU+6q402/TCY4bQfHRtcqvHz/lOfs40/Kkl3z4a4isrP
tdV26FZ6yXGioGsqJlfq67qKSQBXzCZehXGDvbBlwR/2ASs0egzh1BEIpOgdPVYcbK40iPQPRGiX
t+SV2muX4NydFesawQPVwpNoxzLx6WeuklgWH2jU0D/oK9+KCTOBmnU9JRZfOd6tk9awASZ5MZjy
Iz20dWMUdygVVkWk36fz/2HvTJYsZc40fSt9A8iYhy1wxjgxz7HBcgRnBgcH/Or7OalfXSWZVVlp
WWathRZSZmScCHD/vndcMCxubjrZ/SPVvGLvrZIk+KiSN7OzUsHnik+TigtmvTkOu6KJMfufZc3n
mfv50sqiOPazuDgzIxGZW1vSuOGlYnSMpVqGvdua+0J68q6pRvOsnSpMKjuHn+HHH3fKMGFmNf/l
6gApUR8cGlveD1ZFSjjA/aU1iZuVTX2hM3LCKzI2iTQatQu4qdOimWFRuhwMU4Qn+kfsF6Px8kfm
5iyhKnuOMcKD+QVLDVoyzT9rkb9T8EcEyO9pq6yXOtTDrhl84631Xe7uIToW/fCOat3e1zTrJoAw
UG1BOvsh9pGVn4dZLt5Olv2aKH9c0gzaOJZG0SR6MiUIXjj7iXbco7tm4d5qF+vgSDf4zqgQ7Odi
UWTEa/tzW6Nrf9sxw/gUe315LNr1OyJ6uJfFjQmqY8JLSwa1Z6kQVG4NI+lmhpSHNll5mN0cTKgE
YQp0SlC1TPvM+1Go6rQNVVoXxVveyx/uNlffq1Yey9Ed4nGxk3WYk6xxRequTAs2MLM7312VjYYh
+8Q0lJMAjh3X0PwwUT5vZtQdRTXHHSHOUixQNCqDBRrrY9tm3l0Z1Ix3vR7BDbW4azxn3oHH0YLp
zsuOce2cTwBKfrZcU/WCo1uIN9PXaTfZ9mck8J7FblBkL9Ck+ZnioWLfCDuKVx/uQU1Z/lpn9Xs5
uIfJLAhr8T+RYTTxgj6+PcJ+ONmOw9Z9L7g/Hxynd177Zb5qbfLvlrB5d10m1WaDEhnKIe50oA6E
SnhJUyv3x3Jt8tFWWMT25BmnPoLqcdbCuHEgxeZvNSDOjWvN0/cOmyaQHOatH4ilWhr4CK93Ukug
H4vDyhzSRg/BQVhC3XVirMJbu+usV+JXh2R1aSw8NKZ3x9Yy35H7MILJ4cR4WKExk4miIDxXW7TP
jW08LSNlcIGVzdeUQ8C7LpL13dguxX5p6TI12JV5MaWZQhqIeFURZKknBIg1BWsr1sT3Ps93bkMF
YDYdxznH4nfsVlUfEa61R4eQnjlmmIx9ybCsuuXo1P5vg+SJG2c1zTRfAYhjuYZwNYNrHMNpKfed
WWX7gM8iI6VvxmawHqSxJrlPMqfgM7A8vU3rsvANif5Jw0fFmfymdCn2meqDV2Pesj3aC5lO5jSl
XS6XY+nKbJeFg/+Wm1X3zXBq/ZKHgditmcKjOlTlmyGW4rRVrXFwyYk4L2VXEGsUGXdGPW6Phgj7
T7H5uRHTYkvW67SF2alyG5sLe/KfptFoKfI027fJ6trvheXrZ7E6WWr6q4SYyCgybcLsgfymOvVb
MztJa9M//j/wMG1XaQe7+H83B7O6/Z+Xb4uo//Mo/Ofv/DUKu38jKR4lLSMnrw1Wj3+MwqAKBAhc
JR+A2GBY14T8/5B3mPznqgQlMOcamv3/JmFEIXwd/k8QWRLUkbn9O4Pwv1gIwKGIB2E9BnwkaZdS
hH+BpQAkKjvUm3Ot85HW94w/A22nq2j8jSqjGMiALaKRBCcE2JPVJx4MSw5PrEpsSlxOqmIsbUbP
e/r3n6f/bRvTVbT8X+NTu6mAahf/tDJd/8bfHxM3+Nu1aJ5WTlYfRKrXPLO/cCn7b6gaLUwVTBF/
R5n+8ZhYLmsWEh/kagQW/92B+Q9c6m+sS9ddCvrD5XEkg//f2JdQrf7TvnR9Cq8VUsEf+IvF/brQ
/Wf4sqSkyJx8lBB5ZXXBWfErf7B7D21HXNj5eB5L0Kg4rFFQoEI0ncIMUlVp41OOI9wucf/2+DEU
owvdHvm5TWYwFC3lTkFdfjpLpCgoWJ1CpME6Cj+lUjusdgQa+ohThrIW53GmxCoumtJyD6UOss/A
67MH2WkIUxtRNrSOtw0oZ2yr+QnSXX1VTWUFiazkmB/K2uJQHOxhS8WIEi+p2qpXqR/2AFT1uqCm
Y9Z9yPK6MGLPRzhxMMko6BK+CKVIelj6KgVAH29sIkG9c7npoIbeNEfvMLReb71KUS79aSgNscX1
FtUDH7/N8xMZT1GWKnfM8/3amHl1dswhMu9bd7s2tJMNkO+rDGA+RmwaYmIMxjYqY8sYG2XHy0pD
1n3ZTdphFqBpwk9gTrelj/3SL5d4maaRZB2fPOw+JV2qKHdeN/aIAYPWctcr4s1cPDMb5fo5YHiU
L6gDLE+fIK+IimT7Ees637QruRrzowpkQXgMGEtRRnfzYkIJPyGabvWQNLLo5ua0KnYdrWMxu82g
KY9AUDMnig/V13ElW4AupRyxcDjgxLBisx2jYI/CQc473+oqohj8welveq9sphsx19WXZQwdKgjS
PYbwgWJCq47R3GxzTKd7q57JfzTNnVsGEMceqVXtUzfAk986cpLAcLValsSp6dHhcgt1kVrDDH8Y
jhiu0K1o0skdgYzupKewm/wkq5DtJt0yROK4efZ8ku3MPTlPV9C1bDuhUrJV7GWHl3gNSCrNWceI
zzedM/oGs7vttkX4u1WI9iVqG8yIq1VND7lS/E3L4Znj+AzcVBp1IA9TrsMH8glApuTCWhb7fKkL
vyFS6r2q7Y8R0b1WXCFF+AiCcjFh4MPl+tz6mRJ7RHPlelKyy+jD9merjEMiYpfdUqrNPqze5DED
lQJ1xlrTrpUu3rjaXzbKc8qbBRlAceeoebiJVluxUIeN7ZN9AJA3Ploc60+R1S/iCDcpUYfpLEMn
oUZyG18Najiag13QC4JMitF3X9VGRzFeTWzgKYtqcprjUmqvvPW2AN1+LETm+h+mlXdtnqBVLe1d
Oblh8aEQ+E/3eKanmuLwqXa/JuKvegFF7xnGXkyREYhkWqsuu9erWpxbj5df3RVDk2eo4iZQXIsE
sTUZ8sJ/MNGBRIlT6AwWpWLqtf1mvLOqYbgzBmtxE0tZ4eOgoYKOkEK4M9xOUmsRBVolS+cQWcqU
37vJsAqrSzyvMh/tHN8LJezF5qUhRm/yD8yqyXeBzsJnXMXeMVojwm5mSywaYtsrHvPVqQ78qzSR
y0jDT89uQS6+OzRyiv3ZVQUd8mQAwah3blxVod+m5TJfW3TRZ4DVllu0E+QXasLso+sKXhrROZwt
J0/ZENQjBS/BU1EKdImcpsKPFZT2mLhdheIsD7zK3TVeB/sawB+/lsitvknExdUubJpco++Q1rof
3Ix3YaxEjaQ1Ql9VGVv4fdXW4KadOZhf/mSYVjqQ7n9yIZvXZHGs6pxlaFWSAVTeidXmgQpM2591
ShahvesiwuBRUqhFo2Aq2HPzsefBMZ3mN5tqfQMC776qth6KE1lIxCG8V9GwPPve9RzZrEj9wjuB
RFI4kgU/L7P+RRSbe9db5rDufAVRmjiLNesUv/t25yNRrHY2wXVA4aEvw0PBQQdqx076qMcGZiEs
Jp/SemeUYs9NVuhLxZn30FZB5e0c3fJC5bZSberim//0DUSMIMXz9jh6mPl2wCiZW6LKusr0NoM3
eSAa7irgQ7adh7H2ZTR1CYrQFUld8Ef0NzbEa+3MP2JAdI9L9N6XSNbj7I9gMEAA1cbWHyFhuY05
qkL4TySGbjFe09YN338UZSRQIbp+DR5VEcWBDhXZwPto1AbCgz8CRt+mMItcqbChJKV1rZ9Isgws
loRCtue+XkvcCZi3kUS241Dv3D9SSYxy1k9i7xBQ2mOEfI7oAnTX8VaJbNo7az36SWO02U3/R4iJ
oQBRZltVqFDstkCrKXu3Uztj8FHvDGJ05tflqurMNIlvhIyi9eQV4LPiGkAuSJ+2OtHbyXQAstu9
6z9y0Xy9Skfp2ENGWv6RlPqzrtCXemLwqt9tQSry6RqVoRF4XAWp/d/VqdsfqWoUFai9oJfrt6CS
VBGouZjzFwJSjP7OFFjFvpeETyDTZAFFAFtlXmm6hHOzkyblHA6dSJtal+a+L6bc3smwXwFTKJwx
U9TytFY3mraUuF6gH2Kzz8Zp1xWTtSXarLeHih8eEtnOEJiFsokuNk9FRbWrjKr+xp/b3kBooycQ
SvS4cFnby4Jw7W6RtK7E0TIMH55FBl3crmvgnPWCPCjW44J3VJY6T6tqbu8icxHP0eZODzbdnGHc
5pF+j6bM/eJbVZ+AvfpWVHmn4mAU/SNGlPHFUb3OEdCt1bxvXK7HeBbwPzGPWFfFrS3Ib0EIHCEk
CMUChRbJiAxaSpAZZZxuWRMvyqG4yIV3i93SrPqSSTJgEwsl95EbdVoS7atq74shbw6F705nQr8Q
J8L0jU+Gt1LyLRyzu1DJSmVPEXrdmwyX8U7lmS3jWfclzu5e/lyk9J6qCgAmtczeyndbWKL5QvHE
7DcVRnaoid1lpW6X9qCbZQlOYAygbvXSo8IQK0m1e9OpOxwNoj8bYz6O9AUs/c9JF54TY4YYP5jQ
CPRro8L5wQG7chW7XoGkbK2mLTaJLLsvAkQPCGjVsCY8J3UTWxEJDglP03Kc2oya6cWS1QWxq83A
GfbmD0xMFaUIgl6CePQiI4/DbTNLxAV++6LN3Glv1iYvg7hsEMLELaZcJ5790ZeHqAgp5C1G5X+a
gHpdvDmd314KXtA+3qKx5LA3ZmCRZoKn2mmzstoUPiQPU1RCjY5rV6rP2XbLj9KxBr5sU2wcelR0
UabMACOREc7NnCo4hSmZA238HOdQmOgHG1HFOFd94H2xZVPatIgoYx+w4PX67y87uWZFLeLaGSaS
+jFtwQGApF07idBNOPGSG0XEGecM1rHLl7XZV73271c0yjaA6er0cVGu0ARF1xDIfRWn03S/euLg
R5rZvKcuXaaIkWD72ox0kE424a6rQX33TWMsT0vmUiSzeQyLBic2/nhEn7Z26qSFlf3V8ZHM52WV
c9rXw9q+da6l64j6RFdEgNolewQ5ttp8ulI6wQvJvJFI/a6Sl6yrlYHQY+ofjcmKGj7eMr5HQ93W
lMJFYS73mzZGTmQRdIYXxf7Si/V2WOy+7mLyzRkAKTTSFaDrLLS3h1mJHkcdhTDRLc8I7qP1KfNl
3zFQ9daKhh6CKzYZI6/EckdSRUx48Jhx/DdMC4PboMBtZDTvc9VvbyFYc3/TVoZV7JpioSTSb3z6
DMquz7/hzKAaG99vx2iC8vpg4y/w04rUlDLtoRP+ivz/t+jI/6Ej538baen/tzv417fm+z9v4Pjq
/rGCg8cEJk7YkBwQyEt8L/9YwXHbXAEXpNJwmiTFXwVIfyE1Rvg3BFURG8j1D5AFeTXp/LWDG1YI
9nMtfDbxBwV/JCX/xhKO9efqtfkPmRisJSfgdZu/RsibKBz+xYsz9ZsxAzdDikCGXxmBphXnyG6Y
VmwpeKosDmQuCGv0899ytNb3YcqayGUatPLFSMUSLD8xtW3ToQzbfDhHjWmuFtyNCH957ewyZo7o
g4u7Gn7TTAw/6OjMjTI0mWmF4veky9K3vuxoreqHxjMmavlKyzCTUGzmo86wW5zoOa0UdKMuiPoS
hjOmLoaPedfMy4fbt+225wzcwj3vBBtkDNpPXN1IDvKo4nZaHT/NGbTYtOEk6OTk8kGe0NB0Pjxm
jWwrGC/DMJqdOdBEsJu7bqYYCLlodWANBiV2hvyr07YAyPejWzGp4kUblropPFM+ryOqfZeX/wPj
T3/eojbkG5NwWVL3e5F1n24PpdTgTauDmoaazVpuFn64TMDuhMUoGL4FJj9iMkI1e1BTH8WwjAdv
7Uri1OZ7A5kFvw2omqBB2WIR4b2ritU9tgQD3UhZQWGZzuc2CRQhvRnesEIGD3ZjZrvSNb+3fj2j
DBlmUtkDb0dq9ft1cblBnqTOhWu2vwu2vnM29M6BQCWT8xp8fvhzMOEXQ6EZTB8ecG/cT5vH+ZIx
jEBrTb2j0Ot37nQ/1T5jWAKaMbA9GCHa0tfVR929rwLJLyoeqbAfHw22/OhzKUK4Mfix6+RGzCYs
YjxiGl85l9knoKrtyeH4TpwxV/elEhS4lvkN/kp7OY74tuo77LGISQjQ2oX+3Gc0SlZjotAruxBv
wI/cyK7HJtEOtv9q99hd5Tq9VGxJcViainucGkiIRJjFYNSk6jMt0xiya9GlMvnkLn/DbV1l7MJR
hdGTEHbt730jmm9laah0zezlUbukxCabCgfnuSiQa8ezN6tPxeXkHp1+EtlZl4VT3sqc0ZH0ElEF
F6sOvhdmYbonw8nm6uz1wCzx4oxfMILzM1e7F+yv/vz8UOeh3R+zRvfHOmwfbU3+11j00y/Njn6q
SC58q1wNmtpv1kPrORmgTHvE99fTbt9azU1D2j7a+RF6CwlBO6T1IrY9WYFBFVMr18ofklZSETtV
IUsgq+xgMbrqxFABI+hSMzWn21r5ETUdW28/+NDVmD0tNjXeA31xVf7k2P0dzqz64JbTL0f2doJS
HH1+NzjvBl+u+4DfG7qbXmJtSw2L3GxqDrL2O3Y/uN+5dvslDYj19tO1aj1qvANfIuoPaoj6bPKW
8oeqqypKzDm4IwTdQOG8KM/u4nle0JO1isRv33O/8A0B9XVb8EN09qlSEq+qBWkW4xrnd1rAljCJ
5IOApfRM791dG8T9emjpUpzN72prHR+JpxqFwXvprD85C/qAjvqgDtMQByd+9BpgfZ9TwdDEucKg
QxWqo+RZRIJsXFoNdMo9XIzfVY31NsY5Zgw7pTLMD2SzY5bz0Zl2KTdGFh0NHDLlbhyNAb3o7DKE
+d5lopfrkZd33ZFr2t1i+psPfS7KQ5vX+nNzx00cJn8xQDqhsbDm/XSxqif0W86JHFzzVBhzk8ds
0a+bWd8bHfONcKhrtclf3W9z/avFn3SD5dbY25mBjK/ETTc1hXt2B/KEWdo8Ds68Y8D3/ME8XRfa
YT9a2nX2aJu8fRDNv6q8ilLCebavYWrfAezBc5pgO9dD1+0HahtvLJoMNt3xuStvSlrH+7mshrhF
gcLiu7R0yIKqXLu3yZ/ZhD77okBm0agV8Wy35m2MXqG6wHPo1LsWAtat+SsSXfHEeZtdMOz3CBpX
qyNGAmJvDE3vEDD9INrvpngCu/wCO+72kP/6CzWCqNMyy8pLyfCGecuvHsPRbc/o7u4tz/69Dg1T
WhBm4dkPs+7STIM+L+s87bvMs58qHc4fA57NAydtSNOWyjE79NkrW2++8zgGMeUV7nKyCJu4p9DN
H3c9Og0naW3vG9BK9OlsaLwjWywP5FyXjwRJHeghb/YBAzn2a9Ee4UGNS2/gAe0LbHXO4vNDxDYo
+U4C/7IqgE1RB3fBIl/arDFAIIdIujtXe7/DYn3Ckumeyt5Uh7HMLsWmaFxS/Cy6juh/+1tvzYnl
ywejgeD1uC9pITSf7bHdZW352KzDTY7EPwjkiq5vW24ghzUyEWpeCmeC/56HvbeRcUomypRgONpP
Npv4zK9tP7rbE9p2+jIYMCHK5wSg/sScLXf8/N23yF34UgvmmG1xowM7ek5iPC3V3PqcFoDDZ39t
cKO6Rv4dxng+a63tg7dVVVqooLu1ausYdBT0NREsKd0pP3AOLo/hok+jKJjZESy1hn0P7HLc+m55
mYWya250f9kwMmgUQfPvTnWPFRtTJjEgTs4XHAKWweIsGZArJvG4XMN01cV7Piypms17rA9n7Clc
0n64d4TIb8vaoUR3LCn2Hi5RuZyLkJwzcwSRdubuzV68Y8FO7EmD8CZvKM8+MkykI9tprXrodCHb
7WB3+rUUvYUSZCOpPzAf/CXks6z7CKN+6m0+N+84fqK0wneCnSf1sOVssd68Yif8ouJcQlFbVNm1
5HcghV6J7aM2hvwtHFphJI4rN723+hwhAOEGLtIGsgecfdSLqThpoYwBlqFgQxqlX3+zHX2PcbDf
+UWzIhEYnTRUckymWfMatvQY/bCXvD4NEMHmdGtVDvnc89zbsXLqOikaPNACvR6HdWXegKA27wT6
bWlk6izeRk1OMOx+I/wDb1C/t7bGOeEHdbnS5+ZeaoJ2487t5zMFDvpzbG1z741wHekoZLB3u8h4
NNiWsGtai7aQlJaNfwjNcP2mNrDna+WDwSCpS8seknJrB4jESjg4GgkReUf3M0Q7a1IlRhol8wfT
nqZ7LW3/OF29rTOKAaor841kEwzQmCWKXpUnkCn+Z0qEu5PERPQQlVckEXsSBIxT7fRaDYki1SBe
Z37pdmNFMUHlG9bxGrwIG9x9z955axcuJChLZrqg/XrDLl8/Llv1OPa2cU+um8YPy7MLvWQelN1v
N57yxtvNm5+EsX4O9DA9YlfhkusqhCbtenHnIawTJ6+8dK2ndl/3zXMu4TmmK48aliPqkHVMyb26
2KYuDrQGNzvZuWbaLkHO2m2bsRO0YErmcp/zQmOrMo+mgIYgkexX7hvfSIeCNgtUvisCyIzROElI
oW9eWA6kE1XRbgEzOK0drFcGS2NCJy3tC79W9dkUs7wYefQDKdKwV0NfHTvpvfeGHO9YgZzTMntE
6/vts2XyoAZbsBW7qpeU0PxxxBs9kkRMuKLZ8dYWl9DjPknUVdxTr8p5AIzUz4unobsKx0k3O7yt
rc07eP6an7BgTsCA2/bSrEX7bmU9xmCfbGa3BMlUvYj2a7l5eJ0w/AAS/aSx/lF0a//RmBVRr435
5UwWJa2L2TxmwDk7q1nzH1FpR5cu1OaHV0yHAuQsXf2h+xBak0Dd5uGTXttnU7TNB6bKn8Zqnuqw
BB0ay+3TlGpfKsiQOm/c74AK6JSNfn6aZmvctWOWf++nIPjeOd6M2dl1XxFMQq9Y1/LyPs+853bh
Fct9REw0fNQ31AMgYXRVNP/2NmPbI6lThwrP1MGYAu40ypQOvj0EX5st5vt6WFAg++YCviAGY+e4
9cvm8W0TBr0+m2o51YK+dLN3rR+1GSq8dLbx6dZr+yWJ5dohuUNMuM7lvephN6XtNvd1uJmfomns
venXYGdh+66c1TqsjsI8F3aHbilQr9PJvStrfzzNbjTjiCbJHy8txAslnOfaDLqDlpY4DEog3jRn
+8p7RmN2Q8+HOgArN4/RPKUhqXGJXY9QDH5n6ofKRzm6udeYJWFUr7qieEXkvnfgRX0q+kqeNxPh
LTbax2IzHXrrUOiv1JbEZMx4NyuDfNopgqGFMZzIEt6Vc9l/wN1ajzjfXxyzGW5WJ7/NG7jOyicw
AnOCcXSmsLrvDMfb9SOiNcPJo2+eLHjfwvkzdNfigWwV/6bXlv1sSae4uFwdSQUxl/oiH3ddtr1m
XXRGfYRypyucp5IRCcWSGcWltV71M2MP1zaSiJd7wE9bm20vSpWFu6tmS6p4bjd3D/Xqkn0xd+Q/
dMCKuSUeOiziT6zpbJdZEMk7vxp+kGJqJ3Pp9HPshUV+M3RGdGmRyZ3FIGXMCoPbTrvsHDTtcYK4
+kGoTd0Y3iIuszU8AaXZCaHi7D65BwyAIPCuorvrNiwxZoKOVtyPxG1ksFCAkSI6DhviNwDbPBX2
JPdESHhPeE6dBMVbF7t2/8MMMt5QcC1RRcD/GfldGDj94LTADcV2P5h7Z5Rv5Tpgqi5y9tBp6dm9
++64oZ/kIhJrlHir+2vI24/SLOxXXUCetYOLzdTa1u/8vjxaoP4syuJDsvR/8Difso4y7UDXBYoS
1wdbVJiKI+03J7cv610DUDCmZbTlK+tghglzjEyROCY4K2xEvYsy6l/cqvQYoyFtTL+85CoMD5mX
3bq2+WTbJTZm0xB32N5fr0SvZXYRariQ+CY1IxgMt4RkD35SbfQYZV6UWLPKdnoQ38BJGm79ejr4
W+XeWKo4zi1wbjnok5nXX2hu4UCHScp7ZUZvRi3sBFYwgPeEEMsA+LeEsI96qX8UdpsfCzSzt6EM
/KMNWPCVBXrBPGt06drog7FFN/089s9YdsV3db2dJ2fdzUZfXd0Ul9on9TqzjGqfu0HzMgTVC8CR
fJNztNzP3APpNivnJ/vBN+LI7zqr/YFytf0Gtjpe6q0ixMCBagbl7f3EMlsvNoxKpo6tw3PQ9zvD
j4x3okLFgYxz/1tp+d7HurjmwbCHS62KNeGQcfHCaydntnfG4zIp68gS/uV0FjSpO3347vqTRyTj
tXC6+17axgGNPBn3bXcJXIcyJqcr9x508G8XjeGLD6gTR6UKk/nq1MWFOcZ6zgC8RbUeJ8P5QanD
sMZhQ8KKjVo+pV6oeV1VNXFuF+NDKfvpxMrmp1y8RtrP5Xi1BnmJa+XhuQZF2RkRvZ+RV097v/Gs
xOxMI/VwPHOPbWXcR9bwOiigEYOCqJhcZf2I6OZao2SzAZu/NQqFfWSZOTpB3oe0Lw35THr9T8qx
R0iCEP1za463rdFwV4aY0NfObpFte2scOI48wLiOabhR0GLryDzkg76z/PCybME74xFDOYjxXd/1
zWmqR/dCDmQH/12j3sZCHHy1ggU46ovf68ZdTpHGkEraNy9Tufa7IIuCS8eHS8J+25mF91YX8C3z
qIu4b3QZR3NED5RwmgMqjfUbKdLrnRy6+uhdw/CHRn/MetB7Z5uDi9Al8TMIYX8ZeWYkZmO4j/UM
hVKa6ArB6amaKKSfOqy/Z/KT7GfRmt1e2gTVKGjaKXY0XNMcshPiJB8Pgwhd9mrO+IA9Y0e86yNO
iyLtRtOOAztsjlumBypoW+NkTREl1MKGK7syol75LG2SF+vFc2NzsDOyGtr1UVXISUE3fyNsiG5a
5WB9s4PpaFslgTrjkO8I+3jwCTEEabHNZPGFxx2IB2Jhfroj19ImjE+W2MtR8TNGAjSmLohmYi7T
kPD+eIlc2/nR8KsOeTR+uGvDE/BoLVOSPpiOsgVlj3Y2lE7Yu5PAq1+5oLvEMGg0+EOvuFkvkwjN
ZTIWxhc3nrGz+8W8IeGgO+X24uyb0rvf2uaEWL68seCPD2NHp1KWYcpwOB/Y7aewTDd3aQmbCcWx
XEGW3GvTujOQD1bZPX79jHiVxpOvXb7iDQNZBF60v/J6/F53/r3dZCO6XW95m8hDuD5b8mRbYj4A
gt+vejTTynd/oUmrkqmD5FxGv9r3Bjb4GdlXMvrLcMZCJS4ZlTK7viUXsqpLkNdcHSRZSCcCkbZE
TRsIolt8W1WWOVgJ2ym7QTFDcKUa0A4dKh9d98VGRfY8FK0HyTJXs0ZzBRJPoDdmtzRQdu6QbGJ5
2/01mPoC1chPFhra3JKqHGQGboZW7G0InDKuMrwZ0Gpl2X6QVE5+BikvzhqT/x9+LFp2Q9ID4r7X
1oLAQPG8xUPbG+uJIBrenTHvOzQs0cpOGBJhsJKw4JDpnmS1kbNXhsum9kHTc+RJs2ZLWbbyuSdt
yPplTMB1jwEZF8a5HDuU0jERPvB3/POT/TgpAiW5GhwUDNCNc3/rLKNtnwck96yN0WQVNz2yCrXz
LDofUw5NS5+N0rdVuhC2OZ5x4jD+68Jv1gsxObBz2siIACmD7bfyfZP8DmUObbrKCfRTAC0/gPxH
x0CK7ei3+Uuj53KvNp8xrbnN5uC1tghIkTUAXL7U41OLiG1wEXzaLaE0tTXtVFPJ2FyDn2qy9BsP
wvIKflsekCBtyJagKd4tuaHxKoE6GiNa93LV+Cvsihyrvg372whGPm+J6dLtdSwPiUIwalW+UTk3
To+2nP8ve+fVIzeSpuv/cq4PFwza4G1aZjlJpZK9IdRqNb33/PX7UIODrWQRSaj39kzPAI3WoCMj
GOYzr8nYD2CqXCelkLxXvS57DikgRUfcNJP0Y1b1xb1KQWgPHwJsduWnX+JW+j3uPUX72BcTbYlA
uJoiQGgHcbdPNCzVeTrzz0PXfUny9CUtbe8H8CHjuYV39Ax3JEOVaHwYNEJEiw7ut8aIiC0a8yMK
J6QFXJIBl5KWnsu2yN6nTVBcUOCxKXdSMv881R6kz0KapzIKq6/aFIz/6F6G46sWRuNOL6xsb+be
1wRBjqM/a2PpnS8uFADMSy+86B9gQ8q4D7gxJD2DvBaPcqiKGiRbL/4ekFvgCpkKc/yRWvhjumnY
JXBNDKoFLkywwD+z6Z3ocxjWTroLm3yoL2GQigq/pqKs9PtBi8zwaJnCK/dGWMIWzTUaP6TIVk4R
F24HP3fXOYi8h1wIIBJAk4HHs9NolwNHyl5iA9AYNbU45FWF8BSn7QCdqJx1VFw/oI9MWOTbff8g
y/4HrSAv3Wl8m1MzOcE+xHzvOLXTF+AeAN2iO9ie404LdJQbxrxyxUSlFrVeGCu0lEjZs4Kq4ogM
jfRCwKMhyAjEqfqzlVnmSfcpY5vcdkgqxdO+9eWj0yH1S79jh6CM/Q0UwDvEaEFvdQP4tN4APZnU
lqvmg/KuMtv8UFCUhKMnEVLkdhfm3hJdefGKguZ5UafafaZOxfcpDeyvfufZD6UwwqOY9P478MPg
bqBEmlMipCqLJh5V3nTKTz6MYFeieHKHhGLanvqiqQq+T1hPu1bjtUdcJlaQJcO5Pa4MPT3agYpc
ipapYmd68TOOA98n3xMfaQw8YBZ6AeZYtLCPgv6fqaqGs6hmToqXxHtC8OzYaZa3TwA42vs0HDX8
tmXxrjM5urtJgrktqFSdgKAggGkbY0gNn5LPl6l2QHv6CmVciF/dN6usf9U5NeakaqyHAiWWPbsp
OhClgNoutPyxGabmr66Q75qehCtqQ1TYxOhcInUY7mQYgG/wU+1DkOtPFjCfc9WMZ9mFT2Vcu4AY
nXtheQCLDDUq3zmy8x8NugN7tNH7fQWGXACRLcQ+76BA0OQOofnazYtie090O3gUSaY/lDa7UqUI
+Kwb0aNVhqduAhpGO68SOnteBDDMFHjU2Wj/MAvq1OABgCI4kf8sxsByqQIEHxLArUenM7SzNWhU
bwN+tOPkx1Fz4r+KKbrA6PiRQRnhvaBCiYVmD8iUR9r/kBbq8JP7Nv3SVXbPaSxnscLxnaHU5gEx
GAkbhQrBodKB7ezQwe/dtqjMj3ilG+BbvTS6aL3QXajhPX5msfZCVfZXj7gVUmm0vzh3DyaGDtCC
ekxfJcwuJ3WeLM/23/sF3xA2HFCMxGyrSxek8lIO9Jqqmkc7KZtpB00Ek8VGV54QaqsOQhTp/aAA
Ag0M7mcOtFQ+JjIvP3Zd/DxrfJHBGt1J0tvcBSIGn1BoE8BNs9oJO80vWWt/ySId9MIood73ffqY
KhpJoIfenmbUf/lVQ87a+k/2vKiVqOwjCVx0UFMd+DTRXJHiqQDL18WEmfAtyj8HUN73WAlHZMn9
Dxj/017C26ElFUQSYZ6aPqeepY9+U1gHhBt/wlalSWPr6ksmeQv0uHu0UNY9TiKdLhj6nJgg5WgL
XURKZU+ZGlM7zsajNfTKd6wzlF3BpXU3dGZ6ACiYZogKBsFLZ/CK3cd9hxDTWBMmwSGrPes+pdrv
fa+qzjOPTTIjnksvAbLYCYN3V6/3Xo/C9lkZkBiCNl/tnIJoFzU4687yUi38ROMjiPaxQyLsxkgv
ga9R1aD8y7NV677yLLDGwI7r4j+2Vf8fqfF/jJusmj0Cur9eM2rm//t/mBIgI//LwEEXHMQr9Q6a
kQifYk9kGLqlotb8Sr5DEfZ/ze7WOIiCnZjxGK+I5ab1X+A5gFrMTjOqRH/3T4gS/KpXAA2I6bOl
CyL2FpbaHACxoNNApdYjRQzTvQhMsPA0DqyEgpVMvE9alsKUC/wo/+sVjWRF1mfB4bHwCDCEDZUI
VygT2fF5qV5zM4DK+SnMBXL33Tt/9/zl4enjh3h3e5BrvvzbMRYTc8bOKCwzlnfx7uv3F3/34O02
HNpgpFyv3XIaAGleT2OE2lxODkPUxw9fH1/eR4f30/4bAlsbU/ktpvQ/KJq3c5nn+or7XxpVMtKx
knf3zk4cXoIDk0kPWzbIYv69N4YxF2AdTyOniHI+S4xeZ5GfbTL8bArgFqMkqlV7T08PhBWIEECL
IMemKDuYe69O9g3prm4gI+IQhLaH/9WXNBcqM8b4/5Z5Or175+zPT1x2/8shtMUCk+h2XsLM0933
YP/S7J603dbyXmvBW+x4TerIq2BdLyz1jeUMJfdpSB27OWOk1B+V2Auo4OrUK0FMvL+9Ytfcp/8M
ZQn85HEZ4xYxFlLkGPppQ+KUzVkxvfzFN+UdZITI7RXIPL3Tk3bGpbqxSRcXCWRA1Pvps4CDlybX
yYJvFY9GNMWWmbplLeoTAql0gtHuPaSahuStZofn23P8raf+arf+HlBolIvRWgNkNusivT4UnhKV
GjkqA6ZkSlplWEcjAyeeo7V4aIu+BLRcehA4AucYoB90D52/cGn0wXB3/PLkUwX+URRqVewbQQPb
IyU8JOHcNGjDYTooKMA8K2Tmu9pMnUfbQ42gTcPc9Suk3Qp65sew7uhFO4BhlCgujwbuGAe9Lelm
a7Xcj7YaHK1YF/xdmhyLDr+/22sAvu/1gTU0ZBTpbcGuNFUN7fnFHQeXAshWi2uSXgTqyUHk6JTn
6A394Shg5OHPoS+Fqr1hLT3VRjSe6L7SdAMNoe170+tOFZjgjVGWx0OjDmnYqIlToURXfGmCO1VK
rAFLMU6UfKrPhcwUEB9m/7G1bOHentDKUAjYgqbhVeaZNRfLpoHxxhrFM06jb2eHmJE/jWnTHiUi
1s9/PhRcWrRhcGrDiWdxKvJ0lDklIeM0Cd882si+wcsOxSnQQC7fHurNZoCqwPuNUQifC2DJ4pqM
tGwqPMg36ClQ9JokyKcmUYKNY768WmDvwbzlsLMVCE/k8tShbVQ3vdO6tie0f7JCTKhW0kT5J/Ec
rrWptouPTt3RYr89u8XbZNDu0A1VNZE8BNKK6tn1aVcxAisbo/POPirhoMS7pEIYOe7jU6aG4ZfG
tKtvlGxRUkhErW29D8vLjcuGUAzFPkljDc/SxY6hJUnnHgsNV8Rq6aOnngucvOvc7vd2FdOo6Rxq
crdnvFxpg6t0PnJEgI4+q9lfz1imQ5U2mWKdO/B9Lreu/7Wweighla3fT3LKj2j+NxtHY7mJsLcB
+Cv4DxcLR3LxeZGvwJfelDn+RGQ7Ad0JJNyD8PH21JYH8PcoDlGsrs2gtBnR/Prqnq1eRg5g7tJ+
Su9FimqFlZhk8vWg/OGpYCgNNDMBtiZ4gZfBg9+Z9O8kE7IqZzr0toApN03d8Y8nhPCXw1WM/xQI
u8W3ivISqQ+MxNw+A1p/cGpMAk6+Y8BDKEvuoQ3xzbfrx5tu8uwJ3SBvkPNXfBUPtjL3hlhrBhcT
mWSXm3pwL/U03Gct0r23Z/Z2QyBUCeWefcirjp/s9VBTq1BYNa3RVT2vejKRY6en7wwbofTaKJhv
6iQ0hqkKVbseRYFG7iNCMboiBTsIxqUCwZj99cdTMUG347COvCDJznzIX60aVKE6dZQInfRcgMrt
8VZAezdo/7k9zJu7gtUChGo63MYaud1ixXKJLKch6MbT1Nfe2S0qOaBky8eCQsq+Hofx5+3xFokO
u8AGyIUPqMY7Lckar6clzKTw2zEfqKIbCMHGjXKELVZB9klL5KD7+NAUjXaEzGRdGj3MNz7dyl60
BaoPCAHAQBDq/OevVjXmvrQDretdFMeVo1eECkrFgTog62J1n25PdWWb2Gx5jhhXIk6gyzxoVNMk
6yhn+VkYJ7sxcVAm90EYbVy9a3NCPQA9C1tl9+uL7UgPTI8i3RndYTSyH6yoXbsyq0NBQzTU88vt
WS3TYVhGBqsHy3N+VemfLnZMHbZNaOuJ4gI81OUpwMNQvlcVP/+c+YryhNZfWn+LUke+9J6UzziN
6RI9NbX3KYgnTrRxO8/kkKuwkikjs4Gzj4XRGt90cb34wyzy36uq67MOaP6HiNmcFeStkxPtBKOi
izma9THUCHoPXO+qOMV4ERSgoTQUomJvmNFjpg3GOlUmXJ+CqFE+Cz8c32sDRpGH2+v35gDM3Fse
aBNEJyp5y+Ub0ANr8aAd3cgW9t8zGKXfB1rb7EHNm1Ah/OjkpLKGANbbR00d+43b+M1DPY+PwxQ7
hq9HDfX6BNhNW5hIC4zgZ0oPVgCOLKLvwrOeptVXrzPCh4y5b2yaN1uUQanc6GjCqiqNssWeoX/R
oLesjG4YRt332IHdvvfBgHmwrrN62nhFV0dD3MUi/LNQ9pj//NUhL/p4gCJojnBCwu5iR3Ttdn5d
wqUINHVj+60tp9RJAwgOUHhZxj0ce69vGw5f0igzDj8FoBONYes62OkccbMajoONbv7Gmf8d2rzO
J+ddz80ieL9x0BL6IsYLBAx9EMqjO+VNhbZAkLRnrdG993ooIelHauYm9FeLwo6/qH5fvDMG6+hn
EHN1zMYgqHbhoyBtSfZK4jfaRmC2diYJA2GLmyqFs+WqKKGtJL0aofploOgYZPX4ksC16HcKghqo
YiVbmcvaZ8CQCXoYIdRct7j+5KAEQ6n2KQbLmCmgKpI5j6Ve558KA6RCW+kGaDxLub99lFcH5SKk
uGmoVD4Xg9K07hRE9Ca3BHdkARA2qqPZaeVHtOKD50BXA3yWipxW3e1xV/Y3xYtZ044YnyLtovI1
lAjdWE2ousiAILQQw0JWjonXyb+xWaq+3B5sZZI6MSlMgNkPCxOA65VVsCLBaMAe3SBWFXZRkyTA
XKz2qYcif+R3tDuvaOs/DeTmd4yIESKeiUvc0iPO6nREhCsL+wjqovgfCQOaldpHtn+8Pb03j/Tv
gbiN54WUPKHX05MB8Fk8WSc3jdT2QEIVA7AFFv/no1icUyal8WQuS8hq6dmDaDDdgUAPbNb0+kw9
QHZM042BllVeXmcTp0jKaWi9AjVfnjz4bY7iwYN1ywrq4XGqxrY8FA5ei2Cl5+UTs8Rl3fiGPPQT
9nA0erTaR6GysiGOowqHvmdhYnYRypCW1p+vAxG6bXM1U4Gz5nvj1c0MTi8rwrQQbpTIAgRqFJv1
CWm9aau8sHZEXg+0+Kzkqpi5wCR2zWzASQk/LLQhi6FMnkVV6n/mJ01ViyvO4Lm2eM4JwpYHEhX8
Nu/jjNtHUVDCCHTlixU12qUehvQjwCEbBgX+ZU6q6+HGiq6EE3iRWjY4A4JMZ/kOjF4f4x7LXTAC
oXox6X7S98VW5Zl3waAz3WAK4CveeKfTu4aglxTRxi9YOUGkd8wdP13ylGWiYmt5WzpWrbpWGsH2
ztS67u9CbFichz/ePOxs8k9ycYTTlnXibEwmZKUa21V90zggkT4c6rHZsnddebrIUIiQeFvVuetz
vUVrve0bZ/Bs1zMVi9p92g/OAeB6+pOLKIj39eQZX29PbGWzIhBnUFjjO9JAWwypxXlQlEFiu7nS
2+Cm7PqI8qx6RwrobeQ/K7NzeCW56uaYmQrm9eyIjKQAmmhQhm6a72nsZ+91BBu6g1OmRbarcrtq
N2K/ZT9oPh2Iq7FBLeqleNguxpwFs0YhfAMAIfSXE5QcbYRIm8bvKxGU93Dgimcfkdl/DPAWKQpO
ofiQd4mVb0TewlrZqmTTlBuJEwQrvQhDKcKb2FZElts1rUO7eSAaOTWiKT8oqm9YTzi96tlZmkUT
ncPWqdDzQavzZ+PjKnDS4saKOEFZZx6tUMafIz8o8wOSteRYYQT0ChnpKpDHLtKbz1kWVkh5hJ4W
HvwOZuIeE1fvY66J5ItQwhSzgKEuv+pTXOmuE4vhXWrZPd34GiryoaOwZUGxKLzipCSRrmPApBj9
fRCXjdxPRmX0WHWNcCNMmYq/abw3/xCAlvlDoJlKvU96Lf5cIiQL5jeFV3EMkzp/NtvOQFajVtQJ
qE5td8dca4yfnQMUD8l2pBUA8AmWBDi887V1Uhs9E9Rdq0Nsdoo8DZyMHkYsGMl9GuveO/pDXf4c
6dL0DrbeIfClUIMDZgSUEMEGkkCBrIfUwB1kxvBdoEvSvIvCtnrs+lmSxgrM6ntUEKCjKCGUH7WX
q/IypiF6wpVjjp8b6KAvRQMxeqfXk3jRw0j5NVaa8VPWaNSc607vP1hOAtU2HqICGJ+nObBxgG0y
0XEw9Q+JsADjI+flfahCVYE1MTXO+6YucNESme/9DMDHw9NAJempATNnu8yp+5S3rem9s1p4LQjW
RWqJr0CV4j4lgJym1LMAbuq9AlPTzNLveMHhbKXXMvk09KaIj17Zt38bajfifs2/A9UY1KXE3vRU
86f0BVh2vYSrf4++spoByh/wt/PzmJaIZbRw672WH3SqU1+WpzAjK/2gAsMD6ZWVmFhaHSoecFd0
xEaVNBq7faOpPex0vYvrPfoCmhtXRa6eB5hkUE20tNYPkPlQPwPQrf/MMcNy4ArASd7HdtWld1Ip
kh8DyLSfhJDTZbRjCfRFoEGzMzVwcKdKDt5fvlTzvwy9ScUpr9pE3dueiloS7Bjlq+KryJPgKlB9
KAgjiCJalZ/BPoOYrjY9arOK3kO6UAf6bP2skHPEL0r75/928QByHjgnzyfCvad8pPoJmzXEWPH2
RfumLM9NxDuHjASZqKQ0c337QQRxSsWr0VOGZI5GuZqUaA4NQ4DSDco7UE6qzK1gtRDTohm8lfqv
XT8mDyRij/wEgsHr4VNd8bJeLTS34Zp8gtwv0VBKgo1rbr5OF5khWe88P9JD2jiLSQJeb/Qc82IX
ClQHS4j4gJdfqi34WSRYsmTf6jPx3h4xFL69vmuvC88zfTGdRi6v6PUEDSDLc6igQVSJgOdnEKjP
ta5Oz2Yh7fNQW99uj/d2qrOTM17lUiPb1JYvC7y2DMUXaIdQLRvAjwiAh3uk0Ir2XoknEyem2pyG
UzAphL+3h367lWyDGoomqSHSL1u+2TSdBESyIboUox/hxtnY+l8AstRoX6q9xJUkxyXp2GrcraA1
A2cr91wpw1G4pVU3Jy3kZsvEpQGaZ4xWlF7wwwx8t7Mk2OMM+ke5g5XlZceGlE7sKiWsdZc+QKGc
OqNC5hIUcfMJpYss3liSt2EMrTxqWqAFCIHZBtdfP1bCEhZ4GF9KrGTkzqkr536sBTY1VSh/3F7+
tzuNsTjLDm022yHVuR6r8PHAydUE00uk7HGaCtHlE1r7GBi9czIlKPPb473daeQsQAZYcirXxiws
+zpx6brQkGEygVINoxhhSPhPljmhLx2N4oyXgEBQXa83TvLKgs4FQtuGG8BOW6beYPPBZuBo5HJz
Y3KYYhIzjdZ09FtV3Zjf26vJxn2e8JO2ifq2cVKh/Gg3Zu24uVlop1kD565B9Ox0exVXvppNc8ZB
qJmNz/a7XkUg8iQLRQsoR40UnhBP+VijYn8Me7XnlIpgo4owSzwv7kIiefpp9AY5KlTjrweMBnDH
A1kbtWEth/ERSK4/6hk67Ma+1D/kZdZbl76J61mnDH3Oc4QX4ru6r+z3oWLkOh63w6x24VXKizfa
tX+A1pgmj5FmQOvCXmNqz3VhNh8item8Jxt24jfMqp1PE5zGLQDFyn4ACEC2R+sOlaRlNxugMqGl
2XjuoGqzqhCY9OCoO2yg3eibQ/zn208C/6FuwZBzKe968ZRaOsUE8sctSjQ6dzLLUqQcMXV7MRKk
+/44jQSOMzckhSbwQFzWxctRVIodCM9tUij3qd9Z31qURzewRiv7nFEMngpB9ZS36npOTsUISTJ6
bm4psO2VWI/aT+pgCbkx0Mr7gNWgRneVd2K+EK8Him2jKy2j8NzJDmFpES5rRH8IEFd1C6EDSCum
eXIIHsJxSreKAmsbZS4HkL6y7dUZj/n6tkKDU1e6WvNcVWnCFyKiRvsaR3r2SVMqo3i5fajXBqM0
SGg1q3fZ2qIa6dcwSJyhU1ylatD1KyPklfMSvZROOOGfXyBsfOq7ACuIMt7AboYpiw0xKq6fYLuc
dJgAqPC8Tk01/jVyPDZuxZVbn2YFuE8qaTR8l+1kU22awUmFgtmEFrzTVOiF1mQlD3WcwEhC+/ZS
idTa2Dnzx7mO38CpUNLneaecgyja9cdDT6sZeLsVVyugJsEPwGpnH5eiNo+tVSOsaqW9hSpKmPU/
FM2TZ61G9eOPS9s2hRbQf8ya2tKyjBhnAxROq8Uf1x5S4Qa5BzCs882+P+lJN6qHyfH9eo8WUvXx
9nZaO6EI+hv/qSaBnbmePkcx6No6VVz8fQGWR5Oy90lnN+a3NgrKGHRm53CVkun1KLVSTKgg53zZ
eISlj0Shoh+y1qntjYFWnjyabXOARuubBsViOlbnGLHpBUzHppoUOUi/OGH3t+FTc4XkswW+XTuM
HAtzjoroPS+Ha5wwSgpdOiBi8Doy9Lym/dRYuzHq/sXhoIc+916BpbFVFo85ihSjqrWJ5+IKDjys
lVH7AVNuAyRj2mKekaH0FsPSc5w/vwS4Tx3+QkcfDMZi4Cln6zcTc2y9pnEpy0LagQb1Kemoz1Bs
zY63d+TKmrKWvLc2PYLZC/V6r5gJRfU5mXQTPMpw2xbwRQOpU3yst6xWV7YlTRauUaQO5yLn4uzT
ys90kZSOW8A6e0pQC75rrS46//mECMEozAFdZO8vJuQDDehzInnXj5PhHu+f5oh7uf/L8ZE4vz2U
WInAeBscCAVcaZKdcr14Gn71ok8ix42cOr8Y1FdO8B1RlKlUy4eRZSSHpPGyfeK3oPRqpDOgPckv
lT75Z4iicqP+ufIsO+SKXGjz6X+TtiUUNtJqmN//ukDqJJY5Rptt1d351NH2oeInx7CyiPh40MqN
tVjbR7pOowCkM7n98k4NgY/ZbcrY9Fqq6KG3BuBQEmU9+2IhZ9JtBFSrw5Gjcu1wgb9JxkM9LFrU
xogWFae4BNagS6hdVv++hxvrbwy2cs05mK/MLS70Pdm+15+59yanlzDFCXeAUosBiXciHoQtAF+g
aI28x8a+mqOKxSs59/bngo7GX8tY2FK6PsnMxnHrZILElTaanu5bVIbQj/fQ8D5Z+FlE95T5MTFI
/bpDTDnTMfl00mFMNg7U72T7za8B14xEoCRRXF4RUW/URiQNz8UMLjX2DkWY2fAuzYN3FRz8aRck
kcSmaELQF9JuHN+jtzv8skar/YqQIIR+5PSxDpCI2kDO90WantWmte9Gyur9rkVl0jveXsG1LzZH
F79L83Nn8vqLIc3sD+gieS4WuNUvZInDbyraHN/AyyXjIcMRVNvY/2/PHqkYnfI5qSClXV4FNufc
DEQqAQVMPaJvdSe+oR1SqgfQFUlzrAscrw6AcoyPU10jtnl7wm/vVqnqtMh4OpBae5N8trNiEwqq
krhKr5z94FsRxhkDAL+N92l9IAOwIy8/l83ifQpA/ra45dpu6fvyrARJdmkbY9iYztvjzXR4JQCs
UWxhz11/vzrxkRHIa0aJg+Qkps44pMjmnMAlDhvbe3VCpECQn4AjAny8HgqJ7DYAp2y7iQeIxoEf
gGMagi63v8/qhAgjKBxS1SEqux4FkK061aNluwEWLYcatZB91an6xVaqP4+SWDtSaYqR6Fu+AcBq
um+GQ9FT6ueq2MtMHY+Fg+zKNObi38wK0WP6TZLnb7nps5QAG7Fh252C4YsALAQQu6/PMi76jaft
7YGeEVbwIYmZ6ca+eV5MUIaTBf0fUfTmEopMntQ07vcD7tNwndBsuv29VsYDRAyYExggcLJlbcUL
dA0BTc4TnkTqXa56CMMnCB1miDygr9hvXflr4xFtcqikxn+XPIgszgICh4brw47U9y2t7g/kbSXq
5Gln/lS9PNI2MrGVHQkHAvAmgL2ZELU4Yn7fVDGiQNJFSXTchTnqYXTw7cNYjMXG3bg2FB+O4IBQ
E0Pfxea3m7wBP6ZLd8oQCUK9qD7QAhrQF8i6jaFWTjNVQw7yHALNIeD1OUMoUbdQYZCu3lGlbao6
PgyV0m/s+7Wv9WqU303hV0gPXaB/3Iy1dDkagC8dbaTnN3Yvowwbd0gt61/sRjY9FXGbq52g53pW
PeHbSDeXb5VjNm1kufNhtIYRq+08OxlGhLTv7e2/+sUomGIBRtTzprSoSISBfSWXrt0hvWzPUvQW
gDy6XMiY3R5q/iLX0QVFYLivcxudKrCzuH9bM6oJCDLWsprlyAoaU7HBjozTCRPbXlfdQtJ9LmEq
HMyo0v6+PfxKDM/4wBOoggCuo99yvbYNJmABapjSRRHZKFykhONfTjm1xiEOJUI6uB7V+XskI6v+
LCsNf0dn0OuPqaXVd1i4z93mPojSjVVZCSe4C0B4wnMBU7WMubJqjNpq0G3qTib6/uAFxGNUefaP
ti3rfk/b2al3Enumf0SJ19jG6MbKN6HLBdGFEhtMwsV+S2dodOkQ8FqVUqNAaYV7aMTK5fbSr20y
NpcObgxqJP+C65UPfNvA35m2gx2X41OFJNox6kY0mIfi5+2Rfh/IxSaDd8JL9ZuxRL5wPVTDkZoo
8EgXyEP3rs8Aa+wFfQ5rP2SJ9c3I6ijHyNvvL6pKsu2gG38Aa77VRFpZVyiSUs49PRKKZYug1VHQ
8vLRcXEdiZ9aXOR2yFH/MTTfgvvCY0K3ygFduLzZK8uItb4Sjovib4g2K9URUNijbJKNW2JetTer
aoF6hrROrrGM0oLUn3EVvudCMsi9Q1IrOspISRV/xv/Iwls7SspHXTTqVvF+5f7VyO6ZHTzOt50P
5MqpJeQJ+zOJxUPDat8hr4aACOoT+2yU1vlf7J8Zbwi0j1Wl73y9f+xcI0aMBVUSQ+++xdIrHi3s
rOiR0DsIeg+l0ZAYFbqrg3Z0lJ560WxtnrVJ0z5g/yAPYGDneP0bBqOZpholHxct2/gbcpe1c0b3
NHIQUNIN/cg/mOLj7YmvHFFCcOQSaLjzri4fHsoevZ46PHSysds9cnBoyOdOcYqqMf8XQzEWpZv5
GiZKvp6ebo5t1poBbxxAhk9J6Bi/ai5nE9tGEy+t2/NauV7Bqv7PYPNBffWAq2o/ZOZIFoP4p2og
ulbF39C2ry8D8DGUTyYf815sJNESBCE8uLdHX7sGSDfmxr7BB13eRhq9R8MZFekqWp8/hUbcP8AU
0DZC5rVvRw41XzTaXJSZ//z1HGPiiQKvDNceTZR3MQfeD6NlHIOy8DaWc21CVEppIQMUfcuaQWkK
ldyEqMtro/ISe1N4kJme/4tRgGDO2fXcyH0DCmgiOHZZbLlBkgZnvDvzwxSWxcY+XKHcoEtJW5Cw
WJ1B94uNSAF7KNANtdy8TAq4dqJ+HnXFQSgNL3HViK194Y3BudCG8FAXnrpToLo9AB6jaWm0ykFV
erHDB7p6SiMfob8pMje+7Nq9S52Qvi+ZF9oji1/odXOoGEB7RbS4RYkSZzhxOKpZoB4HYcqNZV99
PF8PtzgscCkxiPZ9yy2QvPnhNQbqoFnbpac2r3rM4CojdqMiyF8gChjFHeCZzkBPdSq3YCFrOxp2
EZfZ3CQmKrre0bmhofNhdZar9FHz1QlEuAe/5b+LzSzY2AVrO1oSlNKmgosCEuN6KL58gCHoaEPr
VPQ9qJIJcyowj7cvgrUrnUK/Q6GKAvybMBsYdR9Krhk3CEb7EtRSO+iAtShz5Nn70uiCjX7NysbR
2QA2Wg02FfglrgfSW9EUWJsS1k/tvdchx4Bwu/LECiCLi7MA+NX6X1zstL51QmtKOtTIFi1UDd0j
XyoMqjeJt8O2VDsgfYiaemuGGyDqlfWEgwBwZu6dcHiXOzWYOuQ0Ar5aWDhotxnhoSty/xzIGo9M
H+Gl299vZUNejTf/+asrNlHbKeqiyHZ9Kwxn2VHtyc7rgQyhjDbejNWh6GbgzAw5hhDyeqhisJMW
vC1CpUWEKQmQ13d9qfSfcsvbmNTaIvLYz+xcUOJE59cjOYjNlgC7/EuPDNzOC/vyWNWyuZ96Ge0j
4NcbwdX8yxdRpA58BdYl8g8znfR6vC5MFX3SG/+iV7adXBqUHT9F2KNgOpgjrCetwUmOVISQ46LN
r903McL9t7/jymmntAE6g94UTMtlda4JBpX3V/qXtqjF0SxI/niDyo3TvhJ0cHXBRkYgZMaCLHaL
qSVhUpaYXIHMLh7QCUG2TE72o11Z1oPvNblzYIXw3rAbx3++PcOloBC9D7p4MwEfCIpJSW7+6q+2
akM+n+IqGlwCO3dKIgFw13SDUmk8tBgjanuBBr/YDwXZJGoxdeDdmUlHp7NT0iI/aF5rnKvBMqbT
rPcw7UoZYVnTK7irHkxZVCgxiBmpbPdGuUUhWFs4E04Nazf/b1k/akGR6wVmiq5PGRcjJ02xT14b
BO+TcGrunFmDGqMp9WiPeAbeXre1Y8cjQKdpBna96SZ6du4lshkUV03V/uC0+JV4KTaucY507e2h
1s4B8J1ZiYEo6m2OwaFTMcsO0dgLYudcgvhAzLQqkuY7Grbad9np4tugGCBQwsCQD3ipJ84Gf3Zt
uqiQaXM+R7Nn2enSE6epjLANLlIM4dGRlXccbf9nPQbTxi2z8hSBGiCV0eYmNzIz1/sxiiNfRXwS
YI1T4FQThD40qbDFtxSrEcCRu85ymv6IP1obbZzDlQuOeg8JFNWNGQK2GBq9RTZbVyP4T/26fUw7
LC92VZeT8+f82XNtBG258TKtLKzBpTpDWmd2xrLWMQShVmDUrLhgpD+hzJh9wvz3U9rIbuMLrq0r
q0kACJYIKYD5z1+dc+RNW0VouecmSYWgrKqkZDNwOe/K3u4wXQJakIGayNOtnHxthrAZSQP4nHQe
Fs/GqIqmbZKe5nPSBPIQF0qm4vAsIn1nD9W0EQKvXAlgBfl6Os8G18KidmS3Cjr2uFy71VBo/tlp
bOioqKPLxs0js8Kfguv+V2An/sdM8etxYwutDk9FW53zYiiJiy0UK5iR8cM8ABqa8gnTUPg8vj0r
HNeEGcNDC5M3dw2MFKpLOfWd8vmP74pZAYfqPT13ztBi+sgc5WKsouASpZ3d/Q2fognucvZfd5i0
HuJDIe0og/4Qo8fVgvwvMMqri39R2J/h/jC7LJVG3fIQA4QrxxhBT1cZav8+kS0W80kLVcj2040D
tMIJl4akITxTHNjZy3Q2z2QST4qtuFVpKf6jU+i+ekK+JECgeNSNS27nBQTEVqnRRggsNa2/ODjt
DntV8xP7VHZpFZ1t+JJ35qAo7X2P0vrT0NLf2diaaweBL8PVxoP7Nksx0ZtWncpXQFPjg4MIX+x/
x46iMvZeXKGXdHsnrF1mbEJaz1ymfIzFsUtjzHm8GIBikFkkRjjpmDtDBpN+8fXZHpbzM55uD7kS
LfEiAhbHKZea+bJ8QYyD3gFSHxdjFOmpLuz8NPWWdrw9ijb/8kVcSKBiOaoD4Gsug1/fZLGcwiGX
JhFL1QTp36Ufi/C+NgVKwJU2xQNGHTiD342Nkw3nFgM45ZK3PSbQHuCtCIV8PYm+lIYRRNhT6VV/
72Vd+xT0odXsG70rzP04IYkOkcNqxzu0/ovqGfOayPqlEIU1uz4tBqIaKBBbOi0r9AYYnhwaULp0
g98c394QQwzANbwozn9zdl67dSNpu74iAszhlCtStmXLse0TYrrdzRyKmbz6/yntE4mLexEyxvAA
44FKrPiFN+SGF2j24kyUEYC6+GKevehDn6p1c9BDFFUO/dIyw4VltvrZMJT8sfYyqG/3Z3trTakV
cZaRRiVNk5v6xbNha0qrjoadBJoT1kEi7BrZceB890fZOBrENeCTwazTy1oXLoTQ3aGx3SQoHCt9
UAmHP2XdUl+cpNR+3h9q84OAN/DH5sJYP0cLZlxJszDFeoQ27wTw4qBBP9yZto3XVv5sjjl0GSLE
1R7NVZGpVC2ToOvBdSP8juXa2AAmqGr4YrWpdx8iLa4vf/JtTCI6WuSf61wwXwY8PjsOoB5pESY/
s6mkxwrHsJ053HjlwHZKbgGqE1Aa5L+/2BTh6LaVHeVpkGHMbR75RoqUiaMbtV9k+F5f8PZN6keq
/sM3VFfStwOiyXf4QAtOPbJT64sGi5N6MjP0Wsy5IS3zdJTbC1E/lo0aXsuui6/353XjLuVT0RqC
JEJxZP2qo/kQ1VRS46CwuvS8AAu+mkttHJM5nn+oE/Zrbx6PeiaSw4AMaOyubzhQXQ4kBBEF6E7X
pzzGfGhMk/KCctN0xaHhD14mdIWh87rgS2/beo6Bvx+tiyiYhwY8SJfX55mr/Ax9dI+csnHSGYoX
EHtrqV23epa4utMxFlmEqVyC26+w9XdCrbWgRk8suD+Lm0NRrmWrSiDKOghBTVXLK53scBhhmy5p
i2WSwLUHB8xxh3KzcdzR3KQmKHUHacqugusFs5tx6DPcFdEALt+hTG/gE0RCaBxrscAwRrE8DbFQ
7vCXvP+VGyg8umzgymjKEvPdbE7NyoRu0Z0OqgWtpwsgEoick+tVv9u4099lE4HnGRee0DjSNJ8R
Agb7Zp8dHFfzg532/YyjWW3+GFrJwRY9Tj29zf+A/UOaPEaqZcY7QerWwgCxx8GcQyXhaa+vjwxu
EqiWwbuOwooOEcS9K1Wg/IHMZ09acKtGTYEDnSzZwr9lDykmcAiaup6EMeuPSSNMAuFqPOEJUx0w
T4tPY9FOJxEmyVE0sXoQuPjtpLQb1yXqJ3TNCf14EdbXVdvijJaqjey71sN/VTUND2hkmMcQMdPD
bCbjZ9cq/g1TMezsjY23jmyP+gSYUVK+dVt5ia0KrVwavtkQdlekQexPzjTuqY5sISWIWDzOGXLn
t5Spaa57Y1Jh7BFuZyUke8UMj3PS9fFZL4zmJzCY9EdXKMMPqxv4P2CtWZJrxhVmwcoSZ/bFka4f
O9HoxqVN0Q4KuoaeDvO/SsVyLW9jOvdgZZsm+4Dn7PKf7UULkkh4ftdzWP91/yBurDIwNCaaFUbP
+QYviL8m0i/0ukbcnHzP/s/Rko9xY38Qkf2j0Yz/VSVwlftjbtw7knjq8A6DCb7JdtsRUkCTTQCQ
I6P6iYfKfFDxoDpFk0OZdql/q5lt7tx1G6eXo0tiwcGVlLzVvNpGEXeEvpAtvPQnlabu0CI8haDO
0uycG/mTVoE+oaAEc9PcplWwCqLsxrIRijZpbCfmkByUTkd2CTPSevKF4LT5ld1ZAy6PmsBeAlOd
A+bxytvhcMThzC5LSvtsfVlVTa4MiaCgoNX4+fhOptqPrWOFEIPsTlRvD4RpPpPZMCZcr3UgbOF+
NJgmxZIx6XOQKFX0vbHwiEiMQfzJh70YSl4eL4I4PDCHaCqG8Jq0aYlPkfLTqNPxPGvZ+AcnkYIO
ZDnEj+A4rl7HAm0IPQ17ODPFpAS1Hqvvl4bLwZ2r7uBOrXm5fyq2dihkSu4iT8Jc1+FabRgU03IR
Xg01QwQPgWe1P+ltV/yLlS+myPdH2zqD5EZS5oUe903vDI86obadDdfDttrI7/CGTx89sCLZUZ9n
DKc1DINiH/GJZK8lvfWhhOGAk7nkZTvy9RJ6xmSPMaol18VNh5P0kXgsq0I9GJUpTve/cmsoKni0
lR1AXjeYLGVK7NnFqfsqqmg59/RZD60ZqVetd/cqwFtDgQ+mQgIuFLTS6th38aDWANSda1aN+adC
1SLO3uwchqXG2/n+Z21dMQROtAVlu/Um0h4dr8wWlcZgbfbOJ4FiQtCHpvoENB/RAK0b2w+kWW0A
sXT8OdKa2cuvt14NsJSWFD6WQdwqForMTFnGwiIxjMNQDXQRlv15oWzyr5pH4X8CTev2iEOT8YNo
Id/D821NtfesW0Fhn99gvYHo4dF28JyrU8zFx66wpzOOVrgCgCH/cX+mN4dykXkiGAFut25yOZWI
E4uG77XC/fTcpAYmjkOSPait/gcYbbiU1O8ZiDVdX9mGPpNbKQzVeu7yvrYNlGIAuR1ikWIbmDV7
G3ZjEzF5EkwDDuy2ORJZadkni+teJfq3BftlLd8EKMaGSlQV/ZytjNcLY3MLmRm3epj1Nvn3/uRu
BHqAEniSuWUl82l1ZOaoaxajAjik15ZzaNouPw7o55/uj7KxhPQK6VOCsIDutG63GS4yiHoMXLuf
XOc8CjOGRaBPl7TBNv3+UM+h6ertJ2xHGwz6wIb0BI5VfWX1nncdejUbrlgTZ0bpd/Q2/kY0bPR+
aHUe4gXR93nzb4Tz3vtlMpNHrQ6N+jvmxrSIzKF2xscRvaLpPOI8l39XxsFpgqybHQ1BpyrCo0qL
iy9VTd/FhxC0PNpD2yuHeWyy5f1Qa+oXGsBdc1KQDu8vyxzOv720RmcjCVvdOOs4xh97MKHlYZy7
OAmqHAsBWXbWkHKCYhw/zGPoN17u/aU54zw9IczntQfdSEztWiZt/kVbWjwrWkjjw1Fvveq/1sQf
0wfHWHeHtCh1NO7spPsfXmWY+jVRz1Zycb78bGfuLF0pM7MM8m4QA30Gs07A/Hm4Zah92gFAUmmT
YWNeW4vv1q75iM9xmv1AI89Qd/bGRrQNt49km1PABlwf77kZlrSXZ46qlnIYx7QOFCNFCKu0lgD7
W/vtgRLjSaAToka3KiEJIWhojdBTrVF1nir8PR66GuDVoHo7Z2tr13MHQqFC8hB1A/nvL+KkbkDh
BaXZKIgtE9NWpy+j6KBlkduecWss9xCIG+EEL5+0b4C2RbN1fZQFYAdyZ+XaAww68zxGX60ZF9EU
+eZjapo43ho4Gd4/bpvfyE+VYrJgm9YnW9gNjjAYyaIdPLYBixc+oqFlf4To3J3uD7V1WcI/RyAX
TSgadasHr3Umcx7bhr4EgJWBjpAeUbSwmsRGtadJ3aORz5WJbbVqPkC3QowtjR1DXO//FlsfDO5I
tlyhHN+8+1DTC4gSVAvreIy+gZYtD+bSuN/xrGt3durzI7q+ytil1M5BzIJNXn1xkTSO0aGufW0I
BOcvvVdWv+iHOrVf54kZn/N8Gecz9rF4ei+Jgr94RwPNT/vM/itDj/+xyGuvC4zcUjCzXSab7q0F
ogkKkmKmT0lkYyOMXxe2vkrcN99EXmbuYWw7FfWxLlOKA1bsyf/AbqTfCVVL5QwZW3vA5yiP/RGB
k3dNFCZ/wDaTYvOetKoAlrnexxM1OUWzdQXVm+JblhnepZ5tJJjVydhZy43HT2pwMA5S2zzB8kS9
OqAp3ssOUAwo+Tnq9gV3b1UnO8u4VUmi1EyrkcYMt8E6Navq2vSawmQZE3N6LyoDWQxMWv3B05ji
tDTNv2u4+KfJzv4ahzhBsEj79/6u3bhk+RWoIgHa3VCL0XoKmaWncExRA7gqZpaPfpXUywmgkHbW
sjLaAQ1sHBOuPQr8PPamRF+/ntp2sbMxb1EeyYC3+2U45AfTU5JLr/D23v+2zVUkBubae66TrU6J
WCYjtXpDuVoY/lxR95qvo9dYO0DHrVFIrCWgS6qqrotCSSlwiRlD5dpG5oxNC8B4vQPDe/9bNveK
BMkhpEpJ/SYnrFwlcaeZAr4aNk7gQYm9lpNhfhxsKt+WNy3/0bNWbd8cPPu9UVhLjCunsJ/u/xob
TwmCKi5ieNzo1DBWT8nkjQXuQgll/WyKrzMs08PQN+mJ0BTlZ2/qL7QN9+T+tgaVWCXgB2DLYWO8
3jKCzlRhRiNd7jhCe11VwgdDa8sPOSqemCeU4rPei26nwrDxqKAawwblIpCmHqsroGlFYk8TwiZR
nNTfNcRJsU0WgBQXIzlOSoO3KUT1QzzxcmrlnzAwJN4EUywSnNuqjYpGldRm41zS5PxQdnV51Lz6
39Cl0ihJt28+KtQ1AHeAQ4eJd9P+SrVOq3W9Da/x4uhfHWOOJd113jn7N5mpZEFIARcJdOaPPEov
rtVZF53o6Gpcvbp1n5qhqT/2nt4e+7x3HkVhOJDwakCJ4JfenGgwNKQSqeVIOZmY/vXQ2KWFKX4O
/XUa4h7HcjsWv9pwWWbfKa1wjyJ/e1qldDjJNy0p2rW0JV4PF82uuUCyxQ1mII5GlKBScCie0yX6
ODiTsI9aTSH0sJR1NsM3rHPdz/WxJKa2rDTdwbNsTDsJskfPktMjhXpe/zJp2tlqhBs6314iLZsB
3C9OEbPxIxW9+5erit48R63hjDSVLJKJ+3fGxvBUlOUDQ3jEa7q6hvsFNdWRDj+e4Y1xqDoKS363
2K1fZsnwvi1BddZ57jzoffHj7SNDdJaZJW/5TbPCwzGJIksz8gCEDRoldf5OLU0x+WaBkbe2RO67
phH9EWh1GNwf+tkt5VWIht4T2EYCblpEhCurHSDtxwdY3+M1XZzhIWs6E5PhMtSP+hAvl0lrlfd1
2hs/vbnHpl4k7TlVjdAXNlbd9DAbHzW8+J8+LPdUf25uUylExYPPXyCHbENGBC8OYWVAjI5Tfbj2
o2J/d0sksMp6cfA1d5evjRcb33ozH7/dn46bMIPim0UxA8Y5iQ8P8utBa8A1kdXq/bXOa1U9IW+Z
X1snTj6OXqU0Z8iK5p5l3c27LOt9JgJndGwkn3+969Fz19OoHq5eSd5r6cl8UimDn+5/2OYoYIcQ
w+CxuIGKdW1jlmHYDtem6a2/0fvH/rxXjT8YhRyNVwi8gOyRvJ4+YeZu2SQULZrRtRBrnioseby9
TsHWt9Cwd1RQsshHrGFv7WyZ9TyMw9XslPlQN3OMc1q8q/Eir9rVyaCfjXUVgC6NWH4VAdaCSgVm
1QwzOu6l16uoOZahrX1KI2ElxxpwvOdTALEel6SqPuHzWblH1K+wVZjr3N17+m62JuwNcCSomBPQ
0FGQ19fL8+DA4Xc0sUhxgkz3jZKqCwLkahX7tlfpCo3vaf79xl0jx6S8hnMcNM+bJltXV/HQAgC7
KoSnn3qzax+LOhx3ds3ml0GWhQnDu86D9PrLsKC0LPRWF0IYZHsrE/vGtE/EZ9q3+kVLYm+Pyn9z
09MP56jRVyNII2panfJoQoObVZ+vS26mJw8423unbNIvkxHX/qRFzkXXKnGNuiR6awdRjkwvgf/w
xlBLfv2pdkIzCBSIelUUUZ/NwkiezJlegu0p3d7FIn/Wq/0rx+I9Y/UkKHadHLoGXM2uVpYr0Gbz
1ITe/L5r7PjL2JjFHtvxNpBgMFTv4BkR/BLBrG7riQ4hsnNY44y5In4Yox6/Ix51k3MxNoPnDyYa
ZH7XWt0/Y+SZj+7gTR/TlIrgTgxxczfQppFqX9wN0Llo2byeYDfq6gHbk+WqC738BFmjO4MEQyv6
rQdDQ9aIDF/X+RvmyuthhqKrrNRhy7LBwtSPBMoXB0+Lpr3ce+t7Xg60eh0yTS8UkRvLVSsU813a
DOJUZPmbUVfM2otRnnGnL+4W/EWJD9N5uUI2bv24HJan2kz/CfVlOKI/P+1EWjdPuxwO/yzJ+ZGs
UvnRL4ZrFqQeY2QiruhhLacKw5QgMc3pMqaL8EupATQWFIX/YMleDLqaybKcNWsxh+XqWpN2QXmo
eIjEqO/sv9tDp1Eg4dzJgjCbcHW1ZFjrmPbCOcDjev4U67M4dU6KKzNUh52hbrcGATsSHVAxkZG5
EUNXlDTuWnMwrqWSxUczBsFj9u0e9e32g+Qo8khTcYZjvLqxZMUSzCFa/ThVi4M+5+NhNKb6S9JT
fb+/QrfvAIAVNgYMAqCjN6lsaup5mCWqcZ2hTvsurs6neWndU1cUyXEEjfvj/ni321BaYBJ4S84E
jCb99Tbs2N05ZHd8Srx8uGAmJn5VVYp2b1RHySnNseH2gbKqO4WYrRmVfQIUAVk96kuvh62gCDvo
RJhXgJzxEaTecMg1muWVYqg7e35rRqnFSDgF0woE6/VQJZmcULEpu4o8E0Hc9dm3SNjL+wX3kn+9
mZLtzr0oD9HrNwesGUETrwEvz43csoV4blLHsD9HLNH+hza8Ix4ge0NIMOqiQhEZjwLrkjcF3nxU
+oPS1Kt/7q/qxvTKfi5REuEEke7qJQr1sc3rpESAK8RNt/ccjB+zUDu5bvpmnTR6IpwONi3R4W1j
d55julQRtHgkSuMLpDj7uDA3p/sftLGIUGM4FABUqaWvcaNQQK1i4BolWhEOrTkLKY3a6o8QR+sL
vho4mt4fcHWx0InlYUO7hBgT5A8FkNe7xgEFUNJhygMqK+57K0SuujPjvfxuYxQo0LwsIEgAGK+z
/bzpsTBt8xy+TlY+YkHZHJfK3SN5rs64/BYd6zzKODo8z5vmnGOKLKuBfgamVvZ+3mfaCVGLv51B
W2rfnNGe8SOQEDszuDoGz6MCiCGpo4ZMH3cV0fZdp8GyaPJgtJLyK7407cMQYtqK7nBaeX6VCUkj
7hNQ40juGJ8yl37an/wOsKLZm5LDsIZeKoY5TzyqeYB6s/vZMgi4cLlyfBGF6cFOluaDonjCt+e0
+Cs3m/rb/U20NfHkOrTzSKbJN+W/v3jj65zW71A1VUCbGYXLeTR+ho4tfOKz7qArevkBchi33ptH
NaDUIx9Anx4VntXWXcZmar1ZVMEC2ewp6lT9Iuyp/d6qk/shrbN/EzAYf90fc2Mjs7/o2Ds0uW6r
N1pV5t3SDGXgVcL4KCpF+LGi5tf7o2xsKeAHPMA6tRoQ96s6DUpNAOSEUgYo77q/XJGm2WkUY1Zf
iWxQuyr0qKxwNYpS288qD3mTug2b5On+byHn78X9Ljc2ODZK+0T6tLHWra2xc70eS+cqkMWEv0Jz
+GcuZ8tXkl7/en+krVl9Bh0SIXKRr1/JWKsX3AqLKhBh2J29PLLOizFll/ujbH4Pd9zzU0FpWc76
i10at0ncmM1SBm1K6kkLsvErI3TIVJQ3wp2epw5nD0oKEH2kG/broVrLqtISF7TAcSb9+2jkMEJ7
hbP7ATFgGQHr1WAHURqn9ZFCpFW8/WhQmqGSAT7XoVy/upPQiQFJm3R1sPSZcmz7YQ7wZOxPY2UW
R/S7iXimztiJdTZWERCSY6hU0aWO/2p+x7SK8PIaqmCMVONshH3le9O4Z8e4sYqwYuiByD4++LnV
pxkI85Prh2UQa7npZ0ldX2pDR4VOUYbT/Q2z5qnJZWQsCiImSbVcztfLmOXU7lWF096KuJkuRhOK
1scIp/iUj1jQnWuA5+8juxnm44AeTvZeh7GnnJrZESMuvV65Jxa4NcVo82AaDz1Ov5F3nIo46hdt
5uOHqfxH6GMHGR6/0J2cbXMY3k8QVhTebnRN+6nNBPFOFWSibZ6iMXMCDGiV4/3pXVVmnmeXHw8i
UfZBbsj2Isn1ZvJEGViDlxl+STHTPhpFn2rnLorHB3OOUZpOByW9VDoSkDuru/GRnkk6QD0cChIb
9vXievi7RUq7NAGtD+OrYlXjg+b1+s5Ubu0h9JcJyKX4BGXS1TB0GkbykqIJIsVUv3lKE36sG9W5
KI3WHurMVA41znmHYVi6M+aN3kHPJvHVUopsJ4XcODj0aCFM07PUSEdWd1Iy9Y3exVETgAIpHwfb
Kn9QJhKoKEbDzk27NbVgTshWQRLwR/4qL27atE6WSUttEfT0tE5DCXmOPfTGFqwEKxGMSx0oSCdE
fqubALpzqJApZ4HqlKi35uw0vmb0Bs4oz6d6phTffor0cHyjr/DzyEQ6EpsACfgGLJ+XhEKpgBhI
vTL6bHTwvqGn9jtE6ptZ5PsAD/GAUIwlrlwtWOg1XelqWQqHzOn9EtqjX85i76zfblA5DN0C2K8G
Cep6gxZ5lBChhkkQDYIzPheQEHyrKbz6cciKMfymx92iPoyj3hrnQR0SwOyFVSonOgBL5voIcqR6
cP9qWMu1PM+wbItKQi4Jyjq2C+uy1Z24TYOyno2Jd0slfJzNqKA3OrHhTmoRzkHdVIvjx27q/WMQ
/YY+/DA1fRfGiWxkdVnmqw1+nP5kG+1PbYacdMZMLv7aNnVWIoiUJXtMlZtDxmSiAgEGHcIoIcZq
zcx+KGN8nLIAFZjpXWqXSTBVOe6UeeHtPLebQxFcgKZGQuTm/lI8msSFt2QBbKTsurSx7k9V5lyT
Jf92fzW2RpJW9CS/AFVv+LZRUQFhi7qUg1bYfmc0XZCHk4GwQq6c7g+1NvV6XnjorqRxshDFrfn6
6hhQLI4wEMsCYk39d2XSJ4O6ZnjfFBhdM5bHefFLsAa/0lTN0gcb1q3ra1Gv/oTk1uQH0fSmQW87
U/oPVj1YT13eWcrJyROnOky6W/6thqGp+UM7Gd8rFy9WX88L0KZjZMx7X7M5cc+VedBFt3e/LkDy
03BPA2fEoAwMceoLtRGHgcbKTsS3dVmQwiPWDeGbs7wKVXC4jEtwy2lgJhgAL/2cvAe6FZ3vL8/W
KDzZ4NykRxklo9erAyC383LHSQM79dxjGiN7VCWzfXz7KJx83maALrfuBXjXLhTz+ySwitk6Yjdn
nOEdvtGORe40bnCwHxLsKlk7r78lga8SV3hZBmOmR58mF1Vuy+6Lt1/ijEIcCaAclP66yTwr9lga
fcQo6tyc4CFlZ3TijZ0oY2Oj0QehAiZF24lYV9dOo3gV1b+Mu6AUs3NyoqxFeXFy3dK3a8x7drbB
TeTG1Ek2iSS2EkOt3/esiJFg7JY0AB4yX/vBLSGR5LDyPGyCf0xajCi4mhr/U/N0L7OSO+xVUiqH
JvG2nq+9G7W0NnZsWVBJg8prjGNjREKB+aQtxnXCv/aDFk/j9xKo23+oFzu/hWr9vr83t8aXks0W
iTkM7/UJsEMrK8vGy4KhLKr5TNTnNrCH894NbC/LIswDRfPUAr/rT9xYmB0Yi5tVOwGWXM/1LCA+
C2gBQcHb0DlHItTAfSULYnUoLsbUchGbQLc+d1pafomzNNEfhNnulZg3tplBqZb0g0iSXbbaZgii
j6jfWtiSjpYxH0K3FJafUP0GewuN4e0PHEkkF40sKZG3r+M7wwGNYZVlUIlR1X0NZ+zPwhXR78mY
7b2QbmNGXw2mv74NMjMUltWEZOx9VrxT3DQ6otOv+m36TUnVv6rQqnYO0arUK+8f5AFotaCEy5W6
PkR90o3Cq80ssFCMHvwsT8evbYnaMA7UiepKJaVi+nB/9645zM+D0ty3ZKOf4sAa6Vq1yHkOON0H
hSuWJ3TeI6THpvmK1h0m0nY5ngdsk49TamvYalbDAfxDcyJ+bP5u53KP/rI16TyM4NJxUQMStapz
sXuSqdVdAgsr5YPVoX+YPLd+30dxegzJm4CLZ7gc35+EjUdMXpSE1ZRsUbldPWLoOGWlrVRZgCf6
8tRVAMCEqrh/3x9la3npxEAhlAIp9jp6R6IHR/WOQGaJXeVc4kx9RpFAfGlAH3zOsEnfeTS3ziZn
hGPJeeGor54zuyM8bz2FuTSoNw/LVJ2sqMeixi72xPm3hyIupw7Ko7NuUqiTPWGcUWSB3eiWb4np
79rUlsPsWXsGK5tLBe0FkCAd1psrIG0TRckB7Qdxn5bvVUcZH0Jqazvl1o3nTCqKEkVLVtmNsLKn
Nm3vjCRamNovw8cybKPJn7xkEacEVf4GF+bI0I9eOAnnoYyr+L/7W2Wt7SVPJbod3AQIIhFbrbOG
xWwdp10I5bPSRcwR5Lh6jRS0BgJlabLxL0NLnPxHKSpsnV2K6qOfKDPq837nOdW3OUlt85jWadMe
Fis1y1OJk6Z99mpP2/Md21gQflMPcgBvwC3/CZxxacQNZ6dtyWqyPCneUdzYOTpbg7CPaQvTy2SY
1VYeQpPqL+jqIKF9fyGxyXxrmeudesjGAZW5JZsY/Dq10tVjhoJQOUhZ0MAaG+ezFs7Jx9aakv/N
tZt/E8Tqe3YBWwNKrSTqBc8dy9V75oBoVOJiiAKlqsSxS9DS7KZo/uAqy0+D5vfp/q56Di1XQQKR
Or1RkK4yw19VnuoQu46xGuKgK0T1ZNhLbPpQ+WLrSM+7/KKN4VB9cEPVhitIx/M69stAed8c5wd7
XnTrbPSZmx5L2XL7X5oWRgEuII3no90Vg+GrcxaFhy4tJ/PQT7oGllgz4uhke4mRUdV2DeowcHwU
vyxSTTlUTZQhoCsleM65WlRnz0mV5kGErtH5zZSnxrFInYauNfhL59xoU5W8/Y6kIE5AwftHfrme
kUovTRcaKxoyszmfRhcDJcg2xjHs2nlnqK3FpqtKLM6xlgWq1/FEzj+NlFfhB0zeHISlXn7tuir/
BXdRPSSZov/J7qKWiRAImlE87KvtHMKrMIsIU9dR651jVBmPkWaSb+LE9rAsyp704dYZpeFJrZ/L
S7pSvf6+pcjUHvAOHrKq2h4Tw4qONeY8OzfzxksDThopKtmhvu1Oq+iQR8KzlaumdyrULqG9a4um
/YwgSPbl/nHZ+qCXQ8kFfVGzhCCGOrOLjFKLXd3BVLLi4lSIUf3BKDANKAoAmUBE6fUotr1M8SAZ
M1HeNH5GXfxCF2/PA3TjQaNpCOgQ6TfJZF5doHkSTzk+DlEQOgaGIJmmnKCDJ2dotfpDYTfxJXJz
9Rjl3Hn3v29r23vPqDwTzgbaoK+/r1c7Hd4RJ6yf5uTQcuQv1ZBrvpfxueNQWIf7421EkJQuMYuU
WiIE06td70ELIw91kCwzZ+XJbDX3nFH+O88RDnNoqOQQZ+c9QODmoNLsga4Q/7WuUXU0W/PUcuNg
1PTwlI3LcOib2AqQpHGOQ2V1V4+a6k7UunEUkHfCDBM9ODiqnty/L/an09oiVJQWvRu31B7rzO5I
dp3+uzJ4xvn+pG4OBY8KdC7PPEf89VAYNtqDm/P+lkninns7zP1CKaJHVwy//2Akcjwg5DzA1prQ
lJZeYRU1imyuJUR/0BIMFGiwVcXPAlvMPezxGrgq4ywIPgR4nD3e4Bv9gCmK6y6L46Dt+v696SrZ
2cHu3vBdN7K/tCNqfierWJbiYIat+cusDPFeLEWx1579//wisvnFYaG1uNq2US0cUeWokSeaMI6x
JrILxl/9edRrrEwHTyEHFANToVXuAdUsbqWwb073J3/jrMrbgTcK9hxJmP56mWH1lKM1ocfeZj1S
aqnzuzD0FkmnzKKwYjt/sIENmn5UdgHyU9l7PVxejaYeVtJKXtb3jtXUJ9ATu/jvDnz0njDlxm3O
bqLPRRWZgvW6qTFVCy4vVa1ck2IcDzDzmoc5U9Xg/gxuHRQJXpTqrOCC14/gXAi7t3LIv1OdtMPR
Aq91nTNoXf7QJcbP+4NtLhd5EPo7Uuxs3e6KR9WuKh3GYQx9yzqUXcXKhRpdkLTSjuNCXrCzYlsj
QkFAcItCl3ljpFWbzsTbAocdJgI6+a5Z9MAY0ih8zBV77o5WXjjqzoW+tXAURmjhS1DoDQRV1AqJ
Wt5HQZqkHMPC9CAJ2HujbN3ghGXEFVQebuvYIdwiWnuE4k2p9AAxbMyDLw2EtTMq8927ji4EvuNG
bF3ur+HGhpGtZvQ1YfxBdlpFhd5IcSkuVballWoPcVwlp8wYHT8ENrCzeGsfH3nZ2RK4IFtRsJpt
ubovHgxUv5fZS4ckGOKoUC96EXbiWJR5uBz6UW+U7+FoCftsFHqRXEvbUsQhLFuQMfoSAo1RU9X9
oroxfdQoM6pr1hfDt7xoU/ucWqGl7gQOWzPz8rdd3YiNMqd51xZoiwAcOZrzgHjd2Ok+lppv9Lb/
fxMDXkxHrR23pnXil7cp/Tt61NR/luGrOi3VoSppHRtKKz5WfW0e267rd1ZeruwqGZMkKSJIsNVk
+6vkD+nlRlQNMYNTeulTN2qzbytafOhx0j64dq4c0cAwf7I86nHoveLp/sbbOMqgcqQwA7VG+Qy+
3gxDFdvdmEZxYOulUR6jJqdx6lpdoV+iCWMOf1adfi8H2ghDSQ8AQRHokpWs8/gCQTKAmLgpeIqe
vNP6qj1b45j5i5JrbCJKrBoWgEAF4zdSb56XmOCMKImeC0Xy1edOUZ1mOhjMQKlD+2PlqDUNv1g7
6Gnj7Czs1sxCukHzUILxaIu8nllntsHqFbIXkoYypBeGdinsTL/YNZXLSBXLzknZmlW4FGRFwA8g
pawGTPsiNUAIpkEcDdGPsc1qAFciPTWWNjsPSdt7lc+V6Z3J3pViZ/Dnn77ax7iVEmiT8wF2XZeq
rF4L6WoLZraP0x7iqGKKYw6PI34wED1pTlFaDfQ7hyg+Gh0pL12QWNX9xnDLj0rcjt+iRgEWm0V6
W36EctpYhzrSwgfH6LvsKQyT7slr3OYDmrz4oda1Wy/nxrWqcudEbDw00E2hMXFDYqO43pxTEwsT
KdI4EHU6fcRkVIv8Hguq8/2DtzWMR8+E/ISG0U2VCdpThgJhHgfloMzv3R5RpdJ09kRAN25PpGOR
zGALoqW8jift1lp6e7SLoLZgvRwNGCjoYis1CDmTsvCv+9+kb2xBFw0uAD40T0FQrZ6xAZOnOpPN
ktBo3egctvU0+CC09C9JYY79wY7rMvLZpp1+mfW5Tn30OT0Y1u00578K3UqXM9+R5Mc5nfvfBppv
y8Gc9Ca/OpXDD5gKBQX63nPD9lIt0fQ0Qs0YP5pqHI1fOtuOsoNZ4udx6EUYKQ8o2gperKHP35lR
Xz7BbFrEzkJuTDFMPkR0gN5RZFnvF4RQit7pjYJouSyWQyiG8WJEZlwHfcrfO2HQmqotbzA8UgH/
wPiBj7oebsnLbsDdjylOBs09oHOVa4e+UJvCL6086g+x3hW/OswT6/cq1HH1UkdKOvp25FBgAlfa
ur4yNFpPfd5Al3Fciloc7++DrSmBEQeun5geIYzVLVuqWrFMA3j7MnVZf7Xuz8o0t76V52/Uunye
DkijwD7hkYH4Xg3VmVUc4+iSBwilamfE0Lp/wiIsD72+lP+9/atQj4brIbur9IdeX+iR7G7XSMAE
ale55zkz7GOHzsnBzsqv90faOka8TwDkKM8iqbsqloxh1mdLW+QB1ZhfeZG4Jw/1SV9FNOXJ9Mbh
gJVLdhy1Ot1JJTYupWf3H+kgCwhuHYyEnRWphcVsVlVXn4x5dj7MgL/e3r+VqjBUZRD6QjVkdUvk
rZmXbdOyPbBruy6ZUp/iCb8vpdf2lN1ldLh6lRiKeiQvExCldUiXdGpYaGrKB7lR/BAXY3lobDKy
pJ81HiAlPkDxr77dX76N7e+BgGCHAEe4xTuHnTRAGaDOJHPTAoZqw3ephmFb5SQ7IJKNjSJ5hhgo
EWPc6ux0ie413MZZME7KsASejlzvQ8xlWh+EMcHuWNJqmh4HoKb2l+j/KDuP5biRZQ0/ESLgzRZA
d9OToujEDUISRbgqeKCq8PT367O6M1IcxdnMQqNQu0JW5p+/KWO3+Fs5+kOXc97GUJS5YH6nPSxm
knbZ2wh4bL/+WVhg9mRJV82TEwoxpnMUyifMukBqsf5rwkfLDAhtJjreMF0Dv753FzK8TxuODNdw
vAiWHVRZ+qkokNce/vvv8ofDwNDDYpIbEWXwv0GlOvK3tWnZpg20ZCfp6jDt7Xa/6ANvz4Skvy9q
vf1F7P3HnwiSJtMk+BJbhn9WjXjolV1EW3u5RsL75iS9eDZ9p5jL/erUzEt7I/l+ud7s4PK/f9w/
gUl0GDzFXMdMzP9+adAj0xEG2V66kamI8ZZIsVOUKnuTCazYx5ybRggMRfqhy7atdTxi7mIPifY2
Wo///c386ZlAAnCmjtMcsqj859ewdB6zcxQI3CfDMU6Z7923uvTHc3SLvei//NJ/qGOoZBDJgMWe
25/zu/l/Iy5Ttqz6gQsI6l+EzGHGiBF/ufx//0z0u6ARZ/nabz5EJf0KwOHKqwgn+gKJ1ksr23SH
knvxLx/oT48ZzSiANjLsMyT6zw9E+mA7WkuIgi0o2tMsZVRnnq6iV92qymNfsHbP/+uHQ4ULjwg+
Fc0cnc0/XxFTYET7SSMvXYF5exr7pBtivTgsQdrvRMH/91f7AyhBJ8z2E2A5pJz9W5jS+cCAVkEd
ibcYV/G1b/CS7mTQvhAqziTjyzkeswWB4PAl6VVVpkWRQB83U2CZU8hFbMCHy604dCpsqkM4+qo7
jJ27FCkxFKP/P/8gOBZjzXTuOhC3/Xu6c2d8TTpsPi+Rk0+HOtHBFXYqxCLHbnu/JMv+l9cL+Lr/
eZGhEmY7CUcH6dBvYR7w6QZwl765LLAOzmg7pqyJiXXovC26+Mtvcb5///1adB8ApIBRyDz+dT/j
HEZemrOIS4qKmfNq3TBkD8+21CkuEvZTz9j+rRDz2J/2aKrXzCDX0Cka1aZEKz0ObTousgqvYaXr
K6HL5AMS07RiBKttdAylUmWO1DVU+dYobuO/vH/39/fPQuQ//prQRFmm/vPoRjseuNEIgaqOnOmh
AG77oQr6OqSe7h5mUxH4vxgcE1RQMqECtZHffJVtK81N2Ak8kiv0NPVfmp7fn2BsajjfEGMA3n7z
Kuf7XEmaO1/VTj88ObUVpp5KksMmN+d5WPXrf/8S/vByZ+SegkuP9bvnfG3ZSomtFijnmEcqXMvv
1maH0JSEgDr+3vxNNfP75cqjS1cMISD+A1em8SnxVhvA/amX+lFVcLK1bRvE+35MNKhZL7A7b/7S
//xe5+E0Y8hOLBENKzv1f/7SqAF6NGztdjm09njY41mcfaajv1yk50fs9yPFypShli4H/dy/N1+h
rAt7a0VyOZeTVx1DVCzlXWei4JA4xqpSqQg3z1Slo2/Oovr5UAV6jnJsEzaTytjaPghh6dyzLC18
W3RQ3g+FqORdMM5kqU2O3MYbVCXLnKlOm54181SVUHrccj4VpsDsbCwXvT3MqhNhWu/kjGe6LQTp
w6stJxzvo+T7ZAvrzR8D+SC5ZUtgPLd4i8uy2tNQ0Fbl0A6tzx1nM5N3+9bfObJcvhujhbxJdq1/
Bs62NUgjgq3LvBZdR8ZHqUSK4x6egRDG5pfzI1ylGlg0OI5LUJlsTyLTPuBUJp7sTrZvUeP2b47e
m+lUuWJ+qWJw7YNT7/ueikkp0oDWom1/YRFT9Zcr2JCVxomoVDoEZLp+VUW3ECCCNrL1T0qFrE4S
azXD97L2wAiNGYNHy+7jH7VKxuBQ04erk0syW4uNQrtMN63FqvRGIpcq8zXQor1epWXsa0jjnvdj
E0ltpZgrqf0nFa3FbWsULnR1Z++KrE6MuJVuaHHjTdPgPIiuGL/KwCrKDbWITuyPXY9Jd2G5o/Ju
G69nN0sUsLZdSnNkdWK6JFMbYuqHG1drmMHD6jT9rhd8sFnowmsGeHNqzT7O2XrOyrnQIE7bhYg3
8VEV7vrGwphORUJneF5tLLgvtOAvpLAsVZc3i3F1isNiRHAQnPuBLLxKjRkEovIz7gbPz9A7Nnu6
dlK896ZUiLtlqVhajHH8iLGxI2CEyep1DIphRGI2iW8Ljq4ic+OZntxw2SVw3CDuHQgfkWMKm8fZ
U7kLqDpi6hI4VyjmP4oS+7XMcSB7QMcvTZnDU0tEDtyrXwpTOXe0Mcs3SERLd6iGuZ0OmyjVlE5k
3a1piN2/yOIEq99sCvb5k2c8yDfoFV/MnHR1WpslvLG6NYZqF7F4lL3TOhmTSJs1xRCu2ZZU9Rdr
nrD9DfBTXlNk/ut128SiJ2yzn17KsRXXTeB1J6uTww/jhTI5ua1xhnwmN0NkCSbEX+qlD5vU6txN
Zxz/tiEmEUeXdNqD6JezecXbTlLeVd/oWh9Q1ZAN1tnCE/lic8/cVOPoIi5pB/+qAq/uU3tQ8/Va
NwbmblQWX5zdrt8SrlCBrXpdfu3bonmyg3F/r6xm3rOgrhyTNW5R/iQJqbLS2t1EnbWoLMvUIobM
5EUbdfHF4Cz6xXNH7yEZhLemdV+2L7rdg+ek9FeV7aMJ71YJszSv6lj97H3LuOm69eCXUxz3FQqu
1UP6Pw8NBt6RrO286jezpkm/bxZ/viaHJl6ngqSJvrnHoLV0+GR1NDb5OvfBmHtmrs1PZHs8ynNS
B1Xes/8TF9Yy+jeSldn9XlRJLlGo42RC6KRJoR36e7ZsyH/znuWeTCXefZkUs3q0vHCac7Mo994v
PcF/gm7K5bDHMtO7CqpMJmv3VreT+CQ210M23A0Ov64po4VT2HUPoyHVPgtMvb5WpZjLbNSl3FPy
T3hAtkkvOEMH3fijDQi9SguKmcxnEmqL41KF4UtoN+pzDmPx4nVrqw9LuC1Blsxh9RAMVlie4JMj
BDLduJZ5JaZghaIFEJjT8CcOXU5ZzKkqLffkz60sj17PEindynm61a1rt1Q6qZ4L1wX86nz65rSP
Gu9nbddldTAThlHHtjUx0A7bl2/e3jVVHgOVEdeKCdzzbFXFmsk6DF7B96bl0Fjl1KfoMvdPiz3v
Wcam4z3dHcu8ErzdTVlSWvJi8hmqMzW2DmYT+LK2eciZSVLHGroHNG7NGwQLOGDbvGw6TRJ7eS/L
YiQ8qevt7+RFLK8CrgUWBrPbvovAhOOhxNYvTBO14PsY1bxW1tT1WWOB2ixIm6IePlUNhSifgrCR
h23TUZSNsS3uXeQAXxxUCTpbdFUthK5V3gtKbjBIu17j4blY7HCBkbZ13/czwYTH0bGmw152RCe6
EUmDviMXOyfpbZmyOKr0y4BKh9aUyNqAtKeOiOoWb038UEgxcNJ9cjHOBLTF4zfs9j06xJaK4OBE
FvQFeKqYqPr4B172dhEUp7kfzoq/yK/5UlwN4p8FbetaWTe4jjw0ynJfgAf6EbNXBUFv7XvvY5ZJ
cov6CLlhZNC4pKPs145sS2G+eHobboK2mqPULyfITVyR7b1xJ/Ps9+3+3IuRs4pRWPgZF/Rxh36n
naZ2tO6Vblo8X8VUxuPR18TWpcmwLgZaJXagqdVIX9x44+Zf1uVafS97ygLpiFXVZqbZxufZ96r2
2GyIXDZg/v4KK559ZP3jz5d6mJ3vhA82xGMM/Asrbu81ZX61y0M3Repz2HYPS22EPaDJcqYM2nOf
3CJyKMrcrCY6OW43j5lXBGGX4fm5/Aq6QgTpPthVdWzMEkmesjL5RMQ9ESFLNbHSvee2zCQ0wIow
15ooUHbQ8nOtw22nt6h6sOhe+CZ1oBUsmVNOpUgd1SX3VVlhmmKbQGdGEG6V+t7YvG1irX71g6u2
vIhkbEC1rfBL6dk9z39g+R0bJxHQYOBqCkGJi7Ud+Z1Tf+3m+z121zkztMyPhYUc7jhT+y/XUBdJ
rmVBczxwE7lghWaNoVPXON8i1ePWDcNienX93t0h4ZTt02T2RBy6HgJsSppUfD/gN7DlkS44k727
6PmiRa32y+us7qG1OgJ1AulLlZVxPLSZapJN56Y9Vy22GOaLLvs6vGjcpr7Fqor4ipm4PvgcwbQ9
tCRImJPpEfkfqRL2Q0wivKYpcMyhX+WQ3DHCN1+It2D2nfwxknkXGKhuxjrTJbhvDBV5L8VwsGtb
LOlQ2lw7JLZVEYY4wq5vLKsc+nSZejFkCrEF9+OmBx5Rqv2vbl+aB+zSmP4dvyIzllSS3b3Yl05/
JM5anuawCxKel0U/9aHpryvjLU+2LbkGsdxn/9CN81ikvUuFzciTkCqVvs3lb7UtNilxBO8gnFT4
TcQNT5i9T95V0ch44RMAfabFRFHOHKEG8vOsauvT0u3DW2a5WqcRBrZD7jfeah/2tnfdTFcjdXHy
dBDkkHSgEQncGVwekSS+hwREMkdUVEWbWsoUHcevsm5mTClkOozzxv+st+S+F+ztuGciUoULlSh1
2hZ2huzPBI1XQ2rAr8EN1hplPk0sdEpJUKmYXc5KYdb2g/xbXWCVXDlfpRzKZytYk7dotrnkS0FN
Xxtink6qqorpOJGSiTVR6DoTCPVg9aTY6NDiwHcWK5Sw69+2xN4GkLt2vSD3teouhK69JzmtwmP+
cGovHSYXTmOyTk53tEfLh9AdwNHI2Wpgfmirrrj343OkcuWzKYaLFGB1yYQlCOs0bqWOFauaBQ8y
CxtojbxsTa0waH+sbrdPF51fWY9S2pgUzRDVn50zQSQLJgzU0iaEPp7CjnAvOmlp9nc4wBI9ptX6
NamH0c7aJd7eZ9spbyqyZEzWTp4YL5iTnSZDUsFNYjHstLSH0r+b/KJjNxhXzpUylqNOEtrdnIpY
rU/YpAS8azsQBH2Z0H5vh6a5UmGh2qyLMCvNlnHQryOkvSWtnDlUBAF7WmfVOm1Lig1MMZA4rtrq
4Kw04lnSMdnkHFWny1glTT+r1t9wK0rqqEm5ZSz71rEgglwzHEQidbFNY5TaXPk41nU/p1j/uD+R
nQe0IEmHWXU0DvKgmo5D5hPUolIMP8aHEkpjn+I8UPzwVmd52Qc56VzTfHR8T+dJYJJaTvlm2gXg
PNbtlBYsLWHfjGP9dW725B7BAvf/HppJHWfaJD9txqT8uYxe8Z21pyOzIB7tLQsLf+BlsRG+69kj
fUx+QIdd2eGjxDBwSjtrau/KwWYBa7pAfydQCGf4xEEHnfn9MKvc0Hn98ANnej07jFlHRT/yZu3O
+olrn2zRkK7xuUhLs6Qt3ct3KTY+njubDXQZHcBdwT5GHV1L1D8Z0fSnGEQ1sxAQHFFfDlPLNLGN
Km0qnyJc6IA3rJSDaYtgxpAzEFPhLbcwGgI/a7tB/CQ8avrplwm3hvAxeEvHat7rfGks/81fmc0y
X0fqjYGWQkbBgicZU55v2lL6dWaceqty2rzh/P1ILEWWXZj3QIfjkBLfw2wZuLv3jlCUzseqt0Xn
bZCICf3S1r/VRa0+glVC5Wgko1MKOcW6p2MPGF/XURSnbZSOStd10fzMIhjrA0HzM+IFeJYLt6I2
32SNCV26RJNtZVzwzVVBGArVZmrND0uV9XXv6rn50jlQgXpLhi8VQvH2OCiTIEboh8S7xgC9HvJ4
luUpLqalzek7BwgsjtmGk9ywZ0j1ZLySPrvoO2gn7srkLH2Xx1pqkdlFeAaMZck1TjLL9IvQ3LhN
ldlrZkCwP3E4X9rvu+XrJQ2hBrU5Nbq406NXf4bh4jd5MFvicXPtusvPh/q6J0uFxn0M7TFDV+AS
6dBEAG3zAntO0T1+jU24TtmslLYzKCEW15/Vrh9tsaNJS6y9D1KGXH3RNcnopLRW03MZm1hnUYMD
RWpNk/VdcGn8KHTYv7deueO6LJKV2h/0ARNxSNfl+NqJKX+DlWSNGOZXI6KgJlZHT9GRe998bey+
/g5NZvyC/5J8n8LdiU56c8YlSzCDL9M5NAM3huzWPqt2GVH+JXTgVDLhMBy3lf99Xaflzqt53bQm
EeRDD60UTN27KvARaDyuGu7qILNHrR4E/+9R1FZinULpmG+FlMljsS1NkhcWxCuehHHiZvYB8NP/
SITSClrD5dYUe5VZYvWgg8V74OZKdfVzS+97SmScvKs99KnjSdcE1Dts6tNhKJJfeP6MbUozOE2H
ZCp8ccQXIW4yL64oqKZQ8pWu0blR+KevqT8EDmnskTPPx94e4++6aMy7r9zlKnDOHnVEt5oPyjVn
JV4CXjCRa0eVhDFYpg4QwMdigvh+jfZxzzCPrX/QHyV+amKru0KUsUSgFCuMA/CAsbishh0caR7t
XZ2aRDVA9nbD7RHuU5Qw0Hry1DCZ64uJjDELUXxgOYdqFvMtvBVjsnqJ656LaQSC6qySX78Z10mk
s9sJrjPPqPjaGpT9vFbTeo/km2Zo92V1Q9PMuGYqUXawJOaNQOrNBbCrd8ujL4TpJ9JqwH//IAO3
/GKTG3LRuW7/qPZ5tgizIHYmLZxY97kqqmhI93hTHQYRcVxnVWV4OlYkFcBlm2sOsV+JH/vmJO+2
tUwNuXuJw0J23JM13WLjlukQA5Jn6zp4T5699e/NkmhCTqdYKcDnebAvmRtXRceqpjoj3c52sgpg
uUyDGNvV0h+YN8JtrO5sKxFjRkdXWUeEiWw70EEGj00VOl0u3BUvXQ+Ay6S+E2J40kS6/wjFRkxf
uUU7d30Szy9to4tHpb2iyFkyuL9mPs1dm7joCSNHxF90vWjeo2zOamQ3ei+gZMm0bRjK0rkA1E79
KSm/L9g5lpnsx4Ebpqzi8TAwtf9yPRVXOTbiPdfKsnl7GgwestAeYvFd4Unu1BGAZj46Z4Xd1bKP
270lGlnBB1yShyGcVgq0Ze8AG9HkLbkF2tod9qC3OAxsvJ3Ulrt71a996POGi/ANLxfUbLHY5BfL
d6pb4kF0CKKn+9fIrLOf2WGtn1TjlnxfpQmvrKm3oivox7HDYmktNSa3ZRRekWOuPwe82Yh9gD/3
OfgGWKb0beysJXQU+pVFrB9DoNYpNUvr3tCZmfUkz1K/NKnBeDLdDfp+oo1975JwxaeGZfxzQlxc
xUA+Nz1+kGv8Tm6deNrIVuCq0NikwoOMmcXavd8ekqRvKibt3nUOvtxliKQqsr+yELSmy25htk6T
wg3vRFB4VxgNJ24ab+X6rstA/qCDcz89adgFVOQIE043eBj5DEXUVnRsuzOdiq62r9GQDhPE6qLX
eazK4XvtrSZmhZaUMyYOSTgflr2cXjawNpfmvWyHA70A0GK07jWG0bIaP4U92jM7oEL+3KaS8inA
bONcxb3Fk7dr+TC3TvUJQ4cZ2x3X7Wl3Zn1v/Ep943x4jyEhdD8qUM421TPsUKwxi/Fd4hdxW5Z9
6Z72diu/GzrGOJsawx4wiRjG0r11+9dSbd23vXXst61zhq8TXkFvlpyn8KTgD96j14++13VZDNgi
mrbJRxC4Lt8tR5/gpcEqpMl0f+2wwL/NmBi9iU5LnWF1xOBKp+p+SAPOn+MkFXLmVh6SNfZajPNs
p30K/QL7vNYtIJX43P92mmDNnKRGimTKAltrfUomEBbaln55YXHtfmmipP+6BlV/7Yx11F4s0rar
vMUbxM8Ul4lOl8qzSUFxyUlMjfLLp8IaTckezm1eVVJZlE2tiHDo+yn41VmRAU5l5fO21yuOm5Wo
Bx9ou7WHAzsfdTWESkewHqLlxSndaqSolV506rCQjlPOJZRnPh1WA2a1byhElLe66As2r4OzfUIl
pKrYpiI/kuVSbx35vs7bPo75kxkizbywMOVceoNWQWp69ojpkLQ6Tmk9tvcR1UCXInuJweIaetlU
sBXo0nGofYJNFipMKiFg16xMVg6WV7ri1wzAAJ7t2JAxp9nrjj7cQifzF0LXc1NNyHGRiVAaR0sw
Eu8DrippAFBo8h70tIRKIsTD2o5EVldKhj13bp8kWdmM05VysXfjLTZbk0sCzG/FKJMwI6zJfin0
FH7OrC++duVGj7G0nM8Vpu8EThj0PuVpthLy+kT36i6Ylae6jurnbfU275kgF/9xhEo2dMd4YOn9
ys56/rWOrkWNn+OVZNTTzF0XnMgDGG5bN1mZZ0Y53Tg1fI4LDPg2eTBbX7yv1I5LOkMtj80AhyIT
4dJ/+HXR4JteiHjCvzUEeibqLmF07rf1eZxVBcpKza5OW7Sst8myoAUnBX77rEZ1ntgYEL8Eph0e
TO1EHU4Hk6do/ht5qwbHfWg3bdeHEYFWncb9bD4bGXrXfRWZp2Bw2lfJKQ1wOh7Vg9He9L1vxvCl
Y9EOglaHjJud16zPArp1fxORmzMxEQnFWDm6NM+bdBogoW0LmCUopPV4N4CuTs6F6GNvawFhAhN4
QPu26RcbNlPkyhCwYJrLA1uBLqLLaQyduw0xuD1Uk1MwczlefTWQ/8cfd8SopVasHTufqK/PjdV6
DzHIKe0GVJxfChOg17WdrbeJ9+KkHR7+hr3Q7CBPZFr/iBbPZ73CiOxlMA6aqwVMa8ireTjjgFSZ
O4xlRY8Ky1XjoSl4O2w1dHiFNKLzj3aFQOhDOKiVU5/l94LrXLHRySQ0lDhyMdFTHKChLXi4FWFd
3AXat3W2GZl87dSoxwsXq15z2iQur2dwwR4uXMUQdwhcqbeD8LrytbPgyQJfTEA6xChWYWZj+9rk
lan25doOy6Y4aG+PkrzrwnhJ63mIVN5DxYhpS5buEcWGaVjMmxEqdqT4ItpkUl8BIvo5axJhxx+V
LQK2gnE12Vfz6uxBGnF7Vtk8eLRnS1yIloeJNv3EYogwhHllcBjDYZT5KOVowE+Rbhw8p7MZAOvS
xo0rMRA8jsTFaueBNJwN6iZ33KtrihjwvwvOro6D70n7EMpGv2zRuiS58qIFBXPIKiv1IV/s9/x8
o5stIRu3fNni4ZpLW75tk/IukkaMP1tusOpig5nbHmNlZHMMxzG5l9ss25yHBQihcaOxYswI2+TQ
O6hF03oNaBBrAPbheL4enctS1X102zAo/CyET3jduHnf+qUyfd4Ip+tSjTtLnyUCrQquc7vzGXQ+
nU0KHLaEJyca3OXBBPW6vwF66Pl2BwIPDz5tTJUWQpW/UPGV5uSwupPXksgjRoK1iuRLjwepe3RG
rDByQEF/vIRa3JTHLZqq/s43Q6HTUu1Rd6mA0ycmUZ+kcJ4LmmDQ6NpcSc+fnTfKFhNNMqBCqNNa
TWuYipo7+E7bog4erATjEy+1EqOXA+JR8URXVYSXtpb9dN+7Z4JYGwfGzaXd7x99DRT4fT2LN08L
B23hkbdZ3FW17Rw8Sl5zqEv0ftm2EJlO1e2kcxzjcmU25fywSnUUJm411sELf7Mv/CvcqMLlOjk3
3c/khsT6ZyOsdeYJpvikLeMj39dcz/oO79WV0tbbzYRXr/C820jrsL5i2pVthjyiAUhXqsI5tODG
D3/2YTAkJ6B8WWYintmPVEGZbAd2E8lLZRILLuC4uz8948/6URThvB561bYJGckbLeo8ssnNpNPX
7kkNZlS3GMxazslqapZ6Fmkq/ZE6N35qz5pscqELbBsWdqFHsTvqYygbcJC2MFrRvCTO58Y/vt0A
wY3t0QPEXJ6jihp0MnvH8Mj349z3NuqzbEChQIeLDY+XOdiLLDeu1dUX67ARsIddz3rjkKo4fXCx
xCpj89Q5D1Yxxl5WxUNiPfg0cANmDfu63SWFillR8vyrL06/TuoWrDry3xwMQaLDrGefTUtvXHXV
mFgttzwDzpIxZQ74dC48ELnfo5JPt20O7J8Oe+4pj2ug+UtPCTFcAuviLgD/nktkQY8wU7e4LC6m
YBmqPAhrNZ/cFTpRinLFuE8CeGhOZatswB0bKD0bTa+72y6auQsEc+ycq6mDoK7xrpGpwAlapBAl
7Gvb2RpAp9qbTOYOfrIwGmGQepUAvH3sg2HHDDd9Xg4MroV3LMcCJ8CSerHddMnIOWLFvet8ofXp
vzZn8QR3VY0tjl71auU9kdItb3MtmuQAJyDUWdEv27vb7pufJQij95QDt4QXpYia5Ti3e8gUkZBX
f3C7rVuyySe7Np9JKDSHAoc5N68WfzSvbSxdm2Wlv4ZPwTw40VXCbpUhEV/DzLM63jjJd8vzNOoC
hQsx1X22ITLV2Uy2857XYtsIv13Msuirs6+3yfXu180BVY3Lxwp39DSVNan+LlFd8Mg/zgXZ8+Fe
5kXNTr4va4K9BXv9Dyap+Q4TpNJcsOSrXv3ifB2RLB7bN3albXUcEkVnESj6TTZ2Fm1eFZZyuGrK
hXuxraw9zGGA7Gy/l8gbTAaMOnpXZBj5X33GW9h3zYLBXQpY2XaMDcW6v/TGHmVK8GJcsF7o2Pz2
yVoUR3uz/eGZRcTMD7M1srwGyIAFMNfLAsbMfis8CF1BRIR3NrPKLoWzvQDDV+Vx1wVuoyglwjEf
yP6B5x3Ei77r1si6DaBXxJfACeGQWoNdO9cB2MfzuhUBYGkFIYwd6mxRwaakA5rzW5+EpAjmYSaM
hzX+7MoBhM6RRXVcojKUaVMzTV4Ne4AnMKmAziPILCOGFBPeekvSgaTKqZjfK9/p97xXe11kMtyH
mai83q/zpoO/822Qks7XYz3VpJEnOnEx9fVs3yctGsqj3GRs39r43VHBNyADdprsSeh6kAZ4wYEW
AlMfUahwOXEYd2LYpxlpT9UIQF4H5q915xXQz78EZ0eO13apqopl8Ma29jA0BXOvD/M6+DqEtb3l
64bB8EezFPHIsoA6KujPwW8AZ20O+mgzhJ38Ccjybnedps4tiK/eYQlUslx0pT+vxwR+YPV1nfRE
O4EqrjtqCyfxQWymv1CkMT9J/KivJyKup9ytl52tIjyP3KucoLuJvKYfLrnlJExDXQOR1MvMonCq
vY30eq+Wb+BdRZjVY1xUxMIE66fcl7DGIECs/uVQTpgybUhBPobBme8Vy683tO36P7iJzSJgWYx3
BCq2XGKGgAeeCG6LDdFtfjTm7tBYBV5CtMQaE2SWXrALvGPXYR34hHcNlPWILMJfzTrr/aqjCKqD
peoYFgglDx/8gbWN4nFzH+Ff9L2dyRb4+1cvlGhOKE5bmU3ssaPc7aJwO44+a3pkZdpaxz6N9qYl
/tu2t224LbEV37ArBqK5gfNab8ew6cf3ZYIbBUa11iCLid1hn4G1Z0FFLIljn90dgb7Y9umVaUJu
91OQVDeoiqfyVE1m8449IDEowdayt52T3emg2XReQYBd25I8rpYYdk84AQrOo+1HaYAqTaba8tRt
zc4+OdWKYpI5MyvDLJDaNYRrTUxzqzXX67Frx+G0QLYqM4+gqurGZWkm82JFMXwRY5AFC9d0rcmJ
Wl6HrHeNs+dLGfRrxo6BG/v/KDuvHclxbIv+0AiQRImUXiNC4dKbqjQvQmYZeVGOcl9/V8zDRXd1
oQuDAeal0R2RCoo83GftfTjmM0Ff2zPWdvFVcjMzbogg9XoKUPbCIr0dQDghiVLj84dlzhrJzBnE
YQnr7i2vu+R2xLUMC5PxvR0Cgav9yj3qa5q28nbhe9fbMA4Mt+8k0y/TXLofhCAUj55fNu9J7FSQ
F+PqrfcX8ia4ccSI6Aq71BNig+jdMM4v0OtmIkH2PSv8Jt2IISh7JBCL0XRJL8P1sM5W/cPJeLH3
5RwP9Z45iL5/4GUcgshN1VjuSY4Akhr0sjQH15LFfJAQBf22zxLl7zEE9fHzaLgs7zrPuxwI9WC/
8B9zuuuBgtX5YOZs6B+0thx3p9NpTfdNIPtwv+QMM3k08Zh98XKPVzfTXfxWBGGPgjF74p12DxxX
TmzY07AgGEZzMvnvXYKFZNNywaNXTNHCK8/G9LVHc0u3cdq1PyfG/la7jN7QLYpgAVYjB3VPNEAH
3BD4Y76nuz7zJrlpbG9soTN4I23smrDARKKMV3b9JdVz+CVfZPMTatgrb7zFzoCXK5wP7qjLaqt0
isbm21mDp63lmz0NfqvTI+gWsw3nEeX62ahL04JK2zzIqV0+HVicirDJgDtrYOn2Ow26PLtmKCIH
fixl712JZej71wleUu1j5nJ5hy5lfzm7FhLvIVl7YXZtL0aYGXeqsKDGXGxyJKX5ZDI1PBHNyxK1
LNm8V3jZPifI6wcrJMl5WyeEzPBGMk36mM/EBezSdmTKSLPGtnehswRTS2Fi60PcjOPjOowV9+mu
IRRmoEMf7txgoXeUWOWAXJdmzApoGq63wBzT0h8Bmcy0s8bWvsdihFqm07YjV5T7brqvuA7+0GMw
05xaFM3oLmHpfSvquUs2wp1XFxVznNsT0B8PgUKi2fSMCKn2Ih2cdCfnwXvjfgEygIi2VF+NHiZO
cDNyJjGIlq72Bm+IJh+5cfs0Moiw+U2h8+xrOhVlsWt16NhRoUynX1Ub15IfTdBFEUzJHY62M3gT
yUKV/TnEE+AOML6/glRN42c/WCtpCm1mhiOkECMTlO8zTT2YmMazU27h39nUw9P3kjnE3sYI2nPb
ye5xEJe1lWoIr05m+9TLyZYNydwjnU80zdfJJel6300dE3TZkwoR8f8lfROucDV9HYf13LfVMOFH
zdZXJ83j+kDCL9lnYHveEMUsVGRfSPsveZnY6qaVcQKrkAxOEs3pgIZuh5Y8L5ZpEItS1Zb0cLpL
hUoopr9lFBzASILxHHE1sWOIJBow9akuGQmzG+sgmXewb2kKZtIgY41NMjA9twlQBx2trK9LXXGT
4nG92VbAYF3TYCOjs0/7dzePKW0iWEsbCIIdmkGfCb/ybjWl6o4ZzfWPtc+QzxTa8UgdlxQUGlna
Po9jFo6nOZ2dH7JPZRx16N8P+doDGXFUpjgrGiUv7cnKRNiyJZaSOfV29BP95xacRkZYGuIfZBHC
5lxCdO5X6Vb5IYwrW53ZPsdiR7ktXI6IpuVG7K82DBH3+XSfUDYGB58f/qfN82qpbweVHUpA5fKj
70jK31By0JPeZKp2j7QFkjPOeMucMJWGxYWDWZutrGbu9y4SZPuoJWr6xq0DRL4+D5z5in0zn7Z+
2ARRcPGObQY6Cs7RJ7i1OnAxSnH7JUVaniGXixko0+8xpiuUtj0rvC5uHADTijcQlSPCsB+f627p
btKBn3+/SmM/0TwbH8NAhO9u7dL1TntORxt92mbxACraP7MutIrNQGMz3dEIcsS+CGeaG6jwJUTY
jBBu2qx7VJNnTzum5sxYOk3dBJsBcG4CXO4nN0J1L2j6OZkLP45Gn10VzDTpsMs5Q0IjH13rVdVC
W9eZoBDYhS1t4K1nF8TVualrrQ8wGyhvQxuHcjeVtn9TwoClj4sm2yhnjnXVmy1USnZTDrNT34l1
6mjy9UsaHoSVZZck/d55tPFhEs5nZe780IY6wTxsN8OPWQ/5dDWjAes7SpLlkmkQxNTDta3tA61X
yhFPDq17jzKlh8jiJt2wuwb5i+6nwtuI2PW75xX9l3KqSNCGKcJn68VpW2u8XkqH7tyKucS/Rf4q
xz3TBHzvi6XLVezAumakY5mJ4HJLmfBuAC2lu57CNtsUUz5YPKYmvM+5oCFf0xi1jwDN4ZuA/s73
g/FYN2FYzqCMQizfzBgunIFFS+s5gaRhUcVD8tNqunB8BB2n8erRVu3uvTRYoEgRi6b7VZjxHaC2
6EBaIfc27bjK6uANwFBRMoRWT6rz0vdbPavxfjW5O1LIxvptoBBK8J9o621pLIrF0ndxNYWiGqfn
AB/I8E0iCoOSe9OAOUavzfy0MjjEvh8QjEAmXON57TGbRg6oBCLuwVWL56GD+OFL7ZT2Rxt26quA
1DeXe177ViVlHj65cQ487q5VHl5PdpOU9/MqLopVkAXtwQW7hfEVnFbbxqXZ+7BmKEvXXde24bXT
KPoL3jAWTz4+U3lrDcbND1RAsRu5BY0UJhWFo4XOZcUdN1uZZPN17qNHRZOR47eQo3bc9mnTsFX3
2q4ZBNty1Y8dp0f7J//tLodJrDYyawz4Rc1N+H5BQNI7sr7qeEOlUTG7tVnLcQMW25GOyUg6tPv5
kmbAvWukamlW5h53FGOXCXVrPGxVt2ikMO0asU147kRXmXbSVBcyaLY2G+6lhMU3uNMLvW+EfRjK
c8wrGG6XDA1zW7RVoKlfmrbeEoPMNwzCxu5+rnMu3PTCR5sl6kLXd7cOsvhbVkzltMEDKtzIqFR5
N32n+R29nvDmG3ItQKib0G365xKNdt0vzCi5rMYQUQ5nRl5uV9nX5d4DVVlAMbnd5CR5wERxXnMI
jtJ/dRqEpi2VrlMdCqtvuqtpLLJnp2uqfjv2+WLtzAylS0dWwCx76Nd3KxM4rD3DzisR1U2SNOfJ
afP0yguakUpVjDCaPBrqzzqbltua0AQivtpSk6465zrn0tnXPaV3uJzxg+TlK45ndSQx1Dy2IgUf
mtum+Zh8Vf6kFxk8M50GSdy4Mfg9A1BvXNsv7kqcz/dTrYcumulUQHiaxX0sKYTpedPufvRGDiF6
mkQgURtN3bCNSxf82Tb9uJ/qXoTXyJSO2pkg7d95G1qOUiQAWuPOxFQHTRX6VgXjiFli6cDhlsQP
fiZz6CZRnvXFvAWM65tjmLbiZ2WBt0ayBKrgIsnMPaJz27yR9KOL+dNgAXiZe86IS09b9ntvbQv7
zlnY57e0MdzuJDITr4cCZP0NSgoThLtUwbPD5OPurgHSG5CslDOhswSxvjPBwibdByMxduMc+B9p
VuTqgNRBt0wnfXYWagkxNZBgXx451AfQU5XYkfJVV0UwrcBzPR7Mq5XKcoG0I2DwXDmh86CHXh/j
WgM0uW3MH7VkU0who23vHKiKXVZ0un8bK8u19yrN2d+5t7PJ8iW5JBVZKdsPhwPly5zKvtumxOOI
yPZTERyrjAI/wg3lNVQ5tU82VJxohe+lgSzL5VR9m8vAvCyL1ZqzpezpVAzJ6D0GwxosHo3lbP1u
NxO2Hq92aQVMZIm9ddD5/tXKxrUDMM9rXLlNG+5X43P/Qrud02rvWLOTYWGYzH1qWfV3Ej+4Dy+2
3b3rrMz1HlQLXjkfR6R9XTfapz6v7RdGp/XpMz6c6Qs3FDx1c7CEu2Xl3ISaEDbumo5zeKFU/2TU
4TTvLG3YyBiQDZ5liwD8ueKKeZvDXH4hVIB2m9em7TcFqzZsgiJsrpTQTNEOYoOY069FdoX0wfoh
8Xbut0Hq+u8MDs+/LlmQqU1PwyTddAuYB97rbB03XplmcFiX5uF1wOyZOXLinrpSDQ6kOKZrUI5J
WC4KSr+Q/jWQpPHsrVVC3wJO4psyuJ1PapxWfNT2Kru9cgHFt7E9i/YgKNPiS18/zLYjjYyotVKq
LxLs9beMFzE9DzW2NcRE1y131iTYYI2lvY6DmZL2uqpoaUDyt7AlEIUA9LXLhSAq+8DqoyZM5luS
kyb5ufIkyVmhYrSvGuVVuKRy4477NAuNiOQkluJYqtlreV4+e0S5lgOOnzGdsx3XGvLrNzOFZM/M
E3ohiPSNfid7C9MXP4XIdvRGL8BRY4efdgN5tYEcL7Pb1e7LNrJkANtFReJ5PFyvZm+u2zE2+w6z
TH8MLER3Wrkr1Gw3OGjMPexrv2OiiA4hbhYQ34zyG+NewhixiERvF7QlHW4LNTU3Sg19slPpkKhr
KRbnU8xkF9NZHSfvgLA0L4c+C6fmo+hV726zEUb+fKHFmh1jMdBAkPiCcSetBJcXpUUQHHtnyvOb
tXX0Ny7HyyP7WZEdcNJkN1YvTXOY5iTzr4DEw2fiqbJv9WAWQs6gnD2w4Lpj/Jeus5QrJRHem0qN
HM1QVXXGrQTsdIvZADsS7dsEkUlzTdyTmMY4vzYTHM2AeP7KUO1x8O4xVjnZPnaH/JoY5nWIekrd
4rbnhrGvjSB3K7Tajt2SEYg/GeLj5WfAw/E19OLs1uOmMe/AEYcfibTVayOwXd0G4dTp49rZw4Mq
Z1G82SgQ65c1GafqGAxLMrBGcZHsatWOISVCofpTnijOFjY/58vskHq7Lb2SXY5in22XE9CQK8qt
qSeN1qm9gzUZz9rhVagfEbCzn9oarW8NGB/3OkM3EXTQVB9WVVMhKofZBUd6RjKL/LQsKJ/yOY2Y
rHppeQUiA1Cimr3uUBTqXWuD6eJtF4UXFY6yfFT7VX3Wc0rzzhlxClG9tMW6m2tcplGpMnjCkRg2
cZQWBMkhN6v7pgxE1c4BzC4PtlTxp5z4qp2JDYlH9OPucI2AWpkZLOaShgPLM1T1Mpx8tO99IZe5
hXhgLVUY4uruJc1Hy6XNc0kg7IQ/zYcW7bNlU6iCDzzE4gG8wv1kVx/lhaUqkj1iY5s+OaltGth+
zujhIS0mTQcHyjSO8mpeJo4fPyuOjpu41Nly4XIJ5l7rnYU8/qrb1DMHsXDVoqeV6OomdRmigrcv
1ubeTv2m343tMl4XY1HDmwJHcnUSdAJvMF5oGyw2W2n+V6JhsqQ3ZGY+Wg7y9gaF1Tm6TSltOK8Z
dw+mjT7fEQhUX/l53Xp3zJxIu720LjJMP4bZPV+ofocz5vlsVvpk1GuLkyIpMGm5eRLxTNPDrOMA
5kukPa6YSS/9OVc6rKLQhlAr8NvB4hNWHhzY4+zxaKUArMARYc/uiFj+DKC+UD/7rZvcJJ2ph9sp
XFeDD1Kt0As2dghaFwOel95gtT+g6cfqkS9Vo99i3Ym3U2yLL7GmsbttnIzrrkrTMAbGq9mMwxRk
cLENtvMRfOA6di1f7WtMD1dFwaJ/UDbJSUfu6QD63LGA6GTrWPFrWcwGPbTW008fEGE9ce3q5oNF
m1ecweUpNGVdiD2oe8lCyrPixmhngk6FkX/GPQX9xTrV5SPFZ/gN5LHAN6wS026xdLncWAkITZ9l
myYfcEZq2TdEefrcJJjNh2PLU+6+rf577SQpT/Deobl/c6emmzbwtPkNGlGXnZn0UI3kcRX9z9lN
UbkRg+D+W0IDWUBtza+dUbive9s3zXrWvMrJrvSy7D5LqhyHhuJV/srpXOMFgAxIblJo6eAMWJ6J
nSmwowJL0sbdxcvQXlWlyOMtCl7w0hI6VRzwDlLJmKrIm5PqnCI9O26mma7JYAgMOrSYSM9k9Dna
bEzfe9uVXt+8TLrgLXPdnFBL4tIYg+DX9jBEqN1BeQeoS9q+nBfcKYvbJHeMjtOcumM5RzQBvDiq
8gmJu7FE8IW56hoipV2m+IaXDMTicpl7shPPMcdyDahcYhWwRUgfo5LE7Bvseqfn6A9Fo+W1mRW2
A4UMwObrTOpmKuT6mnU+vFyPKB9uKxHTdQsLmzuNm4/LfcXn8FRwKmS8wA03kcJVdba1wQf8SDB5
Y4oqgS8wqh0PhUIn6Hob00FabWXiesUBHKcI9m4WVN5htmiWkslVdwc7yMBr234R2dGTcebtxywV
F37Mz++GYYo1jFshm7u16rL6gfdXy1PsWNN8wkiBXFx65i5VOGm3uklHgFEeIrU48VWu3TjmhoSg
OTiHTVffJguG9lO4kDoC/lKs3CGyJYB+ifOfK07X7kR7k+sTklSY2feV5QfNhoi1wmO15Wu5q4bU
17uONupnX9HKj1Rv6W7bKjQkSqw1eejxBcwf7SDokWVUbEUUA4fIQzPS7To2Y6eoHBmP8FNwROLx
UMxn2tnSzevDaLxxuh8cXUjMfeXyVU3k+PMRsgowLIjuKtBzYh/sAe51Y9aE9gSRD2zsdYJfER2q
5eSpClCYzVxIhy8a5/Q9EOdKcGXbkt/DVCXdNnHnNNsG3dI6UUWk9WkO2T630JbEnPqrKzvOr7nr
v/Rjskr6VExX0hRNlNZdYpYvfREHDwktHofSAaR/Z3sDM70dwCR4Z51ie66Jb8bVUfr9tPFj1X7Q
CqFtH9ah4A7rpaCGPJwMzYK6sDgCkztF5Aq1ItVI42V0wTAVR8TnJGrvdIj/pwWUBtGqBj+lBCvs
HjEQvG7XqimztnnRc7bFJD96p3kFKD/6cxV8p+eAGQs5KE8iMbeziFZdLV94i2knYsZcNoGzaOcg
arJoCVQYvecW/lBf63BahnPS+uNXXvDLhL7RJFEVav1dDGL5Ca6b4SBrrQUmLKB4lgbik0MjwP/U
5OjtdqgHOt6Y6sKDNfdrt52TOF6jTgjuTyz3ew0j9ZMmeriDAbx4kVCmu9d1GdecLyephSeuG1hL
xqS9o0nVUh7OMC8nKvcpoC7vumCj45VdT4REPGyx3tQ6YoiHD//Sshvt5pRY+A1F7fIyhv7wJFqn
f5srtRxLYoqyc4tOfaVISruYWCfMNyWDVOB4Ffn/aFpxft3CwL26aRfUlJbaacCw2bhZ8qqdIzKt
YhRNxq2oYzBZQbFbRIo1KJxI3kgDYIdDA+hHpIPVBhAJQVLfMyisfSPuNn3MlsJ6c0xNY6dSnCbX
ZGOVIkKoHP0t4HtwrfIZIwkTdzxAKJuhfqJQABJV7E7HSxOU1h7QPbo6hN1N783Np8344ykys0cQ
AYEKeMZVoBN5mJnfEaIIghw9DosMueBx9my4LIVfe1i8DN9MbCQxQ7H/7EMz57Ro3PlZVWv7Ir2C
sVPC0enHwK43RyX682drQXxtgIyT+UAqvf3BkiA5lGuKzb1ITfMdARPeJTFv9T3miHRFEfWh6ft7
5rx0QNVidb7Jdq25jdCHq3dakaa9S1bVPGWk/4iobUxynxEh9Z3DXMmdZcrF5SLtCMjauiw/azp1
Mwh6q7jXrJMHZScKWlrdqMGJVkExvzZ4VmFjg8I/KpfL2TaFu0c8cslg3siOfIqt66R0NLw5Ccmo
yIgzGmjQmEOR6DHmmJ/kK5PYJ/wtovLvEpVwF3LyULyOsXLdg9FqfsizMimvJODKT6nG7LW3Gt7l
infrvxLpanYk3lVqSzRS+lVpnY/HNlvxa6hEhUcrFO50iz+MOV9jOBt4SjcTyzmQUKcUjyNqiC6Y
Ybophlm+LdMMJjCbcIgPBW3pKwfTXrZvmJ5iUxr1F9kYQ6R3WK11uTbtMJmTiwUv3MmCSyuOwylU
V3RJ+4qXsOVbWEYjROPTzAt6oGRK7HxnyJvbOomJuGD12l8Kdov6ALLFrCdLFEv/WEiT3xf9sn5z
cDucZgdX5aVPzkD6YdRtwtT4xV8xJwUI1mEsQ3frNVQBp1q2ng2KYpE552VpkRx8shloyvueTnaz
R315QJFPnfe5n6dn7Y1Wv8fUKG/WIam6gyQS4i0z3CyQV5vqEaCznjaTz4NjGZBUsOXEJG1jiuX6
qEvjLxuEhAV6t7PIYUscCc1irIUrD7f9JTkmaJSRa890+POscjwKl7H9PrgBl4QBtGDYDJOcPW47
a/xQmUpYe4GB4JtdlkKevMkVP8za+BXSirTv47WoQO51YF4vI6SBRTD+Uyp4deifV0BLRr2TGnJX
k10FykwzyZyXZvTXPWbz+j5AAOfUIIH0Y8JAj2ge+P1HKKvUOhnktacWf0K+wRKd3Q5QxDk9oMa7
d5DCWWWLoBfgLjqLb/AfZvg8iy68652ynA/4MhnC6146MhA07ZPlDAhTdu2GaeQPZcvrY3WDuQun
ZE6iZSoZJdaT/K6PbE9UXGHlMNCX5VgyOmgOipL1pMgSyWrYkTShO8ZONATi0LieD7/zX4WoujhD
0TY4prYL/u4rX88jK66CYqJwSunEkOFiQAMdelafRZeGdznHG+kwHCTvEntXd87SOHEja1boDwgS
k4gUGSPZDuutenTj1QF5F01aMa6iU/dD2rLL94Yiz6pa3LFE4sDtIVzQkNvQT0jEbi3iBn3NbdTe
pi8F41Snwt8aei/oj7atHynSKOQmbTtY3Xq2qcPqi+WudNhDN+NCG23y8+xSQnfozesoc5QxnaXb
bIYD3owxw5SuRGOX/cWOQin5yZ1GKRJBfPeO58xZ4vs2E8Pw0y8PHnlcL7Fue8IXUgGHv2bsIHtS
u4bubHODeUwmVWDD95sMRAhD1bjROTj6DbIDQliie+9rHBTx/ZCs8Y1Npya+8rRc1ZbMDWuKwnBy
qs26OHK5ahKP/LR5sKufTB9s3qzUxF8X4NH1VJDI9ZPmR8ZAsxoEYoOqOJIK3qZoY04cVtfEQ7Pp
Cm9MP8kzStWBUDmGJS5LuUiuP8QinCzVtHdx2joo8JKLV+R3tPr4GdIaH5MvY3FUFhA9fny5QjN2
bUcPQgfOzqurdlswbNA/0hajVQEdk8c7b1UB8BqkM7M3itLUj3gezP2Sm/FBVLpnmwZo76Hx0/ml
8y73E/wj45ksBrCxoKjUdMUeF9tPrEaMFHIR9Qiy5vtOlMSIJRhB4dc2XEwvwfv2MF3FwQwr6Vs+
aZk076qtDBLHTjYFI5Z+tHTYL8gaTuMNov34ZpwAApx7SveYDg3IPmk4VxpKyo/ihRYcuU0JfrRY
JNn3pDXOvAMZJ/rlkpnhblaQj3jvo7sMBAaI8MWP3fQrUe36qZgzXpzMq4fjIrVt04ZJvSsMOom7
yVk0RP9T7+SRXwhSJZbMDg86zMU1XdmhZho3MvddbUqYHIRq/3kIg7HfNEZ0vAjgPzFyQsKJ6VE+
9rdrnLXhJiGsyt/2Tn1xcSfUNZGVOPmr7PN23bc0Wsw9X3V+7DicCOa32hAFVfpiiFbsBvCUnF2S
x+XT4ay8tf9K5BPdn7IMmm99OKpu4yQy4KgoDc4NIA6YEa8bIAGTy3CEbS7iKjt09gzpQygOoztQ
g0R/665h9ozUL/1bFmJJZqgrTRw5rc+ZhvhP6zwx0NaIln6bRHYxkQjDvzq2EfHH5BbkaiUKDz8j
If88WzxXyEcIr0Q7qHzXjdOQ73sibVMuWOl467qjfQkRCNKbdRVW8JTE3vJcXV5G5ImcW26jQ/ls
Q4AQb+A3xVXSBaUgYSfsX0eanvOhwmN/W3EgME6tZixsQttJczSY6X0gGvoHiQnetWdVHtFGKoiD
beIBUZ9xstkkODd6PpFO5J+7jpGLG4wtUBErlRXrlXu+/+4giL44EJqUTTBHCJrYN9WTdEvRRGM3
SpJuOJC3PSajE0EUY3vgn6XFpp9mzDelKxt7J3AWVfvAM8t7qSaU7XVMw2TncgOu3hFlgwiL70XS
ER11M9c7SxwBCs15FCM6khW0PnWJ8sMPumduiQnfSS/nA+nQ+CXKSTyTxGY/zb1bfrNYJ299Neub
1EuWi20kZgf146X+hlHfvjiUHeSykBC7H2llMcyO/oucNwvn11XISl+uSq8q760iL/ztChecb3wF
avBKMkaC2405xLjTiGdGt1+5KXLO0GzeDXMzPc55vg6PmnYdvqmwG75WaJKgoQTRv0JYTMEBfEy0
UEA1OyVDIZW/aVsunsfJ1lb/TmPcrrfulLXNNbqGPmvqq/XQgcW4UWonFpYGEC5Ceqo5faAOcd+d
JKb6rFewEZjtAQZutfN2IE6HyQ+blr6SRlYWTX5Y13DBUVaXFM+NtEPWXFp7lMlsgPO+4grHLqB7
p7kDcy1uMdN0+fXUlD4okF0BXRWJqKGFcy+JfLTkhhJyvPRBW1IYH0hBw7ruO1lQn6BkpNjCZcUf
JHAl+X1j/C7fMwrDraPODSegzMBtbxng3LYbJ7P51hhtXPfsBuDfUNpBeSidqkzPCKSauo3xRCNU
Vr/Yr0PQWN+5jdc83Umrh0VWHujlkndyQ2ykyZ5a0K+9SObFRKU7c+Nf3bEHgBWx3kPV5fcOSUdE
RWndrLdZ2wrGzmK1YQAc9G1S3f4HMlBaQzZMJxmM6Zl4zkbdjG4Wh5tVLbOz+48bi84Diq1Oazwy
Kcup6qYmcsery2giFXjeQ6Hbmv/UCpSg82Y5Nt1Sq6g0nFiL4YfDOFFMf0j3/E2QqKTAIV6TdFfu
KJd//pdoXJqfC42expwIjLa3jq8FXAj8rss980/h0JegzV+CRAkJQWOVRFHyv1+CRPNLWiiOHnMy
xCTsYkKPoky6we1COMwWhUi9W/HKfSKkDqSnDXumqcYxAubiD+mbvwuKVILR8bSFFGOZfokEtVjS
yGW2OfVqHfaGPExisrPx8O+hm7/JwJSKcLjAFZepDuKXOEorQcZduIacTNw98QMmLwLC/NJbtE7o
B1yi2hJD9r9/qPPbp0wAvgPPzPCgX2ea1FggpxjR8TSNo3MPxhAcPNexth4NmT1VF8lF8DVR1ct1
10xFu2G4abhtJv2noby/W1rEdv3/F7lkkv5laZG21KlO8pDHqiJ9D8wqCJzsCrvo+IcRrb/9OcE1
GAh1CXb/R8KrnGWpvM6cJP3jgwiEfyuJjftDZvVvP0V5iqclBGDbLz/nCJ9iHAjRk8t0VtQpzz/q
qfOjf//9frto/vIpvyRjiyGRUFizOTWYok9MqEiigO7QC0lc9TnvACmp+cY/vA+/+akY+WMzxNSx
FXOFf/nTGCAfIjR65qTIQ4z8ZhluTTHFhLdh+/v3v+83TxEWFKpGgiuRVv9LALohbAkeJDcnBtW5
+GcHGexBJWme/6+f47IabMH0G4co2l83m7RmOwdiYfXlvbjVqwsqus7JH9bEP3N1+RTKSOEpPJL/
SJwlrBEu3GflxcQt7gPdul/icLbm85rl7gkdMHb/MJr98vv/fRNlHhUjJdm7FAHyv651l1Enijyi
/kSJYL6mPtcMKy+LaK5lQqTyJeu/kJr0t9h1/xB8+99BHb98tmJoQijJHGfeqrr8tn99o+m6YATL
1tMwWtI5FYC+RC95VsgFuKldfRoV3OGpM9RjR7oCsuWa4vhnY3An7As7bLlXxXiK6dGT2+KXaqm2
WCJi/1hjpwUiqMgBpdMahMm5Uj5d+Aa8e1Niya8ixkFByFZknkAKlqv3rLpVNH/YPv+5PEm55mDw
IGY8Ztf8Mn3QCUudZZm7nNKgkM8ERcExrKn98O+L85/v2+VTLuuFHZrhSL+8b11hFR49jYVWFTED
qTUNmAtT9zQ1a3/494/67R8UyjAIPSIUiWX6+29mY1Vdg0TxUczLjgoPZfaCDv7hrf7dH8SQCybI
CelJhPa/fwoBUmHXhR5DBoGJtkvvE32wcqnDs/CnaYO/eQFQNm20VW49iq7c3z8KtrnGtxjMp4QL
kt6U1UQ+lJkukUYEGLrpNTGr6ccUGrBbt7SW9A8by+W//8tLEPDxjqewrNIX+GUDQ03NK+O18wm5
xEJCrOjX6glMD8Xhqm3tfCeF/tMQ8t883wAF0GdSGdsMk5v//kc3cZPlauiWU25ljPSQUxmpzkyR
IPbmf/8p+ajLnASPCR4Mkvz7RyUyJ0S+YG3m3vzqubPB3UWvVwqv+sMn/fZJ/uWTflk0Q2sRIWOq
5TRQhD7CbsnbOtQL1hh3PLWknNCTDeT+39+H335oSDdRMEjHpuL4+5+HH44LdIChowfe+OSNSb5V
DZeXoHadm8ox7sdC5/Xz3z/0dz+fx5nn8VC9wP41LxzbWkJTp5hOCR6Xc1vhsbI8HA9I1N0fHurv
PiqQrgeLFzouiYR///vInuaKOjXzafIIBZ+8FvNRNv4w8xT+4ST6R6VJbedSboUh3LTjKvXLXslL
qqt+sIvzIkp9SkaNVR9B4ZrobPlCMm/zWhNzT6QnHutylrDwRTvcJLNOjv/+eH//TTiGbSn5IkzM
/PsfnYZz2eR0/c9WWfiYYGYvu4aXzXLCAMoQc2wy3HZO50Ha+svd1KT2DT44JB5/HcQf9vZfS4LL
U+HZMy/SJ+/m/zg7jyU5kS0MPxERuIRkW66r6G51y5sNIWmu8N7z9PdDqymKKKJnJka7URaQefKY
32A5cv1bnABEL2iNyK3i4HfSOZAfdMb0WenAFwdo8MYL6+9ys0+GUE2yNLF4dFSOZd7BnHE7LZo+
CLuMkUn1to7qclexCkcBNUuODC2G5Sro3VujPxo+0x9GebUhf4910JwcdEQ3NPyX4X1eif/oZtu6
BTxq8Txqx+G0M9V3wyovfpoBY5VLipL/OxVJVmhLAYCbnVGC/mnBTCoP93fS2uoCAVFSANuUFKrX
H8+fZAGqUPFdRYENitRk6EZlnTPuHoJzXJoW7q8pU/EAhbD7K6+9YfIqoXKpODi6LIJh6/sa3eoU
trIao5FhK/IQ2Ji75BXeiPeXmuvsf99g8yvGI40MkhhI63axQ0MmFmpY976Lq1jjqmpTQY1I030K
+vETKJh5TmSOD3bQI85FjjRshKiVE2JIVWeg5Qgd1xT9+iV7ddQP3fyJxy4++gUA+KmZmJ42Nfzf
Mth4scuA/3cz2fxMDPJI1uXik9r2BL5Jqzx6l45/7hTRPZFCjvtKxfcghpd5DJjof7r/ik3j9h3z
Kefego4Phr7MI2vdsXIfuIwLdyMa0K6GiYWwnZWSx5Z5Ceg6xOPABSJJ3T1iUvMhEkx49ygpe+Co
GAh81TSfJrEEiKz2QUIDDG1gwJjwo57iwvOTfQeSGj1D7Gjsh47a5n2oQeRDc6opHj10pUH8NBFg
YayW8m9mlWvjA1cTU9q2ipqfURKUwQm6bfUFSZjQnIeDA1R6DBHkORPWGB5SJBFeQbPWqDHVjZP8
zoLIOYWQFqYjpBLTP9Op8rWvut7QgxYNoPH7r3HlOApV4itDRsLL/Ot++K+CI86R2aiHkKZeAuM8
HaBgdW3cHRKliP7H+Ew7INeLIoUHjuf+yiu7hqYYCSZywGQL2uI4Bp5WVlk/Bq5eBLlL89Y+gtBp
3zsBTgFDB2InqWP17QdTMHbA+ZfZuo5h1fXBKBPVmBigg+dv/eLoQGk6xGGTfS11IzmFU1I8DH4G
gwb5gWMHE/X7/WeeQ+siLmB7T02OIxdJynLP5nYXxUHrQ0GYCpP8yA5PajJVGw5oa6sYlo7/nmqb
tB4XAb4AeyqdMQ7dZOoQz7PliMk70mobDrTry6C5R62Ksru+CDJ4KXA9BF1IP3gCSAE/JP2JaEq8
EV1WYpkwMPzCQR7GguksYqk/zCMD0aAzFTjiuZAl1HjIjzBMZz5RP23Zda8+lk1X1HHQ02GTXG8R
o+9h32Rq6GaNgviGbJKPjAD8jXO3vgp6H9QblKnO4hvBvxItY9DQlfC8woM/qmLvx0mob6yzculR
ZYBs5b6jWakuPpI9AxsCZlmuAU4GYr+WO2Bz7Dp/NHolzTe+1dpTsZLAeIlBCf2n63cX5JoepWUd
uAmi1Luq8GI3qIJmoz5ci1lCVy16XDa24cvbzWogeJRIWbgwgpR3HCcb5m07PE0SlBToI/tARMn2
mkZldf/8rr1NQeLp6LpDjbhMISb6MKkaO0Bfp8o/j4As92A62vd2NH37LyvRB6IAYO+bi12ImJwx
VGkaur5VdN9zLDV4srD+NBT4Jtxfau2AMVpyDJ4LHTKxOGAQCoFwNRMPJQFiZZXjNrgU7rFx+AJN
4+t/WIxvpkpt3vbLXAFyqwRGZDLAaf3m2cGMBaipKk/FGOvHgXex0VFb2ZHzY1HYYxrIBHuxI0HI
z7PIPHC9NBpB7dN3mrrKevu+YBXyWXI3m7714i4Lm6QfRm0IXNBJ0wtsNgNJ47F5amvGavdf4Mrm
R5N+7o9wwm6TLUsNmtiWbeAyEHVMN1JxejtYU1udc6mg25/jxscUPXa+wMuwNkL+yv4n1ZIm/V6p
UZcutgrMNS1AoDZwhz6pAIr3qfbRi/qoOKiBPp7uP+lazWnxUuf3qZpMzhZnQEl82p+llbkJHrpH
bUQ9JVYHlBTtRkGQTffOoeZ8mi0cd4rInH2ZoLQg23jjKK6cD5vLR+NOoG4ylxcC2MASD8AudRM9
9y9ZgaEKpD6AG6lDktZFWznKyhcGC6TOAY5yG32r6yCqM3U2ESfN3N4Y1AoiVRh8UwfYOAekdlEn
wsbjpY6D8DDqtv7P/Xe+clzomcq5tOZ08iOu1y5lz2XumakL86Wp+cCeeEWaodlqAq8kf5LEmmhD
Dm/ymNfr6EgJCaCofFr86XcRxFqX6sI+QtVCyhAe376GfHP+Dw+Hw6Y17179pvD1I0Q1QqwaXNNT
68fUrNJLhcjORnm99mjUJBZfDuLLzR3R1MKEkDNmblbU4nfd4drhaXb83SlyDJU6v5C4O/XxW7vQ
ZBEU01iI4m+P9ciyC23aKAY4XpC5NSh0pEDs8KKUer8xB1wJALOxPYkzeaxk0Hz93bw2m+BbJbmr
QqlQMQmBk1tFNThhGO0oIdz/YCsngQ4iJ2+eY1msd71a2ZChdYrHSQBGip+h3dfPDCm7b7UDdvdg
Q/03MWTHxho9i3HIxcP99f92mhf5Oj/AZhaj0mgi7F7/ANPT8O6ZNbIVNM9SxD/MWAW05FU/6wC9
y31WimI6d4SNYBZYSP+B/5t+mTCE/lWCI432M7FR2ylKO3ob72blS3Bjc4Q0YTHoWF5sUPwk/sEW
P81HO0ZFvP+Eqpl5pvJRN17DSgAkBcGi/G9Ucpa5qlJFsUUPjK54VQInQSD7CVpgiwbTVBxJBbeC
0OprJ9IShJjAAfmeo9S/ilJFJH4ZNF3ito7XvKsh9LyS+5fylGBmIU/hoCrTvkYjXD3UxRRZroGS
1kcEUCO0CFo0KPEZjWEMNoGjH+9vibXXTrUztwOZLGHWu/hpRcAYf2BH4Aif/sYEF4lLxbeIlMLc
SHPXlhJz9od425xZLC5bBeWTgXwjcQt8IIRnOk+yaruTQfPh89sfignrjCPQ5oi8iMZDH0FB0kXi
xiO6LyhFoQNowY9LdbRN7y/1t8RdHik2rSYcivDbFDpSOoFsaZm6TeJFP3BQm943fTKBc4ud+KLh
i/Jg0YGx0PBN899IgIljDz66f/PxcQgsDCElBbKEwn/9HSMN6YsoN1IXJWu0v7MwQUESsrZAZgzb
sLe6CZsGZuQqGcRc7tGZWkSyPG47icFz5IKKpmkEKv3LaFk/J9DH5/sv+PYGZyVNm7txGuTtZeux
41bPPJiyLlIjCP+r3nQpc8TH7q9ye8mxikWCYjMGodxbvD7a5D2E5pDBRGLVn9kn6pkkLv5tKLh3
79TAao+g5kju7y97G4kgk4KBJ/CZ/LNcNubOjqAXh241WclHzwl1t6/z+h3c2tJ/6IxQ00/3V1x7
nVx2FCy24TBIXhxCO6/+TmhCFytJcaA3ALi8sLWNCLv2OtkVQNGZMWDKuNgeBnKn+DPCTEKC0UeX
MteOY9rKd5j1GSdKgeajk8J1u/9oK0cROA8Dvr+FH38sPuKssyK0iWo2jGanXI+jh2NGsKdROH6s
qjr606Pqf0HmODn1CiDoooeNtvFJ114wUU4y7WWaQ1J4fRALafa8E4Y5dNLTB9wsvUeSl602yG1D
ntk5uCI6VZZt3YTtdqZwOkEbuYWi4BYxhib0Gy7vT74eWc5JbzpQqBW02g/AvTDYhr5Wvd5/3WsP
KoU1I/PYScSd6wd1ksxvUj2I3NTr/IthKNqhV+tpo/e3dkI4miDv6F8J8qPrVVpectvggAZq05/2
Yzq0r3Gle9go+7+iZBo24sDtHUXLgB4M2ScgIFL56+WwTp5H6n3gqhrBTYHlt8OlVF4apEc3Nsra
GXGQcAeARgdXXe7WDqkQtp8duBBZikPriOTREB4lWGhbAVJxdeOfp2xsv9z/bNp89q4vLB4R4hkz
ObKRm5oXL4ACIDAFty+QCd7LKYFLPXjqEzy46o9Ia9RzGK9rDzi/geWlVoS2XE6TfCnxdWO8k/ny
9/3ftLaV5o8LUk6QFS8rUri5GjxWULB1Hxq/Yl9mr/Ay7I0XvvJtuaYBRABHMubU7/rbKhJudlAx
GpCi8Vy7r4Zn9CjHZwuVlcP9B/p7Ky1eMnuWHMekTwOkcnE4qIVxPXMI7AizYgBGKl0+lWkPGRQ4
MtokJNcC/04bv04sGXL1k5rmqf8L2YTg2KB38bVDz/wFYjl+bo2FWvyDtNnytOgauLwTeoParkCN
ghnM0PTFSaLpecwQWK0flBavjqKebXVDTEG+NQYk2L1Rowq7x1VbxS4LrQEb6XMdH68BAtgWinXl
c2rYKdAvNTSh38zPohy7UwlFzR1y55PWJtYzQiDVRlm69jWZSQpa2txiN0MBdMeQZWmwa+hk1xyE
gXEmxprlo+h69XT/a67EIBSdzL+TR/u2atKDGNF26Ueu2avaQWum/qVv9ODZnib9Z6YOW3il1fXm
WSf79C+q5nqjIrGMFB9esmAT1OhzGFrfsrFIzh3dy5d+1q6//3hrnwucCXUhtRRhbxFilQJ3OvqW
iWtXast8ThuOPhSDjVXWvhfPowp6feK2yQ1eHukC9KfdYUyiR621igOurtpedpvQp/mKXRw+Cuw5
AWCUQxayOHx5lfdFAVmc+k6Mv+NKMfYt8/vz0CYt0gsyQi3aC15Rxeg3zv3KQ86QeCnmqTzt/EWI
0XBSIgM2Y9ehDSROEfyKd4hqVt+xH2p+3P9sK7tE1/lkdH9oPoslgM6q4AUnkBjdUB2RM8WCrNm3
kKd3GaYWuKRnpr5RwK1sFJ17mNdKx4QhzOLpYgN/6SEsUncKsBe1usx4yDGTOt5/rrV3aKCyY+hz
55kr4Xr3W4oIsmYKU7eq8XU0/SB0wzi19uAv27ffCDo5FHhc8gt65YuNIgK9dRQ1Sl1fy6afeBHA
1GEgZ30Lwzb75/5jrVz3OggRCy4er/AmXeoIzmYkVAptvU+etaEfq72HSeXHENcneH66lgPgzpO3
Z+IsOyO7SDSY8SzeZqsS1wr0kNxKDsiSt4SVYofMuTgGg4loSwUQ2h1VzGnP95937TMyhVHpTdKw
vsHFjJySDpJR4vYDhPww0vxPuFPgKjmo+oe3LzU3Xemr26C5lpmUEgt9gBvJVdBk4oDwCFKQNjba
x7Q3gDvcX2wtuHDfgI0Fe6MTYa63Z99oxphaeuiqvbC+1smgwWA0avti4e5+iabCOGtFaz/DqQRf
en/ttXdKixnVcV4qMjrG9dqYgpWj2ZBVoGiCDFxpTkfMPMtTGEp/46yvRZd/L7XYNwnuWX6Bjp6b
SUxvskjWp57b489khCh6loH39lErlIG55zs3/6S2bMoZSo2JV5aELuSlP6HZeU8JihEbp4F75vZu
mC86tgutIXpxi8/XyDZkzABoyisCYWIpYEnIa+DjFSQaWmQOE6zoEP7x9BiqFqbf7R6hZotyGeGy
nUD5FKlxDdb9g1VKC1F3X6jv6642vto4qqK4N/pRtdP9dBAIqkCafh2nuPoTm10cIRZZIdEWiyw7
Qzar0SCSJdrQdYCVExJUTEexe1IaPFFjT90H2dD/sdQMfYwhl+o3zcoc/eCDknzfdb33Ie4sxIb6
VM+Kg6UPOL04kd89KYNTN6cS9uw3mSlDdzAhIpf7DFV9mP2MaZxDLcoO7Uh0khUXAtX0btCNwroU
aK4i+KWMTrp3MKj6LWoKyw8enTZihmfF2oNeVKjWGONEn7Yzmgy50zxO9o2nYAo9ioaR/ARscbAo
1dD9xFsqSXdlIpOC7CIffqWoRwQHj94SyJTMH76gQh1/JkrZ00vt2MyldhXC6uKftBXDeGhqLfgO
YTfsL0BuHexppzq6KHo/m3hNNWorRqzK5OipSWwd1dQ3Ed4yfd0grqHMs8+NCNk/8ALJAcJk/T+i
x2A96qj1orarKBW4KGiSHcLyFDmHSZpp9jrBXv9YRKX1PBOl4Zpb/VC9ojwfFDtYnNM3KWLnd29N
48lBLlndofMuqL41q8IHD3eSFuGUroMOk+nxM2osmGBafg2tk7qyJ71PBWJBE9Zl9T5GYmU6q7WB
aruvcusdnRDx6YM2tmYFwwr7CWxUnB4jeBVzZnSGi9I8VI0TPmZjX6OJaMTON1XFaWXfDJn4XDqi
RsMOsI58no3iXFFo+OBxd+J4h51zNpy7IB/LXaah4IQxW1jPDHC4fsjgBEXfHBLwUeUFtRyr3Bdc
FrOThN/8U2JOiOdegkULPqlMnPd1Oc7yjc0kvrSKFwAAQ4ttD6m9zo4WTnc5CljIzr+iG4hpTyrh
kH1BXl639j7qVa5S1NNHTDti+zVTCwz6yNmwB8VZbERtPCyrzx2kgGZnFo3xtSh1fOvN1LDyP62C
czZiJ2m31UBauaKpC+n/Mckj71j2xgpEm2MYIhGyEqnxChDX++SUjvydUpt/LNFvqQb0rt4Y0mde
jsEMilkXSy4n7XUse7tEpNGNmxHfuBlrV4RKdBwV8ev+SjctIzr8JouopPoaay2SnYG2vip6O3Ut
KMzf5eCk732jwYIPon3zregK5wEFnZyTNw5fwOtGxdsTO/B4eJXQHOPPZWI3RMgnJX0Zu4Bd8vcI
yo8XdK8wk9Or+HT/WVcuSpaSXNEMNeQNbifqMswVkDV3vb7NDinKWjsKaoGZuGdsNKjmi3BRbBhk
c4wOBVELQuH1nRwGKNC1MmPeW/blP0iFj7+1lknZ2x9Ip9rlhtQpK5ZdRT/snCDyE6ono+PYVuhI
O3t8K1ADxltr2tiUa5ckBS9cACB3M7j4+pnMpjDQP6eAiv2+enJCo3/oGBBjNWIgj7wvnXC4mDik
HmdVka1TuPbtYMrQFmPaDAhl8UIzpJRSWkScwrpwTmljVojssO4lU5qm2XjS1cXABcBkBLp2A6fJ
kHPDf44+KqZEDjhYQhTOTw/oUmwNaP4iT682ygxd5KrkjcKIu6lrdEuxckQ0GWhHaHof5obp41g5
9a/JzOT/rMDkvoICH2ONW1XZc2xVgXwezcJQDngzy+TkDUmIOmqmMrLFnuj3/R12883nn2cz+5ix
KfN2vv7mgxKMiBg5qYs2b7bPdIN7pJ5645AUzk+ox8ZRStzfPS/rN1ghN6kmK1MpgC6fIaRi+cHR
lgp6xERSyhBvOCpGlh6TougeRGxPT3ooxq3+ys1Hnxek4qPu06kalpGwQszdKwMWzJBgdXEUGzhW
xQcoKclGk+rv1Hr50WHSUZgwiKTXu3irBhYtIHRtJpE6JP6djhyUjcl7L5A0MJpqFkErZb4jY6Ev
l5RZSb2EygBecVH+Xs0N+UkXoTkephGG7Llrs576PhR1cMZazP6c1rWF8F9fxD+ACyTfE3iyxWFE
6xWIs57jcdSXxvQ7G5RW7IvOA9ygh52W7LhfK/0Le75tdgBfh+59FdCpQ6awN1C7xmQ43ZH2WDTV
QOl9L30f/1rKATvc2zQ0HGijRYfSSW7gm0TYij9Wo4eLnYb339f7G/MmwPK1YBjTs8Y2yqRev96Y
WYbfTpBV9Dl41qOFPv9nESrxW3F18yp0wRhnwsC5CQSqHXWQNpPUxdhIJ86FynOVlsZGuLmFgLEM
8yniF0XI7XQojNA6SsCUupON3WmC/9qRfEc9DMgL8/01vC4Rrn8JwiZ8xERn+hFUtvHSM7c+3H+r
N7nO/EMYA5L56Tq01UU2YCE9SyeLuX+IX93RSzSCvVIzm1YxRY4xQ8I4CjTv/UXXYgzLcRRMHRLJ
MsZw0hDIBXhCD8TP/oe3eAc70Uc+jfoSeyUzN3/AD4uescu2641Xv3boHUEnguajYZEBX28jtlbB
ISsy10LC+7FSEVweMezYBZ3Tvd5/zNWl0MiY2YIEteWOna0OqV+BLkGIR+ipU/BeQtoeOc9JbiQ6
K59RqgxYobbSlLtBllBF+MaoVpk71k7+MJpx4RaIRR01Rg37Ap/wR9X2so1FV56PhpIxkxwYyZvL
z1gZpUVmPqWuZ5XND6PLq4ewapt2F6J9vYWs01auB/plJnpRs97ATTeXxhkVRMemqSgbd1UntAsi
pOkOWf7waIYj4mYTfrFV3Mo/PaPCQxGCuYsttT5HkGgelGwSF7pgzREdUPySSjXfSM5WMmvGvXSD
bFuoYA0XGUtXiEAbBu6TUNjAp5DOSAmWaYx4hunkn0Ijqr9N4IdPQxzTn4WVPp7v77jVdzSPSTmy
88RpESNx0Qn1ilLbnfTYelRb8YqE9LCH4wxTyoe1+PblmOvQDGZsCcdvkR8WVplNTJxSt5Ca8hmt
dESeRYrJFSqVqGeNzbCx4N9XuLhHwSUA1aU9BNV+mWXXGNY6SdqAWfWs4h04IlRcmyLAQUjEES4a
VX9C+A+VSSNzxk9eE3UXuE75Ro60tvFpuWO2ThUFk3vxofUBg/jUBGSTWnX4iMvfcMj6Dj0UJQ03
4vPaF2WwxYx/zsUAj12HqzRRp1LGfepKxPGQCQzRtaTLcXYK335spsr+fv+Trj0avX0TYByIFJ7x
ej09QFqqt1r4sD4OKayEYcfUR+Zn0XWVufE51x6O7cOhY+JkGsuMry2LyUe5KHbrKUW3R4unB61E
wSfHgnXfoo77Hx6OKluDj6ozkBTzw/8Lf4fDNgKPk5grT+k9TF72AXnS4Rji9PTl7a/x3yvNT/6v
lUCVaP5EOuQ2DJnxIEqR4a3ou+GFvdUwXfti1BM2k3wgGGJ55vW6FgFi7kCWapQp0ZzKn5O6sXYh
7LfP/+GpZswo3VD4bctkYYT32iHxGIPOzxo3xOYgPeSS+NYjH6FsRNN5py2POoWIMcu9EBSX2XlM
q0ylSxS5bYBSQS+N8RF1zWkjFVl7e9C/59QcuZWbfK/H3gG565n/nU7G52gK0EPBi/iEnMZWi2ft
gShwKDeorObZ4PWe6BKHflLJoK7G7xlNbhtlPM3ZQrCt5FZsBJJXrgGm3cshyBBrVoRBQeJC2EzO
jVoHOxPnoIvA8fkYSNqzYdnVDySEW6Fq7VWSoUPhAAd4yydPrQRUAZeam2HvCF9DHc90oeJ9ghPE
6f5GXH2V3HCgRBjY3lAXamSbUhQqE5f0Grbz2CQ40tpb4MbV24ZsCsYXNTHzwcV1GqD0NdT2XHJ4
TnuMalSoZYg5Mc5e0YnkEjHusdOao4H4PAKzbX2osI7Y4KbcooYZvc2sFOgLXHw3GavXNqFP8ZO4
OJTPPlQ6TuL00iO09SOkCACVIPO0A09ujXh0O1WLqWuaGrs4br0nqu003QElaC/k3FtNr7XNRszh
l3F0bsHaVYfNuKczBEACw3rsLXQqa8tWXtMw/9V7g/oTg93mR8fIYePmWNsAhAaKB+q0W3qv7klL
MZwicQe1s57tpg+/OrQbD/e32VpWzS0PeAe+mmUvmaAo+uhZXKSpiyMAYh+4on3DlXzcaQMkdyBE
OK8Ncflwf9G1Y8QjzcpQMyB0GWQbs9Vi2USIGqdCRVdkTAtM4W3c24Bk6b/uL7b2AR3GmMicSvrd
S3ySVdVyUlMW48dAqTXCvnhALwLbN68KTMyF8EseSqwm6U7XG6X2yu0/Y5WpL8Ga0PFZ6I0EReJr
CZYYLgMl8wOWJf/EQ+L8wVgloAZuu2pjlLmyZ67WW5zmKvB0rBoZgTdYvid4UjXjL2fSo41Ns7oM
XGh4JKQ0Nzk44R96Y2DE8Pdz5VlB19lliLuRyayFJgQYcIygvNRMwMrXlwlfEycdFCBdxJ+67mwG
4MgOoxJZBws3Nu2gWLha40nSWvouqBq8P0OU0vC8iOD4bBzGlR3Lb5kB4JSfHJRFsqMi5EzwI2cs
8/SHgUL3eZSthZMofJr723V1JVhA4Agocm9gmapnVkbUNBAo2jT/0uSSrlWWww5ErPk/ZAbzR7Rp
ghI5bgC8HcN9o01oxGH4MX0sbPyEg6jwMG3o7PP9x1prB81NQUINTQlO/iI1mHIT64065czXZgv3
ZNRxpY+L/Felos46RJp30pK6hMSP780RCmV3wWCu1XY92LuN/bv2jmf+AHRgAxUKx7neWWNdFVLR
SJJ1K/C/ttWo7UWfV26S+OPx/nPfXwqg1PVSOQagHa4BkKlRkd/nbVvimFam7xSDwvn+UiuhHN4A
amb0YbDcW2aTtdGEtLVIyINYA7Nkw08YMDK8OEMTP6ACLc5jsIWduI0EIJeAC7JfKeC4wa8fb8Dv
qImyilb64I1PSMuKT9SNqrPxaLdxlGXYjDSA5rx8WbIZSE6LCWkxt+tw5Qj9EPOMXslmt0XrKazr
LSGBtfUwbwHrTegx6MheP5aO0y1eF7R9wqDQdnWhec869krvdAMXsQHZrzcXAki/AnKZQaSEu2WV
mFmD09QlPFV0Qe2PraLF7xpVe6sOHXKuM2mAwQN9tNvWSWhSy1uIIrizkt7vMi0xVGuDAU+yeGPO
cXvnshIF6MzeprpZ1gHo96HZHQCfg1JS/EYoGUMgu1HFg/QGhgJ+HF+EYPYaShXh9/vHYG1Lsiaz
V0HFo2qLww2OA7axAaguF7l9qYdBewqHYgtJurZD/rWKvtghphcE6ahn7EjRqK++PsanIhjHk6W1
3xWAzxsZ09pyfD44CCDbCJ+LuzBqScxhyWPMPRbNPusVG21/xfAfQ2x8Hmr+nw2hrrUvyFyUjFcD
bnYzwbZqQ/N6WIlupWFuaQU2EBs0FM4GB/2jAnabpiRGsl1RO1txTLuNmfScwEWxf+ai/6a+A8/f
UlClbh+NDdgQmwxqh81Uqe1xdM4+FWWsEUVVkCi4cbp4wClPoPb1fYNx/VfyOeunoSdYL8ghRU5T
0bxuY3/fMgs4SpjDcWJJKXX0aK4DBC7vomfYAMEPLMgHP87jU49N4ic0jHDnDv3pDMQLc9sky3f4
I6tY/WFx5He1fE5yO9gIH3/39HUjYdZwQp4GXNlfquf1zxEqaKiw6WDbQujH6c1KvQqHKcN0+7SX
1a4NRIYHOr4B4wn/Pzyj5aA4uHtqRiL3wJpMPBe8ypJ7wLzjBPKqCcLXKKpqe990EXasNkrrxSEM
JB3+oal0deMR5lO5fAKyPHIQQgKw0fkA/KubFJQSdycsU1yH2u9o0kQ6tSgMwQmV1bPuoe7jJAjF
jUWfnWF2hRvpycr5EibERvJZxqU3FYnJwGyMAj1zZVcpL73aNScNU6UHZEidPT0hb+NxV5JbDrOB
qwqFCZ30ZYTkcCmZ7+uQGHGWuoxlJfelML6a2D6VGDhOUwGuMweBAFm7e1eWIv0CD2rY+Bk3bx2E
LqdsFulBAePmXs3xCcBOx7MuZSK+lZWZvkJ/t+axqzhXRZXiel+BAlOnZMZjicv9SH2TsDCfminC
UHLtmYq3CGo8mCUrtA8vjgIXJAc39sLsqHtm9ICAvl4wx538LfL13+hxtdMEnG4wEFxQNlREsajJ
BulMMlIj5+KYyA4+GboFSQXDDzN+NMXgfFGiSCLylLQ4bFWyfO3aQrV2adpGwSFG1uuFXp6qnLH5
ZnI4oeL/MWPzvlOtIXIns54eyR70rfrjZn/yoxElsB0ksEDFLGshGtXDkCD4funK4Ct2G+WDafsx
3he6uW9qs9zIWleWIy+2IJwCfr/l9IS+XnsBSOkLao3DB8+u6z0TYnNnjr7yS5bVp7duBMiogBNo
qkGLuqlDJBbenTnUziU3MoOBVuy1mO7q3/DQMF/xB6zOIEGbjSv15pYRcGrmHIESCMXy5Qkc0qLs
qI0cHHaT8SLNUu7NEXXBvkfc8P7z3aQkLEWbDpYdw0SARovg1rXYIHr1wJaz0PE7YMoc+GcTDMg/
99e5/WxQFaAJzWQQXuhyWNUJThO9KvuCTb08RGaiXOwWeI83heGpKXBPvL/ebfhA4YWpDcKahI8b
Tm+j97JM9VpeROtX7504b84lgIqzL4rc1QasmxSc097JAReU0Ui32ue38QOZDoodtOjoa9+AW0oz
cdSp0exLaqjeC9IOyXfGli2rCqxWEDbkUnZsTAjvP/XtxmFZ5Li4LEiQbpL1FjsLgM2mdQlsBW97
8MV75EWdk4rb9sbGWfmgEDRJwmgeMfpYbhwfE9MhMDqFY69+BqCNCHao2ifsOLNDVwzJl/tPtrIc
oBMmcOQSQAmXzWDUCtOcZhZHwqrw/obuVX/Hoi58N+Qp7tD9+GY8FOiIWXgbOBQN/RvM0FhDoKMT
4Fxkn8mPeKCouwjNx2/AzpnuaNWf+8+3smFmwcm59CessW+uk4w2CRRqVc25eHNFh1ta8G6MW+3F
UGyM5RxsISbVaE/3F73JpOdnRKgA5YmZrb1MFaGhAE+ZKufSpKbjP/iCFG3npDPsYwJlFF8QcVSQ
e8+0n3laNWLjir+NPSwPPGNWdZvD0CJTRYu17S2LUI7bkHYapRGfsWJuN7pWa6vwtyPPOsvLsPmv
36yMDKP1Gulcyqo0v5ZoiLp56L+57yjYLAx8BKAW1ASW7dTUr3F8RAueZnVGG16p9WNbxFvZ9Mr5
vlpl8cZkZZo+fX5E1UanPpZOAW7YM9QdXYeta33ltQHeZU9yJ/B1lgHbz9n2po+irt1M5UFrR/1i
tNLbCFirq/BpgHrr9L+X3K8hKJwe50BeW5VOF22Iwcr7k7Gx0dZeG9MqPBBoB0HZmX/FvzJ4zde0
tKwQezSi7MvUeAku4FqI76rVb6xEBcrfdZ3DkafPmAy074iLS8iAnpa9PoRZBIta2i821pXfOvQr
XrRJDaJda2CAewizENe7Pk8RWQMXoidfsk5AqccX1wIJGQTges0+PCPo0aDFT1PyJVCS6E+s+3BA
ONLAfWcmWfwcWqiHHYKoVX+reWC1O6ga+ge7sQGJZrT1AkBdnfkcyDQZ8U+j/7yLSWkxzlNC9WiD
ug33ThN2+inRmlL/RFKeqjuBBk93DFvHnq1cU6Tx8xKjw/2E7mO2GzGIfrUm3L6peRQ7OSq9yc2G
cL/8x5SxWsBewOF6F1eD+SrHltqo9idn2gV9OY3vSHLxbawrFCO7Qao/88GJ/gSBYb+H4ut7h16J
nGBndVrxP7NKsg9JguTcQ0b0f0EjCQvr3rLBX6otPrX7LnfKr5GS5T9qFOmdfS9EKg9JV3j9bhrt
4FMsYdYcGuh3R8OTfXv22sF6LpFbb9y8DavkoNSe8S1q4GDQqjdmzE4QK8e+NQYsXdFhVE6xFpZP
6dBjOd/jAPEjRLBqdvabR1B2rVXOqakw2NpLrLLAj4aIPcB/GZAba3VRvmR5oJUHb2j0Ym8mKabK
U42oE3pO0de8QPkbb9MAiosSTjjGi7qR2FvFQaccYJTZ7T7K+QczTFG8IFqsxIfSgyx8sEjbVD6S
pdCBaLiA340VGChmRaPxaKf2UD0rejrW72vfUP+X5ZNm7OMS1YVdV5ZT+ap7MUbiVj5CaKFnpezA
ulS/C75zt+9xtIz2JabubD855O8ne+jtnYicsjpj1lD+QYkgCS4VS/IpdMg0OxHKyHnFZFZXX7rO
ojVDYVI/EWuRUAAJV4DGshP7p4JzI15RSN9FHzx4pflbqQDzbcLg2Z6J77eKGJ4EE2UionzhYhff
O99rvnCrdG8NXPAOAV1J+qIavKhl27cIJoUheB27WY0JQYSA1A87FM5GFnsTHudVTDTN6c7PFc/i
7kq7WPFsxYrdjtALUqZqXdA8yUaH4WYV7q7Z+4PiDXkfALHX4dEKS02Fjhe6Y+P3j5pRe0dhYeB+
P9lYC8KSi5gqkdT0Bjw2cm8NGKigC9P2mK2izsTkvsUq0eu7jbxmbSk6BrRqZpE3BuTXDxTAHoTF
laAGPykF7iKJB6wkjB+oG+u3StfNjUig+vQ+qTVuJhuqXuc4t5bKxYsaYx+VVXoqSst/MprO2cIa
zV97cbXAU8ItgNtY0pJfXGONsHJdAgJ3GXa0R2tU46PIRfJTSf3kqdfwbNnI8Vc2Bpc/ORqC8/NM
apGUJlCF9bzLvAtenMMhrbPyUBKYtjqWq8vM725W8L8V72pAVyfWSLlbkntie9w6e1xpqr1EHGRn
9br5W3RVfLZGLFtSy88fu3L8xeFM8Pe2snNf6O2+qfJu41ispOT0rVGoo9oAhLBMHJkpJUYw+fJS
WwXWBb4TgOwv1WODC/oPc7TEAxnsFrZmZeuyKJhwBIGRk1wyYz1C+JQAxL60dJkPHtohp27ygQW0
ir0RKG+3E03seRBCEjOLly+20zhJZAVFoV8038dYMvAHL/xSqVCn8RWvw595773VDgcox4zPpYlJ
mQPwaxHP/Awu7lB32iUcenmo0M08ejp49ygrtwI0gPblcWERiin+nR/yBj9SIOc8ypKZEta2sjyW
4WCddNX3rH0TINqwG4f/c3ZeO3LzTJi+IgHK4VStDppgzzjbJ4LTJyrnePX7aBbY9aiFFuYHDNhH
ZpMii8WqN5TWf0neKtzwaRvbrqxnln3SiqCMD6j5W59V2nmhR/EvCrxxCOGUghUauWcLq3ATTcUa
T3RWkhyGolDfR9DrR0+Qh+Ue8sB6cpKawXhyaidPzmk+tT9w9G7+KnGSfTGcKVTPDtV5x5dD3AQe
NEKWfshoRnOhOqP6x2xroznhoDF8sxAHnC54gjfWMaAS+D3X7TCCt5w286nV0vQ0K0NPN7AuDMtf
WOPlSXHiyfbMHjEQ3IobUpUQsR3dM/Q0cg6yNHQIVeACExxFMQIVVsgOf2SQhjEvF1mFGzrkAcOL
MOFW3Vp36o9N00OibVsbOAPifpZyKIKO4gKy8JqF+nePwShpVYGxmWPil6inYaJ8H7PCLADBNylE
lUSLfxlRHQUHsoDkd0g3TD9hXe58k0obDosT5ul9ozhBfa7JdIpDqpuNOHXw7X8lmRKkp84Y2w9K
UnYxvgdRMbo5pLTULbROexjmeZhxyXZE+Ogkkt0fAvBc34whMsljhYX8dOYk872QsSP3bORcWjxi
a01y9S4o/rQB/ueHskAiEC/wIJHgaWvlg+2kSX9AYGbS3XgMtb8zBsg/krbV7vFWKYajmoZj41pW
HFaXOGnkC+67cut2TgYGZMilP6qJ9KGt1MaPaXCkS9Kr6a+ubqpvdY47A9yHD2jnFF0Q6Zc00JyP
U6JN8bEJyU+PSzSEuWxmce6KOe7/8tGrx1jDZvgJkX/TPNpq36XPc06X5dTDfqy9SpWmT300wjbK
0r4/43gaaUc9yFp0GcrIeY/Mk1TBPx8ieijm3B4zW42Fn3f4ph5IecofaQop2tWj2mhPjTPLycUy
A/1vMZZO5fFqlEC1CTIfL+1mGKxjYgSnSg5LLG1bvYu8vOnCxTITC6rJHZSx+RBA4++9WSu06kEO
eTi4bY4/sjfIAdahURxBOh9nqb2YfTo7F1oTCDeOnZW9ryShcxrM4cNcBM5jU+jyx0nQ27yUYZtG
btab6Wd6cOnE19TD+li1th2eG0trfkBrgdhVQmfsf4bqPChe5lQKL49kMqqziCAGZDiDJ+7cVoU4
CLylB88u++wyRkpZewRh9UOrCGN+50hj870uTOeXhR+BdD/OvdzeCxHyvJDCqLgfhCnsY9jGA3Cf
UUsVFzJE+75OtBQuIzRy6TxJKGrBLw6cz2ZsjMNH5KRYSjVmh3M+CfLvC1KI9iNioFHzPKt5Ex66
lLftHV9FBVI/t18DlMqMs57P5aeyqKvZu52nXV175JwLmggmBfCbq2zQzlDqhmFGw7+KDiN0R8RY
O/2YRjXc/Blz+754M39mGZJoAtJ4kelaU3Wsgt4gGAZg9tkwnNoIm4yyqYVHfaL2rdmKvF6Pp52n
+lXWsQwKunAR7KSxt04Sc4y9F1FqSIFjE3zp1ER/5nG3p0F2dZ+/jIJxz6LCQnlvdeP1ihbNNcJj
d5gDZweaocoBCn71odOLPcGvJat9lR6+DEWBddH8QuFpdZ/z3KEOjozyHddKH7lDhyc5eupAFxFZ
wNQeXyCwTUV6SrCq/vY/bJqXlhV9caofq7GLiDJe0wGhwjzLOjRla1Ff18djiud36I5RIh24COQf
t0fdWNzFkhTMCH03uFCr/DTLBHobw6KCUUb2QypBo6wsKf6BAOpeQX9rKHokfEDsiPiYq8ob1N82
H5fFnWc9OfQTStuKluVehyXFWwuWlIFhWKF/QM553XLScArVxxSTCzVX3kdkvvc1wgs7SfdV8kdy
BJxnOXTYuvL4e/1EMlGC7/JFuA29NYhaoRz3R9ugFxNVue46POV33hLXC0iBGf9TSNeUm631txpk
MRuihaEfxuyIVpK1e4RX50MI03lnATfmtryVWTxS22s1ZQwzJRix+NtlYZVdqiRPjnXatueqkMsD
4iS7fdurmt9SPCdw8YLmsQlc+fVigq4wzDYakju9jdLJq9B2lLwE85/nTIrn+q+qJORGQlMH2rKJ
mJ7yEdenXkyK4k5TjPSNwea6dFbdzqfbR+Q6yhHCIWtxNhdh5HVQCHQ8j4UeLg57doORlRI8N0HX
ffhfRgEhzwfGGGb9anG0mnJIYlP07NTSk9DZfkfG0v+5Pcr1FuJgLLitRSpseXa/XmajhejG7YHI
QyOCw+Kl5aLpLT613VjvwP63hsIfkUBKSR/ZrtVQQcLVkECduAtaNX6cxtR4DrJ5GN02GYdo52hc
fyMuWzCKNEYBXlwBTGDBak44oHSqmol8GDQRnTSl3qOmbEyJ+2dRPeMmQnd4deInM5kLqvjxXZFK
P5Imz7xRyvA67sSwsxuuR1Jol1NPov2K0sK6qN93ldGVmL1SqyrmBxyW/2AYnHt5pCXHN+8I6Ojg
9Lm/aV+tYRp6PMwNEqUJUu2QiPucCi1cNslVRbkHi7lqKC+bm8lQjAORfIVHacF0ychBc7sW6DOG
XW19d2CcnlJUNr8WhWl+Zsq9X0Yh5FsJGNrOa/2aiLL8AACL1OpoaMtrnEXfW0ZRlNxAU2tV4znL
I9NxtUp2yqOF53jgavTprOcat8W/dlsqidc6dBuw9gyQKEgTG02bVpiWGyqS8WZeNz+O3gp4HQLA
tQkGYleO1hgUKvUwVu7K2dTPFOSlc4HB505E28pPKY+oNGURYWNDv44CKDtNpHV8CDMo4PZmSvrO
zM3EHQYgIK4I6AIUzbwHydj6/ABGQZ4s/dIrdnGLWwBy68jm65JkHJFZIJIPlXnWeI+fW7pyn9G8
ng/JIM6K2LNtur7QSOlwGKFEBsz4Kohb2oDnX0meU0lG8RnPNMkNkbJ08TBOEhf3HHmnqrm1xqCZ
4XYBP6H+t6zGPw0zfAvlQGrhN4yGEXzpRSgdcMwJ3KQdsseujOel7lHuJOTXYYNZ/r9BSeheDwo5
nxAZo1U4I1V+NtAHvx+qhUle7Sqjb0RcIA/AI5fAC4d4tYfAAFedDbP3rh9ViiHUdt/LQbJ3iSz/
yzohX7w0FrHORUdz+az/rKImOnjSAROiQaZ+wOg2OzW9kR/QztIVtxgz8xyL4ZukNHt9g43dik4R
OBtuSSCyVw+qCiRlNU3hXZWo/a8Q5auZ8WqFvr4KXtdFM8ypnsvcsn5rUy7X90iYxnvA4I1FVmGm
UBtfzGevxC2UXqugTufhHapwE7hNEZ50qdjjPW6MAhVlARYRgJSrvLKdi5FMl1p/jELBvTOMwjhY
cWnv7c7NcSgjohvkLF4Bqy0DImNsTbTtYEtHCna6afg+hRG4cwY2tgyAR0yJqPGbS0/m9ZZRMK9X
h0ySfLXL8gM9WsfNBmWmZlSp7+wyxnQeTfmnEOTY2zMeXofmC+MGKMb60lYNIfcR4sZ3URggVWdI
wRFldtvrwlnsRJeNpaQky2FHfARn1zXsJNT6QSV4Y5mLcMFTPVjKT8hx8c4oGzGMKgY/kaFeyNmv
l3KOqqiTuiC8K2z8JI9KFap/jcR0UPsZ09o+QVjBbbsIeevsvK02Atn/ZWPR5wIitQaJp3lfF7YK
SqMdqJY5Iqm9aJpLb8wl4b85ASIPtgku6MqCH1qFmEFpohQcGzLyZYTdKe+HHIxiGJ3wN1L/h2lx
ISxNNWBfV/X0pE+QOg+sEDXDsMNZJRXmZYKDSls5yoc9l6atRaTpwnMKDDKk92UT/RM8h9pwailq
oruk4nK30GfyhiowPDuS9ho9W/txeZSC1bPIWNc1GltVWjtVZ97CeRA+Ul6czpI2/Hf7S13DqjF3
B8hMxgKohubRakKFUxuDSdZ2x+uoPMZaUj+jGIX1ej1oxzFuK49eLy6ksWQeg2gwUOac3gyE4Tcs
wgjouSG/Q3R+vagisrpYDsjMBzmr/FSrlLM2oKZehc20s1u2FpXTvWjxKVwAVztTihw5zhFTTVLR
Xuwxns5jYkc7rNLNVYWHDHqMXhZCBasZUVCkAwqD4E4uFdUThWqdijmbXQsa/KGTu9QbEBQ7FIjQ
uPXUZc9VoL+ZvLSsKmwQwPbItl1BIaNp6tNQLiOotEVxiiiAALgsBhfQS7qzqlungnc8sRM+PMDr
1XkXuGCXXVPj5z6G2IV1k+XW41j/mJpdhMPmULC8gczxtrrKXipLE7oBx/wO0n18VFFF87Qxggcd
aW+GraKuAsiSw0HxAG7Kqn6yiItpTqpkcOy7+iPAGesLwiSIJTimMHcep8sKrZKyBU7BcPTQ0dFY
3bASp9vScyRdpLTtT7Isd+68ULDVOpbOcl7av26f+41lZDyG4+FGc3t97GWpi0NVRjOnK+dMID6s
tg8az7En4FrBzu5YX3l8LIrMEJMhIAMnNldpO7LURd4raNHFTd8+hXGqnaZuLj6no1092FiPX8JI
/n17fptjLgqVC+0IFfxl/v/E6WgqGigxw+D3mlpmXj016X1qRsiuIA5QHEtdphEy4bShX24PvP6Q
iGxQyljKmEtuCdrj9cBZQTExQWzDTwJDvHMCVdAt7NM/RdYVf7WYh/hObraOaC8DUlhn34DPZcu+
HrCGWzkIer4+RoyNPwfK4GZJ1Ox8w+1RkNgjcqoLLPf1KEqT4+8ytpWf8XYWSBwo9rMTm3uJ5npb
vkyGguziNqdefzYlhL/eB22NVyUYB2g9zYz0AOrCntDCfufu2xiMCukLWw8pNkrar+eEtuRkVZFo
fUe00n0LXBGnhCB7Ny1B8/auWL98mBfl85dCM9cBpaHXQzkAAJu8DBq/LJuq/ZPHuEcf1G5K3+Vl
WoznnpZmf5cLETylQZ++myZl2DPZ2PiEpH0cP17PDj2D5cj8cyTMuqB4WIeovgSie5Dbbj5koRx8
uT3TrUWla4VkNCU9KiGrmdoRVhORWnS+wP/pFMzZzzq2s6Oll/3Oxt84acvZRqWHwLk8sl7PZ0TY
Gmk1q/aBQ8rnbsSE5QCXpEeaNOq7c+sotHvePDmezIv2y9Kdg3H5esgS289Ro/nsy7U0PpV6kuOy
PDv3aqWHp9tDXaUQbBmSTEReFo0vtDhW09MrR0x2anS+Tm+aO6gQKJpl0pAChHVq/a4x6uJvnkzD
zzJp1SNxUP6khnWxE882vicbhocXPwG0irk6JBhRjSp9ntYPun7+VIdBB/ExaqQLsCdn52208UWZ
NJ3PhZRD32J1UVhWlpod9hp+BMTzXhpK43OA9mt7MWBhq1DOciw5by/z9ZA6nFRCJ08I8on19Ox0
yvEViBs/rYfiOBrm0URUwUN03IE0HL+1LIBcMkvpUE8iUYLGt7rm5wFolQCq4gtFdH5r2MVZYq47
k7r+ZoyC7AaqiPSaOO2vt2mad4WOm3HtR60zv0Mk2D6noZNcUqXbw+Kth+JLkbSQ9C0oeYR3VidC
QvpdOJ00+2PdV3dNoTUuHd/iFIKn2Tnvm0Nx2JHEWPxZ1+E6tclU6jqV/VEW+UXPu28I0wzHEOOQ
nfVbR8qXSf0z0rJp/omUyqQ5SdIWsm+IcjgNXWB6uqTvyRWt74RlFJCntN+prCxqfq9H6WP6bBbw
dF8hG+F9bJhfkNvGK2RACaxvlfhY9KrziHJ/cxyVaQ/0tjFJOsd0xVFhYkdqq0CNsF6ZJUkp++oQ
NKgd290liuAtv+18MUnSIXToUFNb5MlXWzHXYlOHMy37eWL0HkIX4hDJ8+DlM3AvSGd7htRbs/q/
OQp9l4XW93pRu1kiGwokTHHDVO4BriXxt7q27Ojtm5GVIw9aKg4L9/71OL0FQh0pDdVP2k7LsASJ
58rXACordxmQqj3d841p4VXLAtIdd3i4rvaKUVSmNEWl5pe9YRzNKo4f+LiWf/tjacvqvHqFEJWQ
r6SNsRBnzXXgUFszBsEOFYAT3zhfoiIXky/0ovlUlRI6Iouta4TRQyhOud5MX7R8Ie420Tyabqgr
vXoAcqSIE04qVnRCZb++sLeVBlqI4wSHahaA4jrCKqK3U189F3XeSl6ghObTHAxVdpxTCeidOSSR
83105Kn5gd5ar7nyxDv7ZM6DkO6wI0xA1hrAKQ5jmsgxGlhONO3cvxvR5qU+B4x+aYKqq407hmrQ
zUmq+kK2Y3+O0WaNpbTwKRjvfdz1HcQZQRqPZcfmELXll0zgn3CDaABI7WGafXkU/VcrmlofJf3B
62DY/B2nfgeestwxq49MZQKlJHC8i9LWMvN/hrNrbA9mmeFqJ0aVYA6z/wKrtz+HpV4cFDGq79Uk
yfwSMVPv9v66bhZip8U7kOOCTCt51GroLAVlUVXdzHp2oXFf5nr0DVMQ50Mv2YZf2KHduSSn4fu5
k6pvatZVtCYc81MVFOrXoe2z9333dltPfhS9e/RNEZYkXK3OVjYqCvKV+swzoDEuYd02dxN2dJ+T
sNij421sKoZCuQaOBy2l9RXm6HM59JLJl25lDV2LuqKkHeWPhRS92b5smdUyGDUMavfrB1vWq1Vs
5tyWQlQwU0U/Yt8iCfHBkZL26fZ33djA6PCAMAEBgfSevPqsFX5eToxonN8VxZx8CcntPmMbrj12
qZ1nv1V1kt6YKXJkYNHQSpIRFOGv1YgCTd1QSXK4eUNpfcBAxfDCAKl03Iz6k8BRfWfnLntgfWaQ
PAeXxIuepv7qsmx6fJCrpJ38RISqN6pNfQCyaiAwWWXvG3QAF8vBN2beyxzBOtLXWZTYdWs1piOE
lWWhQQDOreJD2NnyoVlKo8WQ7ol5bO3Lf4darp9/QkJbgLANEYryZ9WOo2PeTsNzltRV6uIyqe6R
+zcXk/IdBG0Q/lc5gZ4Fpi1GFtNpBuUeVHh67vQ0/U8pEvMSzmX5RSY52dmjm1MEOAqxmKAHZOH1
FONEBuvaFZMPXEF+N7YiPbdlHZ2XJ93OY38rwC7eMgxG2ZVWwWqopgbSkjujz52F60FYVJcmdnDG
ChKVRwXZT9egqwgAYq8XsjfyKnFtTWOKpSlnkqjiHqrMko6SM+knecydiz4q3R/g0fTRarPIdwpE
1yohbFe0j17civDZXl8rlVH2XRsnfNW+rgtu8jbAUzaaoh7YtR4jlIOXB5rYPIuGg9lIpT/pKdzT
3AycuzKWbMUFyaKLg41Jl3AVdcpaV8WuwnZro2ogps4A1d53Q1+kx9vxa2tvoHDCNayi6nKVieM7
FqComciIumClAhje8oA1AMuf5Tero7NKJBRc+Nz2vDpXeSOqHWaqwwjw+7qaTqhCNRenHwsP7Pn8
IHDfOt+e2tZZWzwBIbMzIGIar/diRvUrDDUh+xhWOepJ77TuMRuQnXvqNWhbfhZISn1Qkqb9cHvg
l07YOmQuWugLxI8n9rrqa4bcc3KbzH4hjaDv5jbSf9aOHMU+QCG7PgMRgNaSx1ESHQfwufNpqhJj
Am0/Gt8Gp5Tz92ZdJ6oXy1GZuEGhw80pp6gLsaXGH+/UKJmQL0XVx5+zOU4qD0pY2Z1klN9D1PbV
+XNc9TIoxskwJd6JTqf/aMPEKWnAJO3vuZ3nAiJJJHde7oTVpwnyiO7OdjWO0HhRx72XZaEhDnV7
YTYuS6q1izoNtwlZ9iqsj3HemNISHTgvRXcwSiWV7uNEDD+0Uo7TU9N1uDa+fUw4h/wBfrpshte7
oJQrMstWogIP1nTwqjKf2HZEhmNYKIFyaERP0eN/GRP0GdRPOgDyaqfXIdXhsWbMSbeAJU2KmQH9
6uuTIY3jx152djbccket9huoSK5KUswXZa/Xc7RyQ+vhYY9+mM2IcwUtjnYHY8jMaucDbhwpxKXB
X6IcSb9r/XCmca5Fk53hcmU0lXiQU1mRXNFksnScxiHBrE/M80PcTPHP2yu6EabQWV86Xy9AO2P5
Yf/c0ijuN3CM68mHkS7HB2FGk3OE/6L1xx60wU4Pc2ufskfpfeFgRk63Gk3P8LOrcAf3q3bu7nLS
YsXTI0kdPaQXNPVoQvDaicMb1xctDLB6aP8uRZ7VlrELEbaaqGZ/6GGnPbZJIdcwpBI67VX205Sk
Ryu3tPGADVewc2cvcXC9e+iDLek/FB44jq/XdpqsXG54nvrElOpC8McgtkU3o7b12E8TXb+YmZp5
Oe242S37ak+HeOvbIikGIoQMmtrdKk5TAs5IzhWiQps/2+OQ+U2i/JrbNDvf3kTXWoEkP4iBvNR+
6FWts5NEMVCECyu+K2mSinytQVE1qi3EQTs1piPiOnNWPmpWN5jI4Cn5j6qp8kvQ1/YXOcu19Dig
QPyLU4DzaTQHauunuk0d6fbv3DjOXFdgtqFt0cF2VtvPDLvWcrJx9nUxp57atd1Ra9Q9s4lrXQy6
dJSfQD4g9wHubhUZMRkvuI8jinDc+uk56LOuvG8qJ7zrCmPsD2M/1BCoIyW+t/RiHnFvzefv1HGL
GVPNpPnpVGmfn2UrEsbFsmrlTyMH2FgKDFJaPNJUqz3oQSXl57Qcmoo4YWBhFmSTyA6x48TWL1Nq
EMuLqOur97wPsX+xm2oIPTBRyeDWWH4GblC2Ex8pSsrUjVuC9UMPQP/XqIvyWY/C8D+1NLPWCwYl
lN0isOQOHz57UA4YidZ3WihboZdJ5pSjUTeod5rcZPn329/rWq6YlaR6z5uTlzSsg9VK4gmS4VMV
Gjyju0j9TVZQDn87TZRf1Yg050nWG503b9Sbw33VjXOHzahGOZBC2vSfVddStnMBbRypBSFAv4ts
H2+Y1ZGylRI4XKXovlbICzTVUD7zytefYMyMH29PfiNW8iak34XIFY4la/Cv7NQ5GpGG7kdwTAGn
BW2l39mxhVBJ2AbB/IE2g3j7g4YyCjVIHZi5bKyDZThHamSMuuYbDkbFF9IGJzoNaheO3yYgdXvd
tuW8rQIkxG/gAtQheemvUwjRTDQXEevwM60wfc2ow3NtTqTvqpp9TUJtOGVy+Xx7WTfuA/YTxWNz
cXi6Ervi6Wjh2i1QJgmshLNjpWqD6Uc2PNWVQ/aM/q9fhnNy78xAnS+3B98IQDCdwGyjpUFIXgPb
cUeC0hmmpt9TtjricJKdk2ic3h7mXmSucH5n/9CHen3vDJGKZM2Um37SGUBzVPx9Y4Hf2u25bByF
hUkPXIb3zaIQ8nqUuDWcAAi86Y8FqjmOUsWAPVrpqBV0Dm8PddW3pGzBG9BACRpKGqu3mlGt5lMa
SZrp172lebKZGQ+63UbHSDLmizVZE5XirP2GNo/mwV+LId/22s6qbpzHBXHCl6Nwyy9Z/QazBIkP
N9Pyjcksvqax0X6w8M87FfZgfMUNLdxrDG/NGjkK9CahWSFLtVZjhQ9vlrWDLijZbv5Jzo3sHM75
opFmlB69JOlQo40FEH8UpyyMhkNQzZZ3e+k3Zw0skKiHssAVSjeZ5GkUqWz5eubo0ClVRonN0UNo
BKtGzdoDlL4s4yomLNaL9IfJEgn9K5Rb3GNYGAed5WtBhlDB2DrJEU3U3GvtoYL+oXeHCHDdB4AP
CBrZcnNwLOr9k4ELek/J1xt61T5Hpl19ub0Sy/dd/zDqnjpS2gtbWF4lD7AvqXLLksHZtfUPFimu
a3R9uFPy2AiJrPT/H2UJX//k47BBuPLkyPTlBKN2rr0fNtDrr+Og/8RfbERqq9V2DvJLo2c9Mxgm
C9obEMIV36ezJFJ2m1sWrdlOcktL6upTkY/lk2alC4MR4wM4IGnRTO/zRjTFI5yjpHuEy51rD4nc
9t/btpguoZUH/fcolXTpSVdzHfB9ihUdZKVeqd00E6gW18OQfAjMwfyvAa9vHqiPhuM5l9LxCz0c
ycJ5IGwMX5RGYwElVoazSFochDQZ9j184rjFv7nGpwDzdGEEH5AyB5cEB5K6YmiOJhoWgxmHbgO7
aK+Fu3kgqbSQ36KVSGN6FfKsMYzGOGxMSmEoEp/imOTtXFeWLC5KEoALblCPkPAkjayLYnaTegjU
kOBkWCIwz7e340b4XVo77EYoukj3rs6JE3VKgbiH6c90Go6xGdrHKlbrAze3vBMDNq5MhqIyvljF
LB3D13sSxzsjRDaBWyuMxB80t0fXzsrmmIX19JiZynjpunS6o6Vv7DyLt87cgmqgfEZQoPm6Gjmr
KrQ9ZtNHpG0+5obaH3QU5w5vX0p6oLwSybJALi6/4p8zZ6bzlCA/ZvjDPKa/ZvQ3iWyx9jURb/Y1
W6TyVCAUCAtQxVjf/y3+Ubj8ZdzMTpCAXo+Kn+gYa49RC5zi9qS2AsmicourFMnqFaZVyoPaKkv2
RzZa2l1oSNUnM8vUh4hH94M6DsYPy6x3cqutPenwuqI+w+EgBL5eyDBG3SWOWEhLCzvrCF3QzA4R
ON4j5gbxzuNgezDeBSCiSVrX1Aq9dqrMCHvDj3JtiQwF6bikxBcImfrOAbgeimcrBFnuYWi5V64p
UxQZGKwSlB01ne+rGgvQMjDwapnFXi33escvL2RYnouIAqnGascbOtS7HCkjHysU+RBoXPJZ2uyp
UJjXR1pZwpgCvxPg2VXxzulFINQu1vwhNCrnPNK1UJ+NrhjEfTZmOSozstPdL/vqTy5J6qWxuVbv
E0qkn5ralD+h2i3Eoc5iFEZcJVZpm2vTaElep8QVYk5Nq9RejBbpl9EyMZdAqjH/D/1j9SNeBUZ0
CgpTp0I5BsFvM41p4EuGCD9jZFpkD3bNBe/GHbVHfOdxLcfRNjB/p11iaPi+TslvyxjtxLWBiP+t
Ra/9ruc5fx9nuv2rxWq7OPCE7ScX8RmUbHGtbs7CKTvrU2vNlLiSea76D82Yxvk99JEJPRljSE5B
X85/0GWts0uABv7kTfD484M8IRU5mJMGBqkC5XsA2ZUrJ2pyjfD0NB80FymY+HeaBDBviiluJ49Y
qj8mpWTKBy2rWvlODaTsp6TI6E12lt3MbmpqyF/ePvAbj+VFFXjRA2QDUeFY3U5RK8tTmySaTxY8
N3zB1Al/yZXgNhyaVNEf+1IbwFEksZq4AhsL+5yo1vDElaV8ne3SqXcypo1cjnO5PCMXHjaMq1UB
rG/7ociB5pAyiY92pTfHmCb9JdWoyNeP9mS1x64OdFeKaV0Vku54Qhexl9aaRo8J+ceJqvKnnWVa
luF1tsMRhucJRIrnHxf56yA1Z8jOoOKu+no6dUmMzpWUP6BiGsAvmJ3wqwWj17mM6JbKbtOjdIWS
Em6Dd2kRIbCVldkYn/Qo6/dO/rXvMKgmmsok+gs39IpLRfsLnOlU6P4oiqL3nQlxrmM6DZXzODly
9xPjj2Ry+yaxiwO6BnJ7qGhkqchWNlL2Rc3aUb4grKlqHrzatDzYCDf9pD0/vS8jpf9zexk34hSq
OUAOQVWTfaxfQ4Y1VY2k1hrN8kz+mOShPB4mzUTb5/Y4S0Fl9bUowIMsBvrLaGtZyL6zjNYWsubL
Q+58T/tQRnNiKN9rpKoZKptznCE9OqTVcWxSK3SrOMiVHWDA9VXK7bKY8y35wbWcgATBzUzSipjM
Pz7y6223kjO1d4tslMJjJU3OJQUWufMU2FpiLgK6OoDjlSvVnqjMCF0tXtLOjGhtbKCawMNB3Tmk
G3cb4t/AARxkFuljLw/Af5KfIJULSQ5s3acLUEX0bhrnd4fp7/OiuR6fbn/NjSnx0CCVpCANJWUd
osjq+zGvU80vyszwJzTtnuc2frMd1uJLjXYB+FuV3vz63VwNdh4n1qD5pJXhXSCjgI/JVLWjUrAs
zGpngtwArQcRBab8iybfPwuXz60VaEM1+HkUBM5/DkTPxINXoJvu1HAAH+FG1jtjbuxEDAWoCtI8
IetZV5bz2RxtdJZHX6m05scgL+iURqpcq4dsXMZW8jAVVbLz0bQlTK9mija2QfED/gkFu+WM/jPT
RtMVgcoXDtfJUNePmVqBlbNqQe8EOFP9xPJIqm+Lqj1Bfw7pcZtWbxxDoxHlAV8yuDlDKarKi7Is
Vjwk5Orw/WgI+/MQzfS5FqDGo5VWuXoME6y+PomQlMcFjK9GrpIQcH9qohDJ95Kr6qfUCqW4JASM
BiCXGlmnIU3Qz8vIrsMPqY2fniuKWdvzhd9ae/YUuEzKP8g/rHqslnCwz6ja1o9jbfoYSE3qRiQU
FXCWVj2N1K8rb1Sq4cPtI7OxzZbWHGh92nQGyMHXiy/ySsMYCPy6Mg7OUxpik20UtnUoc9V+Jli1
OwF3IzOEIAq9abE8pYy4LMM/H5sSWEcCDZA8gl7+PORK8zsvbHEYhDEeMXicfwO0qQ5z3uQ7+2wj
OPC2JAahw7Sc3tU2Q56zKYOaHminN5arV2p7NkJjPN9ez61rlhE4RUt0WOihrydY4TszVKU5YuKA
8OhdawRyczFjRfXNcjBDNmyRzG5l2xKqiB3qxyh4syc+drghJW6PcGD7pw7LIjsR6Hr5KVBrFdxP
IQ2fVXnCy/T2793YdkRLMNULd+maUJQOgxZ3dUwTD80M2sNm+TSlaUAi0KIp7CJVl/qoWqaO9/Zx
CdHgCYA8Q1Rc5W5lrEW9PQeTLxVWeUm7NnrW62I89H2ivOeabA4iraMvtwfd2OwvtXEqfwgpgCR9
/W36fsS9Y4CrrtmQyLNYRgHc7u3j2BVfgqK3/dvDbew4U4GEApqRg8WOfz1cnSey3tfR5DcNavVE
UUfFxLpM9+AZW6k5Pdgl24RkgODB6lDNRkU7EP1/3wALPXtDqEU/cypMg4t73YRks6h1X5GqqQeq
kUQfZXQg1XOvV8bDSINy+nl73ht7yiKlAZ7KLQKPcfVzxiCXdDuVGz8aSPD8Ah3355J9fG47tbhH
Lx9LByUVxdsLLUumyLHABEFedN9er/ecJHJESwJGYR8HxyAIhJtiv37pSQuOt6e4kTcikEH9g7ct
hZb102NykK1LorLxi1ngKxqailvVMgIoMdqho1YGZyWQ21PEWToJu5g/3R5+o1SIQMcCRCSWUqNY
AzriGWx7pJatP2voa3mq1WW2mzdj9hRJZSYf0IBWYpBK7PajFqU6VdZYCb/KwlT37Gs2MjyLHJIM
Fr4gaIRVXB15ZeOuAHNnTLrJM8HomK4ujV3tNX1R7/XYN44wERwGA+cKKNr6muS9C3SrbeB2oRR8
nFvRXXhmda5T5IHXdHK+8+zdmh3SExi7MBzzW51hUXVFqTlx67dYVxWHqtZs7GvzKfze26JRd6RD
Nm5HmrKLdA8yl2gbrEajoV82nVm3sMkWUWFJcZA4VQq/i5FWtsapvRuBGD9XMLx34rFx/W6l3LKk
zUxz6dGuPiPwljhAhBuxfwPn43Pbk6p7itGhAEAZQ6YFBnXk3Zzaw0cnFk7tFro9fU1nW0LmVXYC
quw46JnHED8DBKmDUv4/nJ1Hj9tImIZ/EQGSxXglKbWkDna7nS+Ew5g5Z/76fejDrpsiRPTOHGYw
GLhUxQpfeIPglfMH2WuHtgmdcq7GyJnsoVY8a6YidGgG5LndBgcn485KilF2Im2OdBctY+VPZgvw
5b0fwMs3/dJ8UcoGe4a5ycYnv1P0P4mpSOFRH+kanAU1k49F4Gea09d5B9Cj6V7swaxltEkCI3b9
VpcEH29qrUNvDhhmUFZIAPMqzeDpsBLPhhr6w5/F+MM/Q9prTdcYMj1HWbsNfFcxomQMHR0bBtVF
dcLQd7bZ9YfnKIPlpFyGhOoVr9eIJ4h+sjKdoywttRc/tmP7zzw1XXiXJAZokjCr4ZrE3Le+Q8im
7kHftn8AcRFlC+xU129VFYStjNUV77GhtfGHuQFbkzRRUz0GRHN39IziJ8AdzbsJRunX27fZ9Zkm
XlpaHsQfXGrrnlzU0GubEzGfA+o5LjbckSdro+kMemoecTt4syDKX2WEBVTNo6kYa3PANMGcGfkJ
eAZakx8ivOcOei3/1/bdnonN9Uu4aDD830jLofsn2h1VFZfFEipZWwzJoR3tzrWqvjrmvIlHFXdZ
NvD0ZrWoZXqcYjx64IjQCHg9aBtP8NFDpqfiX+sOkbAQ50r2TChoEfPnvM7bGAd5Qj4e/duriz/P
pqGlfrJ0zeN8+IwWkRV9t6siET9KE1LFvayF6nAH28xUnTaqs8nxdT8uvDrFQvqgNapdnQlVEkpS
gNdipzSmdvakKVOTu6LIZt0RSltWDrInmnDnrizj+xiHF4tWXFJ2TpeBrfW4aLrq3JRa2mNsSYHK
pVnV/y41pEQPIdbVKgwhf5ZQuFSU3KmS0ey9Kmy4W5VGwYpLSX1k5QMxTz0smkl07yWEEJV3gLrD
8SOQIOmTEcVliDtm0AX3em/luWP7Q/DHN8zE9LTSbGav6iI6j5oRogw2RG2HxU8exXfU/csnOtpR
eliqS/NRTSPjnUavBGce0ea/CoLEo6b7yjM2e+b7mh9/rw62EnpBGMiG49dD3SAXTSnCQwEjrh4g
NOsUnuMs+qy06Fy5oepj76CTJz4NrTLHX5vZCCKHynhLpd0nFuB5zOryuxVjtPqzTQuKon2f2uG9
HuT59DTLUvy5nabQ96qqGYqjHmr2Xa/i0/jLFn30knZZltwZRjMOJysY5+K9XHBkfuXUBGrmK5WB
q4ZGA5KrnVV0Rxpt4H7v4vRQjmVXvI8rqGmuPOpW9ENtKI9eGgufKlTuo1S4SlargWPreW+fEA3y
ozNHaq7deVRDWORlax2NpFamCw55luXmIRS8d4iOYDrFi59YHuaSnf/NKGPj0raqhnAqbEDYC5R7
v0p63eAlZCjJ+DGdS9X2LNgv4p0fxVp5gPWQJa45FZH1eQgAED7MFSjCz4aQquIHHtaS4qhm3Z5E
rbIV7UpGTEWLVT94kFof28VxxC7UmWlZa/f1HGnxKciKmnyqAUnupANgdY8gHN18nc5Ac5xGhVcv
tWp6AHKsi/JL30Tm8KXRcTpz0kpVfwSVCJv7IspltmUTorIzcv/Kp6mSutHF+ocB7VYU73Td4JqE
fGnKx9As5OJYGF3/PGaAfD0+RF576FTa+DGVhqLFh7b2pxo0HvqHcpFlszuXuvq9TyI/pjgdUzzR
0nZ6TjTEvB0rkO2fNvZFgn81xkfcAafKyaEwdm4CwOKnj5cwtaEki8v73LLH33aD2PmBkJPPTqFq
FPdlaOrYU7ZQFZw0jpBjnQ1inEMamoHhkEGkDaxISU3dprdaxcWoWPxE3QlcMp0fOvy+39iym4Vt
k3mBWsvo4Y9SlJ2UrEPkxiJkQSG+tOPPxVh094YeCprilp8+y3pr6AcrBqt+gdfTT5fSVqLmiAa6
f+YOTgYsXu3oMe4nubhLBwMP6mzKOVhmONFcHMMpCx5kpR3EKU3l4SUN/PAX5PcWMf90rFV31o0O
jyi8lMvFvSvWPd+ou8T1mxJPYRuV5scJa9l7Vo1Fp4NNK6uiBZU5kyXnymGO7bryAKMYHRo9bW3+
hu7R4ULQdBqhxjj5NTmFyts76Xnixg2QEGhcPFm/87I3lF+jKvefx6jN3yupqnzSockEd1GYRudh
bDLFm4q2EuAWq7q+448Q594i83KKWqdl0wP53AleN/oxi2gOweOSX2OcuXrtrKTUoziNrLPfRkFF
NBdaRy1TtR9aNRkviTaJ76Wup491KerHKAqsYxOoxuCYtR5+D/p89A9Di8+Ak9easpOTbsQYWMAi
MADpX71u9UtGpFpYiENV9/3KZduXx9G2x3skG6d7uc/3HBk3Xn40mDh4VL/BSK9Fu9qgzeUWLfVz
TF74XJtjiOKxJtKTz17GSw7J2Y8Trh+fb4dS1yUHJgeMjfoatcSrtvyMXqsEOM8824hSeCSp/YNP
3+54e5Tr7JdRFpk3thwYkbUkRAc4ubV9PFkl9JZTh6TQH101HsRTLrTkc12FOTbLZf9QQeT8gLt0
9ev2D7jOylCXk7HWpsPMAq9L8Ejoxmpbs7qzarReI8AhlgEQ2RG1ztPtobY2jgCDSGi85Ldr0IEM
JVUeO5W5UhxzfBlfd65qxZHTxn5SFh/12+NtTo3iBcVDBAiuojc1bpqc8Nw8K2r4QwuM6jKntvEh
9Wd5Z2Zbe4WjSisXdArVqSUl+Cc4pUWuJlwnYO+CkOQoHZQnvR+mD7fnc30QkIugf4H+PrQqlGFe
j+JPhlr1mHCc9UaS7+M4kI7avDgbIEJ+oiNQuIPK7rk96PUiQhdfMPILMWKhZrwe1JitLEp6Cnpq
FuIgiEnfgQayDii937NH3h6Kni07hB7e+iy0cVn58lBT5pqi8FjgQOSg9jbdZbEf7hy76w9GyQmo
Ej1RzvYV8Bat3SgksLPOVQjAfgGkPxL1VjvX+PWGZxRaAcjTgCaiyvJ67eYUcE08aLgfRZYvHwBt
BimeXbp5bxVS1jtthauI8/bvZYPAp1pKNZpX5PWYctxwGtLYPvexusRUnALF5SGWXKOthp1c+/r2
Ara8SG8iD4Rf17ol2TRN2Ioh0c/dmI28yRreiSf0kWOgrwNwZm8chfU8GkR2zoS6F0aaVj7WO+f8
b0FllT79RcjwXi58jvXGyUyzQMzLMs5DZaEKbXe+/kSfVtdcehP2RwgJ8R8ogXrmKCDHS2chbdRu
Uw+54TQ5UEWHdoJZHvu4kYo7XLaw5OnLIE6OvdXNtVdWeW15GFKW9fsha9WOhGIK8pdAgsLxOM0z
8izwC436AKBEtKcJVZzBBZ6A//xcT7SA4kT8AszSqTu39/U+ps6B2hZXzuJxsobdVUU/T+hgmee2
yuMTVqHB/Szn3c4CX39mlEeg11FXgbR4tb62HfWlLXGRFuVQfOimOvlW4SRYOkJtFeE0HfbFeRbi
16bWVXEXWVn15fau/ivD8PoTI5vLSaIdTS38CnIhN1Fc+6j6ncVg5qoH7sTIX4akrLt7K6dE6gKt
tjM3JUX62KM929whIJKRvZRm1H4LUZYecEQai/wEoS3zD3IRRdV9FQ+mOEzSYDRHJbOqPVr09efh
m9B4pg659IHX5yOdTalk02gULZT5gBVb5o4Bfmy3F2fj3lx2M6JP1L049suv+Of1GaTOsOvI1s95
Ts+xTWgSOGXEDp9RKt/TLVqestWHEBiLcGtSNr426IvLQGsDGWKERE7sdvY4fe3nwYwdC4zre40g
tXK70JQfItHuylpsrCeG2SaNGVySUNJaXW5C7gORGODsK5OyXYB9hNtO+t7jsEFeBtuJZBp8WQQf
QLe/XlA0URqzrjrrjONj+wgfj+lNZdY8N6qEJh15ySRRWJNbtSJL51DAfknICpIciV6I/nKgOIDK
5h+QuAC2UXkNOCVFrOCYS1cjc2prziN637hsHKwkri9lC7TbzcCzPVb00gEiJ139zeiJOAJoeFbX
e+hj4/MIGc/+ZSktalu5WYknOyPLJ/1TpQLXtLgUBzHnduKM5WC/+a5ZPFuWgiYAdEpiqyAn6zOf
/4gLpNU16WFKRnFC7mUPXLW1mRcJfCrnVGnhjr9e+8KWfSMYyS4iePnu2JqJg360/S6upr3Xa2s3
wWhC6ktGawMkyuuhcLzjFVUJAhS1kT1q4LoXEqyf3346/x1lNSEKenGlaQnLpkYzqJ0yO2Jq2X+M
w7zfGWojQCQKRVZjgWETeay+kD9EaZkEoXXuZGV4AjXnZw53dw38LEof7IpmPVR5cydC3IhyBAID
HBYg7qh+r06LP7eqPOJBD1ezjY96Og9HGb8Yl4bCeKjDSnl/e0G3PhttHXMRvF+UH1ezzOR6xIh8
MM8Ja/k0NyMWe4A1d0KbrbVcWnDcrIRu7OPXm8NOQQxFPYJsVCDtbwWOYbYDLNAV46xeymaQzhGI
1j3oysbuh2KnLVQ7gtKrB8OixJfWRBLndBzGY1RKwRnHBHwvbVz8bi/jxmeDlUAjjiQX+tk6m+B2
B6eXyzZqU2FOzpno6i9JSOMTXZ70EUpltgPO2+i0/vXE0cHt83JcuSKMQcUiisw/U/0NHtHXMn8D
lBRfqE/ZH0fwj16etFyIc2JjVJUZz1Vc+ONO5H8dywD+sQhiqLcDmrBXu5VgtkARrkCB36C07mVm
PNzP8TSiU4JGweeQgMp2qbdgUmOreUCQruTlnrnSxtov6je4fRC9oXa5esfMMINKDQj73CryPDm2
LGUTKFBp+pPPPlcqpo3Fzu297NfVu03JRkX3C0ABsl+r/azpCIiGoy2dsd2IziP4jffFEIASiab6
FIU4o+d2ODs9GcXd7Y22cV4Xc10yOugv4uqzY1Grl/ZM8VI3W/P9YOS9Y+d2unNe/15u6wmahECc
2EWHav1oxxBJ0TZfTK/1UVZOhoQiVa9ksukkAxgDBzi3/J8smcn7GF5061A1jt7JWjz/UJVZnz9m
YRL7mJFlYB1GVZ/HpyLKiswBYo60bKlUhuLaUo/xrBxIkXJsW3wN3VqJZeHmXWBT6MxiMR96yKwP
DdxK9Eq6VBkgOKXY4oTGZA149OHI9tCn9BmcHty6jl1ooHyEyWAPJwV0Nb2NoBcfmqHxv6DTE31o
6xy7mSTSi+ZAKyVs7yZ4sM8z+leh0w6DwvtI7g5Sfao0bE0Tv1GcPtLGFyOBv48jmSaP3jh1yjt7
lAwLybEs/dDnYWZ4fmfkH3uitciVrZJIo/Ulg/ZHBKzUrcesBo5ZtWbjZb1dZm4rdYXhtIEStMQn
UvSBZ6YH3Y/kCk7N3VjRyynG/Fkvwqj0lBEBN+R80lF9n8dIDgEZF3njxIk1XXKS0T+Z3qp/ugCA
dzmxxoch6PCwTcrEdkbK2Y0r07j+CddYfKyzKPtJS9P/1tVB/ctKI3W6xF08f4JbpeSexVRrpDc6
6wEqLUSu2JTSYxom5Hw+9SHsJhGVSqG2xZb2KZNM482mF4jqLTDrv43nhQb++r2YOqsRStdJ8M2j
L9OoGnQHasU6aFoe7TyAG48EUpBkY+AzKAOtbR+rwh74GQQqcp6Pz8ivFO8xfPQxSTGDnUdi4+wu
kEb85tAhWxrLr2dFgy/2VYuIoqVjckq6dnqa4n7PAWLjOrQWNoS+oPzIZFdrZxRllxeDaZ21XpG+
8gGre1xw5QimirBImQqr2HPi3poYOBSQP6CqZIKX1xOb8HuMafCRoE/Ibkhm3z+mKtzV21ff1pci
9mPdbBJnqlqvR7HCQaki8OLnoVFmL+mz0dO64RdwsmQn9NucDzcsnPWFkyuWZ++fHFAzpNQwQuZj
xjCrhBSlnlH6e/3w7fn87yjaaj4SRNA8zQGiUexM3QT1izsaR5HbwoE93V66rQnxXlH2x1Xu2lSi
y3HC6kObOpbS6YeGctfvRjLjn28ehfeXdwmPB6QG1g9xV5hWKtWhfQ6aPjuIrpiOSlHkbz9FcAhl
HiUwddeWsDHyD5mfBDauAJGlkKENvn3K4npodxZt4/uQMVFkWiRLFzmK17uglWc/y5qankXZdR+T
IQYooArU0+iiV4Fze+22BtPYaeCrwHRd8RFUv6f80pLYQMbwPVj2oHCbfnR8TYl3Uozlmlm97TZQ
YGHTisFVcR2rBkZO5KLSi0kpf0huo+T0x328PYUzFVLZAgjorZ95WE48osb8fHuiG9cTCsl8OlIc
Qqf1XREKFKyymbr7NIyZI00SPl5DWGqwbMvpI7omwc5n3JouaERouLSE+Ht1Oc0ptdYYcMYZQYjk
F7jfmICt8WePdl/6JKVgMGFkyE9NX6OPd3uyW18VmgQNUoSmqPivx0adLOqW7Ap473xpjV4n1NFr
8xH4h6bu3I8bhxx6F6YnS0UPTa3VYA0XiD+bhQkqLzAOtbCzJ6y+051RrqeEKgVdExoYS410vZw9
vvTm1DT+2QbucALZ0DhdExbvRnPX/0NZTtjrnYqiMYp7OiwdzLrWYwEwVehSh/45ryj0eGTpU+gt
ZaOIMoawPpFS1IMbBqYxeE2bNaNbZD7Mfa3U8kB1NI348GCOjbEHs73eU8sPo0gMFwPO2loEREZh
yGjyaIlP5iA4UvdMfiIwqh2LxldKZPaaVnPVKagjJy0qfc8UdXP4BUhFZ4LLdn2GRqvAcENW/HPU
dXqGp30w9cgbgf50pKAp7vtBFl/ARabRoR1QNtu5QK6PsCYT5lEYQbOb62p1MRZ1OOR4bfgIg8P6
0STb9nK57A+5b4sPWZDsteo2cl0eFPJqzLkXnvo63arrqqKzWvhnWZSR22stjFLUDoy7qROYLSqt
fNCVGBeQ0hrex2HTHjttKD+89Swvrxrcp4UHc+3uhdNC3zR2LZ3DcRDuZI+QZ9M2P6i5qe+cseuT
vAxFyZQ7Y6GyrxbYTBojKIYCj8ARiwotJp821Uwcbk9oaxfRo0YnjYdnkSp//b6Zc4uHb24tqxpP
R1lJqzuAX/FhTJCS6rBO8dJkEF5kIuJ4e+StDUR/l9IaWGJi1WX+/8RXYQcxz581Hy9d3XArQ2iP
QVflriVL+TuJDsTe67qhlq3B/F7OKmNed3sTrdEUXW/t8ww8ZMnbskT9jkJYUH3Q+9nIjnnW5V/M
thWfmj7XUtc0EtN0c9+KCidEXfpPD3XvWRQN1Z3bi7F1y4GHBFS96FqA5F6+0z+roSfWnMp1CSQj
1ZPs2A9J8iIbsYpYK+p8X4ZJVsoj9PH8uyzZgeYgjZ8/i8hUa2/ozHh2cSPHC/j2r7qu7ABBJRzh
1OkGe3H1o5pkUUOpTfMcR/IHXNUeCmTI7yK70S9ToKQHwoPfnaXOXpBW6dfbY19XC1kH/iKHQTDi
SsTdyNVQGBnVwkAxHrs88ZKwdgEipU9pEQJ7Q23zdHvEjUcNdJBBHgjrh26IeP0JgqBPJFFV9tn2
QwDgttwfwlSRf5fK9HZ0A5VdgkqeM1SNeUFeD9WVE3wvOqfnyMxUV0h150H5anc+3+aEYJosnUZ0
t9aBRxIJglRKMGdgesEBWH9GhgHV8GUeBMnG21cPdzdwIRadQsLy11NCg0rV/JEUOjAAFYI9zT0k
cXTHUP29HHDZdquIADA2FxbvHg3MdQotF7DWLamzz5mud9Gp7aGQOf6INYaD6dRYuLIRgURXeyt4
ketE2jusGzcX4xNmkRPwjzXAh9qHRYjFPSJb0uxZEAMOs8DYsTD71IW0tqfvvSzder58RUMzadhC
Z1nd0fBPVWVakvmu0YdHSvgaqvrRXs9za1YUWyBpEZDzwK3em6mX6AOQmJwDjLcxyQyU4gUTQK5h
uTT97oDY0Nux7tzCGI0ukgQbyIohaa1GDcjizEH8p8pN/VBms/9IJS7do3ZunQX0ZVGEofCCoclq
DScp6+yBPXoeS3lA3hW945qapCsjbrxTnd0Yiu4g/pC09xdd0NVQ8gwCRkyGOIcmKPrDPND5oGSm
S3/KsEmyw+1zt/VyUJqFZrVcXKhrrIZLKmUeZpSLziA7qz9DJhADA3csJ06ckiPfTXNRjB9EPcyo
7Qc1AjG9DXvaSxK8EN2ygc16GOVSTnfe941di9MjeSwHhWOyvuMQQKmSLIDCn2pS/WWWgy+jnksf
bs9+YxB7SetI3xCnuuqUyaEvlNJH7k8p1cBVqBSepQl0/+1Rro/GUtACjQOOnfd5HXo2fqV02gJc
7KyifJaMzp7w7IoMwC9z/COaAm3nMr2+4Rhw0VClkKKjfbE6iwlKl2ajoLcHj89/bg0tO46RXb4U
QIOceQr7r3CNcteO9Wan6L851eXBp4YHNHt9jTeK34pY7k1A7uN0B2qspJkkDFeFcEsnUrxdFQH1
dp0mJ+8GjfCrWyexDTr8FbBcvx/vitFXTnU/mG9+2pH7WYpRONUiyLKG3HUqQpvUiMwz5GV4XrII
HvJ6/mmrffH29UO1lELRsuvpuK+eQc3s+kQdQGSimq0+qZ0NLLpt0J2tJeU4y5G+U6W8DpPoNEKk
QTePjjGKu6+f3drs49CAeQWEAPHz2Ijqw4jShNtL/niRYm1yEe7pd87D9Q1HGkbeb/Aa8QyvO34A
M2x1bkp6qrVteFGBPQgbqjwsCvCfbh+96wMOahHvyqXDZpOnrKqwgH06xh/902hE4XPfDPXZKpVh
z1ZrY0YMwxOL4hqLuGYFT6JF4xJu36mwNKl0JUUpPCiJY+fJarLXAtgcjLoXENrlhK+VLJBI1rga
M/80yUZ613QlfkxG5Z9CpdpDev8tt76KHZCtpK1PTEKxXL+irymYnVmZUYcXabLAZYbIc5gHuUuQ
Qaonrf01ZeUwegXK64Yj1ylaRJ3e5j/y2Y7zQ2DqOQr+41h9yfUi+2/IKTodu7mbCioNafEzZFy4
YhWW3a6md2bqxnMF3nkUlmS+EwHfTHWCAL9aJ51jzUToKOqwac4LFHYzFXU0b+6SwPd4TKcvovKr
/4YpicETAuzqUJAC0MHNPqFtvDBaXe56E7vEZGKz5Z3Z9m45+NU7XZopcWVzEOJVOYvsy5wPiGTN
dd7/meOgPoEr0hUvzG2lA0bZpRA+5Dn5MM4WNJg3bthlwRcTHTqzVBrXORMMxCz3cUC6+GMTeLR6
8nOuAnC4PcrVFgJkywnkDJJxARZdXTNyKCFR0I7SuQET9kmTS+Gls9I9hT5v+u2hrk7g36H+qkUw
0hVc2QqRgdB10Blm3UQH0dfq/ZxneyCCzVF4B6gnUda/QiPOadcZ6HtQTBtS+w4VSemQw1/bmcvV
64ZcC/IlXM6Unu2rqnc523XcW7p/prmoHnyzTV1FUqOvvt3FF60eoz1vg43vRJUb3dwF+MaDvkr0
aIU1xoxH8aVPFsnaRjbvfLB4Thj2e1nR9VBLR3FBP5BT4ka7xBT/VhAMM6snPfHPyRSlx1oU2oOI
R+WY48i7c/9ffyyGgo3LpGBxXZV/s7nwiSEj/1wj/3nQ2yo+SGO1V324/lhLhkzZHKFq8te/mMJ/
JjROuS+aCviBkaiWG1ZlcOoxMjqoRe3jJxP/ur3Pt9YPKAVLh9wI1+XqSNlZ1EIxXwhYxqi5cm20
pzLvAQr1yZ69+9WjveT+PNjLt6K4sU5gi16qCEECiVg18u8a0cSSA9a5fOibWRew0UMwwIkezp9v
T3FzXLIfAHrMki7g6y1S0DNr4UFJwPOEeVd3Un2xzCm492MLhAOC/peR++Rwe9C/oL/XTxDnmho5
uZdOQrQubYVl2VPqCbkRSynXDlHJG+tGuJwCAYXGahJbiu7SQd0UTizC+ldXWyAyTcwynF7EPpRG
OdEkzyhqczq1Q417TWdl9SJ4UE/dwQrT4XmabWn09DoZB0eJujF2QFygnaSLMaMhgLDwseWV+wrJ
IkGJtzfqb3IL7/N9Y/c9YGKDwDMua8SF+kyT9zzFr+J5Pji6SZQXqVlcx/OmFJZRVZb+eZTCgt7h
iFpVNZX2sTJjtXQydIXPoZ3YP0e9jHbS0a3Dij01UQDpmHFVSEvhqdu5UtGrUdXo0FWivcsiP/Ju
f+Wtw4r9lk3JGtkPehKrrZXpJkyTwT9LVZyedLmWDxOf584vdZAshUh2HsDrdsCypP8MuNrLdQk4
PoQoeG5M9PPrqMncpQ/zLhjLZPk329Em8G8pCG5H9QnnoH+G/59Jm5xkMqAlmFvd7hBIy2rKaUlY
Rlm9GyW7PkZzgGlnJXQnQPVjJ9i/vqIMbkPg76wxmaGyDoarJu5DwfMl5z08QXognmWoGZ41abLz
Ul5fFa+GUldTK+IJ/4N4qc5bZv5zzubBtXk03amBSNdUtsYaZ3tgiOX3v74pmNRSoacYtCAVVt+0
SopaqAnfdIxV1tO3QVHJ2XiwIj9dWNJN8ZwECXmv1IAzTI0309tQnuX2X7RrFresq7ym0RH/ULvw
IkQWvgvHOX+wuqqcz3Gua3sOOVsfc+ndkUQtcn3ryTbkMqoEYfmSBEH6JJCNBTTjj+/Too133uut
oShfUJilSgTrY5UkjlowaXGdRpfRsEuvjS2wZK2tHpqEJsfte2BrKG1RyoZRRyyyzn/lOi/loJ0x
DCOEu58UKf3diL71zEmMH28PdX3lUBwh+wWguOQ36wYotH9pWmTyLqHc4frNa6GLITguYuQeUI75
cHu4ayErdgfiJ/RmwFyiXrH8nn/ikbqJpygYKI2SEVsf0XLx8VbzExfimXLou25y5MYQRxrvkwee
MXkoQSu6Y6KIHSXE69eEYj59EdSSAVsBgnn9Q4x0ACbd80P8oY3f24Vuu8KowXahIe9q46Q7UQWT
u8p7fQe3cV1sZA3+HXp5bP5ZAylPUr3vpuRSzTL+TnT9y1Y/yHqSPM4WqZhTIjPQO2DNq97BuFlc
OnrH5aVLffnY8DC3rF4l9i6OjdcAxBH9UnJcjvAVxmLscmMRdIouqBkAesYS7q6V5ugYY9Pq2sjW
3Iu+ib0WUAsfrQ7v4mKQ/x9bf0myAUJTqriGXmgKqAT2yCVpddP181r+BnyxdQ1ArDvfYWvrL7jI
Bfq06JysLspeDqooUw3ujnL+YmdBLrsWRkqe1CBGlJfN3gWyub4EMASrdBeg8qyeAxFqfUXgGF78
uEsRh1FKCqBTJpxFGRDFeF9DpYZ7q1CV8J1eRY0L0qzeSa23Zk0kQxeEruCiJvd689GOtPImGKIL
fivWd7lujXf9lOTH1gyae40Ibo87sDkg6wsPg8YswLnXA5pKHPupzb2poMt90TM5/TBJcXZvDlL4
nNIC2AnVth5dEp3FWJIEi47P6/GKsEtECZ/pknVFcDSHATB5PoJHzrt4Qj6797061sSH2xfb5izh
Y3CucTe+KiGGAZF/jL3BpcY589tYhq2TS2H8NOi+jT0XuhS3x9t65RFg4OoC3IBj4+oOUStc69vc
Ci9mZQCyHtL2Tsn6b5PhI/fro7tSRGHiIndRO3k6/b49+NZOXvScQBxQL4X/uBpd7wsamDZsBUTA
MEQNcTwYj4oyWLwhrTEfM9CRF7VWzSP94OERirr4kPeQws+3f8gyzirWQdIS6h0YiKXGv/rWRqXj
LTN2wQWVAttJLSN8QcxH3gmTN0chyzRJojk066TWYoWt1CqDyxRV4jfijJ+qfNS+3J7K31BlPRfB
3uEyWgKM9b4Vg6FX3YKEknMJYSTFVmhTRHPUPnZyCV1vokJwka3Q/MrJTROw89TGKOlJSeOkncgS
R0IEqUaAjc3owA7BkxS5XwDuSVjprdflaEY5Y4Hgzd6jvryVVz8drVcu0S18Z0qcbUeZQipuaJXt
SkOI1eQYNtjodJEmn2JinILQU22/Bpnc655pjfK94iflj6Dt/AejSK3MIxZAHvT2qm4cS3pa0OkR
s8Aacx1uDGDV01yXwP9IwXAcq1Ycw2nwf6vo4D2PSDDv3K5bW4XIxQTWxEVwVdRnq5hSTy3/olZz
f9FVX8udTp32bNb+RifrFeeNpBQAsJrXZBWMWqA9QzGnwSVL49RyBlWEP7CI0T5h7lexEzI/VbA5
CoMfamcq46M0ieykdXndu3NFRehJTEViHlQkggY3y/XxW2gaMxoblipZJ1NHvcixpH76WovM/In8
VyvfKSMn3kNftYK8MGfZS2H58Eactp+s9jRkUW4jtlQA60Vjlh81gzEYjsOo6fUJWb5pdiatKO5R
I7YxFOiV5CWfStV4lMO4K3GE74L6TlXL4bvJH5L8aUOZ+7oRdWAempIQ6aB2ahW83N4gWx+M+BdD
JirO14gLU52TYp7a8NLKk7jIlW08DehznG6PsvEmAXbgwuS2oji2vqd6O8LW2KpCLKUL+b4uh+re
yKPmgihe9gQW6ZNd+MrX22NuJBGkRVwlix8sGI9l5v9EmW1fNmpWsPWnGNrMmGnZueqS0PMx6du5
ALZOGXsdDU0yT+pUq2uYRz9Oq1kCiVwVv0rb6vmmyfQCpsN+5wd23r39VAOkomawPIAgWleR2+Rb
AcXzTDqXvphUCC391B2rVKJgFUiiHt1aEnL86fZ6bkxy0excQiYSTtDBr9cTMlZaTV3vn9tIQttp
UH+aIS4ZxlSGdxnO3Ds3ycbnA1fOWqI+y8W6Ri5WZtTEBIf+uasxDnPGYLm9+b9RjygiEe98wY1j
gDo4lVveyb+x4evJBZooA7miP6EUVeuMMtjnkUtl5yHdWMLFqXEhkdKlpir9ehShFWZQGqp0ruVZ
8MVUqhMvxmCH2sNk409/KOsiMLzb321jIRFoBBCIBsfiN7PanPCC0KVRU+lcDVrlWf0sHZMSfayE
ZHdnFTeGAqKBXhGSKaifrwlDKe7KoYiV9GJXfXE0SV8XyxRMVat09+JSNz7ZEuaSvODaSnC9OgQx
oqqSOov0YmaRnR96X0ltF3dzvXd0va8NVNPq+VfdmdF3ZPPxutAURCKdDK3g/5Ikrh65ccvZE7Ws
5YcyUUELjZC0j9pkKZ/ljsDaxfUGMT276HzKcUPb/FR6Vf4tEIsDF1PEw4sFaHKPhLo1L4IslLwM
SjpXpVZt7KgQjFJyKSO7pqeJx6wPYmTnRt4a5W9tZfFwAYG2ekA1XiJ9DMjBdW1OT+Vgza4tdqWe
tkZZVG/+BqiEH8u78M8dDL4TMR/R4/qSle0DOqSD2xTtHoZ+b5TVToBCowQDmov4y2eWJ0YjPKoG
ogxvPkcLTA98BMoTNoCh13NJGAV3zjq9oD4tuYOgXmQMcXHU5LnduSeWH/w/nJ3ZjpxWu4avCIl5
OAWqqru63Z7z2z5BtpMwjwtYwNXvB+8TN4UKOQeRotjKKtb4De/wOrqBXsUlASae4hR4utdDeWAg
hUAS4KpFcYpq36h1p8gu3Q8jXOg4NKTlnCtdfTCcPPnjKh9R/kpIXiuXoGo2V5RHXIgamJlfl8qs
wO+lKhqTaAsmynDksrr3lStyD4dtCt83gCj8LEpUiOPiirt4X14SkYnhjI6cGwdFhRDkT90ZYYia
pRFd+2lGRu/+gu6OD9WbniqR5I2XbNrlEp0JZrlvLNTcFhm/UD9VfVdYyUOZTNlL2XrqWealOBj5
9p5kkkF+wt8kaSCGfb2+Pf7Taf9r5EXVlgAqsPsD5WUr9l0ctw727e3pIEMmPwRHxJA3cVAlmwJh
kIHTQSINlXhOnpHgGi73J/M2wnOIw8lEgc+h3/UrY/7tpGdGJenzVshuYv1VwcOarDJUa0/USFy3
3K1t0kdvbAovR02jnZIqQ9PvB5JP2Y4FfT2bnRpXgzDy8lqb1fw5Qpr0DVq7toq9olb9THprfN+j
yhJOuTU85YYS50FeFXXh2y7g0f+wtCtsAx2Btbp0Q4mz1BoV0Kigttl8apPSeUysRA/VPE0+/fmM
r+KEa52HOHAL2jLaWe8HOymvZpoWjyhBqe9nFJd8r2jEp84bqrPjzN2BpdJO5QNuFLCHtREANm17
P4ixpXZbxuW1GuvmPNuxEtaaNb2TVJrDwdH/ntvBu+Qd8sBFgfY0NY+jXvDehmal2WnUTda85fV6
p4qMUiSc8mtHgfwytC5W8J7rHRyb3S8FlQAHGebzbccZg4dYUyMrv05eV7yHzzKiNKJPXuYXWpPg
YDfL+bnu4+Tk2igS+FVjy88LQPUjyslt1Ljiu1a2MlggpL42t0Wky94cQDNfgc5grNIYjvwBGR9/
nlZO8anS8v9ymOmecSnj7LG2sV7PcDcA0RqIC65SpICkXB7XJylo+mOVHKGIi8PGmAedPnZ/7FdK
5/f3kTffCrcG+JrIiitKfMuLKVv7CketO6h87+0gHnK+TaVPh87K6++bKJDGZRuxtAJJ5iuaU8gD
R2k8eOH9M7q7dIBOLNwv0QXY8pgTVZJteDxxkam3Z8v427TSH+A59aDyRHOQFe5cwauaJluW8JEr
YRM1DL06xU5uZNdc6nr2iT5J/j89HW39bW470cWCfPSI/u708MffiPbUqpUKrgtG22bJenM26VJb
6bUQmJ/440J2gMU1JbBUz8WTXg3ju/sj3tZ+AeEDxIXFAAv9hsrguO7YpB21ZruSVNd9PMT09tlV
egVLXTQJPiyqPhrntkqL5F/R8/qcSxn35qf7P2NncT1iM9elKsoDu13cUaDiztDp1V3c4U0WtXXY
6GhzGFEdPyfOcATD3Omb8d0u8SdF0pVhtLn4Ri5EWiMjAxoDWMgkakJkYsxnZMv6S+fYLaLveYen
uS4C1L27AMYTZjSx9pWwbjxY9r3dtr67oKtW8Nb21U29bDBNCjtXfMWoaBaDqaD1L7z5r7Zz03Ac
TAHdXYuHgwd2/chNbAzsicIfQLhVNWczCbGcZJSXdK1i3DBCc6mKsHNRCTxZdjo+j733zsicPxYM
JBqGlvT/faPbhjRAIRAMo0erTI2ck40s3Iu31PbBk7NeOzefhn8l6k/E3jc5GSJnpUeilF4zS0mD
som786LNUTiXUJPu7929obBHWnfRisfclvQrAC21s1TZ1VtkBnGy75bRz5E8LvxyhChwf7S9k4KP
IJp9FPiBja1//ltwiL/jBLNbya4lQsOBkYJu6QEQPCB59GMBV/Xnty75GeUxwEhUB7YxSpwttZl2
enbVRdk+0uZ2Q2xmxSMpYn7KIkscxL57k0kRbi1Hk7HfIOKqsncHXWG8UYrkmshoOSF+44VIAOr/
YYsQXePmyT1PdWAzk4U2IXE4adlVKQlKmgXHv3wS2v96I2oPZnG9t1/vxtU4fK2tO9xvN9xsgSiY
lzVTfo28nPiSzPOk9//BEh59HrrBXCBr1/sm4Sw10nXWkWE6rwhgE+WXNZ05NV7sXpLCcN+13the
nCXNfEWbzNA2u+7g5bx9UNbf4CDrQGYPaWVzp0xZPw3qTERpWRhtJNziD9OozM8Z6x3Ixpssn/u8
9lMljk/TnDkHp/H2TmN85DhW3Tzy0G15XO1ju090l3hEFx2Gunb3lLuiO8X094IB5I+Pt/L8HtHF
9OBk7i4yB5MS2qpnvwX19JrAGs8tmX0cCBDsT+uLqMwjfvjtAflVGKdbugJNbvhASDJUaYud2HVK
lCio+VuB7DQnjEWn/IepRIIJaDY3DWhR/fVVwzbWFK9vGCrq6wfpOD0yGVODgvviBfM8YSPRpPJs
9QIJqvu33C01nK0M7ozGMJcd7JXN2KI1e9QqRXZtx8p5P9Vm9rPEmQ3bFzoR44XSZGpdikRJ39B5
a9oHr3fSEw/BENqTSD+JBfeITHR/XtLhZ9F2AXBEaH2D84iNcUQA1SIuRGt9BrmVRR+WRZlEqHQd
oOH7s7C3oxC/Aj6OjB5SKZtJmOKmcGAFZtdodoF2yDl2P7VuL8aDM7t3ZugBmwBiYWTdYMRSh8b7
ktYZWf/QjeesbvLP7qgv4+NQu9NT3Zfk9rZtFLGPbkt0kEH8Mqfd3o7aKqvJQhOVbYM/xxyLpvdw
FF7wPMk/rObRPc26eIlDTe8G9X/l1IwWNghaKpmFTOpzaIBkM3xouOSQqWs2SaDYmGX6SgoyMJws
4YqHYlnEl37SG0x2hmZ8EPMc2eemnKf0QVVHI4K5ZyJmf3/R9g4oh4U7GBFhSD7rov72QFtOGpV1
lWfXTtXLa5lPU9i7VvGANsrR/tjJqxFAoiQMlw5P5ht8ph55WivGMbsmgKne1iOWEb6RorA3Nypi
zG06vXEt6M+4/5T/oF4MIk/r9P+wSyGJwHiF2k6fafPBGRrIMXwUAAVx379My6gETlk6B6/13lkg
RkUPAHoyGIBNMRWtIHx8XGALZd6O6Cx2ykOX9u5RgWBv9RgDER0W71agfxndsdbsme5qp9lhoqZ2
IODsn70idg7EQm8jOQoQIONW0Rp0e7bXK5e2tGdHEuUsTf9G63UNZi4ly2nUxhAhnTm8vzF3dwtY
Sbpm1Lmo4mymcMinRSRGSna5GOoPUzHn8dQ71Wg+FZpTaSiOSwv/LM/tCuQr89p5lw6V+1bN++WP
JZi43jERWsucBEQ3mQc121hxUUS8JkahhK7ZRdck85xzVhrOwWfvrSh6Jkggr+fkRjDMBEUiZsQg
rzVYwTHUsBrV3shmdoNIG+n73p/kvUVdGfQAALjQbkAiSZkQ6Cg5KVVvVQHc9vIpzsAeeGlk/gSE
eQTv3V1U8CEwjciqjJtKhd7U+JsYzKQdSb3A2GQunozeNJuHWQBICGRN9SBymvgTEm1Ze8LVOH7I
p8Y4qs/szDMAsrX4vyp6EX+9vvcEs4I7sEVeJ5cpKDUkbn3gVtnDWMn24MnYHYvLlfyAVuyNEqVe
DCw1FktX4M36g+1l3clzpB7kGiSU+wu6c+/Q6qXexCi00LeVoFh2ZlIsfFZdL+oF6bnmHKnRER9l
7w0k1oGdTzWGp/DXMv/2ahgYfZkaBIqrHePo5M95Mf3Uslj7BrDJxemhqhMfNodePQ312PAYGnS8
v9sLpwZ/LKP53HuzOpzMVqkfalwo1RBjLZnjaqbNhXvSTDmKICPz7vw8dfMVwOM6J3NuCu/gOdhb
GwjyVHKoKEMU3gQtUEvpMNf0XBXbyAOrdTUkSeP8IbeLI0WmncMG2oark2cHDOo21yjH1Bh1FMGv
dTlzgypD7wYddKSv6aBMZ8OMZu3geO9+HHRFkJIUPGnFvt7kCTZpy1wSfUNtn98MeHFfWiXuH2np
eQfpxE5QBgce0Cnx79o/3CRSzVwvI7Q+ukBunL5TKi97XLrcri9MvvkGypxzpa/ZnpsBnuHBGu5t
epIY2PmgjIj914n/bTdOcQZ0o2TsFLe+0wwY89RbeBXfP1p7kwlRHklPVpCK0GYya2NE3GDtpnlt
CdsZWJN11aWS/WsvZnZQV9jbKivkBvgeRbYbJAC6w1mmi764ZqWdnVI9aZ4mJf7QIDgQVo4r/9QW
h44VMIo1dIcUcGNRg6C6bCRwumtVl2YoeG3+iodG9xVzzC+lYR01sPamkpIxMRgsZBrrm81ipbnT
YUxRXJey11AWl1HIlqzCylD+vGXEp1EOooqHfMsNBoZ8ZVaJFwj3ojF60pqxPWVxedRQ3v0gHLRo
mqwCONuDBrx6GEyXMlc/x04wUZt9qRsP7rtidp/vb8Pb6isfBBXHQLlohZxuLqx8rEFHNUV+dbt+
OSvci/TAEvct0Nnygv9P/lhg2nTQ/Ns7YavAG/Ey9+QNQhf347ZtMYwE3EmojLbPyFvW/H3/y/Y2
PaQU6pJEWqsK/uYY43ja6VBmrwYoXlk12DB77XxGl7ANFa06mMej0TZ70GwrwbMAb3usU+u5Kcrv
WZvn73qOHqo285Hc4t4OAcxGrE6Zx8Mh6PXHefoMr6KK8+s8wjMYgBwECmaM2E9wAv7DPCLhufrU
c6S3ebjnAs7LJjajqSjeOTX04kEXWMOkyLBh/zCNBxfj3uZg36/yNoDib9I6Q188p3IpvHi5VpwJ
5ZtrpOTpw/2v2ptAYicPUOCvZ2az7xtT1KU31PnVdkfvZEHDPSEhGj/Eg96d/nwoOgxkqLRbCBI3
a+VSMsY0k+swzvT0XEdpYoTKtEwnCQrySIBpbx86QPRo7FAluym21vHioKfOXagkKiRFLZFB6nTV
VV3o1zm1OEKg7N0foG5ApkIaBEC3/p7fHktQJzBPKp6x2Surz13ZCx9r6hRrC6F+VqtlOempcgRb
3RmUIJEXhkyY1dtGWezDEiE1SkNMgLjWBQakftHbfTDbfRzYSmnPwdCJL/fXcXdU7khv7arclswV
R4dj6iwZzjyjE6Zk0BcUiJxz0SXOkzNo1RnBmSOZ7J19CrgHqiSQ6rVWv92no7eMTdYx6Czyl6Fa
kg+ZluZhqU/mAVhsdyi48atOCLnFdil1JzE9XOSz6+QkCKtENn55cQ5y8rG2SW0OUoudjcp9smI/
YEXyGGwypkmP28JIIvLxvHC+4X4ZXcahFRcrlYrw6bXKg0dnb/loQpCirVztG9gxk7hU4zjRzFEy
JUhTnO11M4kfjEQfzxXw+MBUh6OKynq2N9W9NR1Y27q/AqLN8uktzk42rk/XttKad442vZDG2mc0
41tM+9r0gs3cdJki8R9ionVM0gO0yG7rUlqFvy7AEwpxyO9mQa+ZaMuUEhbTaNvRf1jLFbRO2Z97
+6Y8NeuEDHWhplfDrpM+aDNoBkFjNAnFsBpK1Tu34qE/eJd23gkeQN51tNBAK2yjPgTdyjXihQ63
9lpsryreuBh7+fcP/d4oeMaQYBHxcYdvFjCzW2hRPTXvFpeTMJ/XcmMzHgnI70DPOG+r6RrEHxKr
7cdkcSEby1khhBpBBHrCnv3FaxvlXccxzDD5YEysDNuq8TWYQCEqRlYSLhh5hCj/9AcVhls3PgA7
BGbEg+vvueEF1Nqst4mKmcySRO1nZEENuP0oIT9rfUZ/F2XacQxTsheJT/0i+WmJ3V8rq40/ZHo2
fdCrSf04WUaf+FExKYNf13rmnlBdqn5o+I4cMW5vV4nfi3op28FijbbFPW2xs6kHqfDolFX2Xu2G
9BuYCvWA6Wzc3pDgmPjfk5eSBgOFfP3YaXGuFK3tobDgKikOKkksPQTVDFCJc4fR+UM+Tu7ii4j+
XjDH0ag8xDiu9A+61rvfQZcbyXujipUxLJXR+mKhZ98hRyE84yGv8m72zUH2zkmqKF89jXk5UUJI
rC55r0VgDgOEjuzM72u9ty5KmioiwDI2/w6FbpwDMVqYzc19USFPlefCOFnO0LbnVaEBuQlgRY5P
mLz8S1O4nd/nUaTrB9fA3iqsWHP+WfVVtkGpYmWaFbczItyZmaCU1c5XuslNcnAk91Zh9cTkzJM8
31SLRqFLqxqq6LE1lernYBnJm0YrJtMHt2EfkW73BqP2BcCBSHF9+jdLPkaVgrZ69FhkY45n/KJT
1yvKZ2zQxtP9q+b2rViJvasWFE/GChd8PdQSOUNkREjLzymSP9Ku61OZU76a1WV8FjQgLhDegeZM
tv3P/ZFv29a8TtQGyALJxm56nWOycoBc6T22Hv5yfjPn1kNaoukq1aQNFDcZT7oND84oreWEhWp9
UFja2zhrEIDgHenMTWNRagtFp0F4j1ZFWVMm9hLkOQrY979yb35XZs4K76XLse20CStdRitSvEfT
6ZzYhyM5XgrAbF9XI/YHRZHfO+mIALjEn2N5eYmxmQNbDNv3Jt9Vapy3aI5Hj5ZcjEvTGeplGsce
a8imutz/yJ39iqrkejIwQkA4d53q3+JxYY6qrNb9Grld/gy2v3qq2sE5d+iz/PlxZ6sCi0FfY0dj
eV71lY0U6qQrW/FXa8SlT6d2PAjbdlYNONoqKrnmuxAZXn+QXWPFO5lOfDVGN/831kd5qcY0SaE4
Se/botEz8Q2rgjqWN9HBjtnZl4yN0vHqtbjK/L8e28kV1+2xMLg29WBdVGMwZKia2GWH9xdt/YbX
USIxIo8+QcyKyNkGGV6/5BWa7/F1wZr9RLj4sJTjyUv76QEdheZgtJ0ZpfOEewV4XLxHtvfMbMyp
iQAWSiVG054KBJkoo872qcRf9DOV9fZRR8/qS4/B88HmvA3BGRGFFI7fmkFtSwlTXlNNUBEvKGwM
2iZttC59UeSfzNkwnoql+7fs9OiAh/Lrht5MLsUtuHKkp+QZ2xt8Lm084pyioEeEY9IJYXDF9Su3
joXvwLOfTj2lgOzcp1ltPESTJsZriR0ZnmNjEv+vaLNs8udKd38Kt9MtfzTTqjmh2b58KHRvsPxC
1KL3jZFt6gtTiS+aMtmG33md5XKNWerbKTGgsqHy1TdXkXRR79dO7+pBqpb63245d19txUtB3g+0
p5vaS18wRoy/2Eskv0SxKv9NYzWq/bjFqMtPek//iVlO8bUq4zQ+2WJQkxfLmsW3PrfMD7hrLC8O
Gzb2l0UlEdaLpf10f7/uriPnHnFS0CA3+JQWBa9BFjpc3yTDtKBctF7zS92Tli9KiIkXOaduGkxZ
2xkHR3LnqVpTRsi4eNfA7t8cyUUoAEbnMrlmzoBUQ0HhBhM6QTj8oc5F94YNL38omF2+RdNw0J/b
KcKU4P7n7+BnUR1Z99QqpsjltJ6w3y7ZVDOKQa695DnL+/x9YfFsY0aH3QouwFxL/jA5yxIokRb/
EADT3k3WNKohGYBIAq11xo8LUnLKwX280w1F62i1n6IkAqR5Wza2AbTGAiLUta6EGE8MBDQcpRQk
AyYcJDTfKzWAQ5o2Nn0g5tYqfEvYEOvdwtQOigl764SiBUkhYKFbCRwY8jEM9An+Phbq4epRccqa
OXopCgyyotK2fE+pqjCdcIvPcfz4eX+J1m2wPfSo26HkR5/9NoGJ5rGWHVI018rsWgj4s/UcEVQf
nIOdx3bV6CI7XHkVN3HT7CLfiUs2o8TIhOJZBdaGUc6yXY6uzv2hVucLitlUMTblEhQShAN+kici
171TP0zmewiyMszNqD3dn7v9odB84bM8QOmb3d3EA1FMFsd0i2QfpqlqhiWFPH8YhyNRzd0ta/O4
QryFo31znDtZJFU99spjUeX2UxEP1UmJDOuToVTiZUrr/jFVqyJQnUU998BV/dmIir/uf+/ucQY+
QCZBOYpW9+aD22gs00QjkBm02fk65FlKDNx2zVuhFpk4I1k/lJcpNxMMOXOutzf0BOslrGNDfq1N
YIK+bldGdnDL7F2y7GAIQ7gqISW1XfG8XBxuEbANljH+oOgw4UNaxOpnJ+rFUzEgeC11Ke2j7Gpn
XJC6ZCLE43hebjk7GsAQWmwKel49xMqwdb3+R42p6Pd6mtWvlT60H8bZKaoPejbWsF1adVB9rNqz
+WUpOpJSr++dD5PlZp+XuW7BgTuL8t0xuIKCahm0T0bjzYmfVi2iXKohFRP0mqoNiAcmM1UFpenO
Y23qbxrT42FtZSOwUh8y52OWOoV1NVqsOOEFAjcNkiUR39Cer4qnEoTe367tjGT+hdOczHrFYEzW
0kIg85KEf5+L7EM2t+3fCvBUGdTCqHE3BUlhBRrQFeOUo54ouBnn+rtwtVrzoSC2ju9kRvmO1FCp
vwjXqp9w9xPGx3iZ8lNpikU8tWLKfrZJYf2Txon8+/723DmOr9Zjvep+e2zAtLhzDvrwKq38uz6m
zmnuqB5WZr48/PFIwC9AWlKC2oEiDjOJkyQOus4mgjjWGMuHSlLqrtLJend/qPVHb+7nX6ouK4YF
oNk2TalE6zq10qe0y7z6qV+iKUBQtT44QjtTBzeBXAjqmQlfYDN1Dg6GNkp/9AnQVv2fGeXpS+VF
6bmS8siUYaeCR/mJY+oQZAKA2tazkdZ2UQei4CoVr/0upLp8m7GF/0sVsf5xaHr5FmxG+V1rx7R5
SNVEUomVxtCcpOlG3+7P7s4R5t1lZknrYXJtVaUSC3vIsSU+AfLavbj9Yvs6wJczdh20W+tM/+JZ
hX2wpDtJDDoAIAdRSYGptq3BAbpXqrbWkmsbV9UJJ1nEbcxkeImHrg8UzJs//4ePXF0UKFMiP7jd
QmptDUvMV16zNKXGJN0q+whP1+FfizT6inXLtCDV0LRHlJe9vQvZjsAPdhytmc3FzF3oKQ2GG9eE
dDf1jQrJg3JJ3A/3v28HBY5BIxqZqIKBb7tphKI2o/UOkkfXLoliw8fdbfykmkX9kPeRmfqg2op3
CkSAn20VTY9ibIrEt0WHhIUsZQsxRs20c7uM7cFC750qip82LrRsdqLx1xdSrONz2w0J0b+u5S9S
ceRFRq73nC/5kRHCzlRj30rh5Bc5jmz19VBFMtpV3SD3oyOu+83pdOPcAzg/qOvuHBcIWSwlcoLW
2jx9PUqmpq23eGZ8bQHJ+JOxhOkQBTOqSUGU45c9OHUa3l/cnTnEi4dnlpIfJfZtOCenSuKODXCx
sooiNO1YvdirTBn6ucnBrb5zLjFGhDOPnh4jbpdL79RMUQvYhc0slKcxc4cXKDDKDK3a1PpzpdT6
n1Pr+Cbq5PB9COpu5Gka7Bi1WOOEqEbRvWmJvD8Kx52fykGo1yRNhifLFq6CPUOmDKc/n9n/F5Zd
j86NuQrAfaTnVWh9sjHKi+mkX0dgge/0tv3n/kB7exNxGmttejHOdm/Oua6KcT2eYFCzt3g9fVe7
UR6kUXuDEPSjrEqjm6bMZmtGCH8ZC4WIqyay6mkSNApPiWF26uX+x+wdAR6D1b3ol27R5kwrlrYK
8/MxQz9+RNcsumA84pzNvkg7v5dqE6TdRO37/qh7p4BcldYXWg8Mvwm87SrxEOtbuEkUM3rXNbIM
XG3KznY9dwdloB1VwDXNwPOAi4te5bY5AYTeEDFyateKhyE664Nos7ddOQ3/dnCpPxZ4/0rfmfrY
DA3qjY5PD6N/B71bfFRBmn7NsjEyffgNzXeBz9NPNY6Hj1UBH8VH9q1pfek1zlEwfrv8EL553Awa
g4RJWxEIjpAp5nJGKsZwhY98kHZq3eiI7703yto3W60NgNBtp8b1BoLdVT/FllUaZosD6rHNmz8+
mGxjg6oNS01HdftsNkMyJT19faAodnFmwxeXrtOax7zDKvf+vtr7IGr8VBmJgbiGNvsK3jBwRymz
q6NghNoUojl1YDcOYI63ZwamHRUgSAXIdN90A0HdDmUMCeqqwrmTvt63Sx9Eduy8jXpsNXy9mZDb
GT1zOiJw/8rBXofPdKQIC9Y+0S/l0tcvlk0ylThxWoIY1Y01EBF4Uoz60E1hM0H88jNtMT1JkhXX
4kI91rZ9RZ3U702hD5+rYmnGUMK7rkJeU5tm0yjKny3oSdNX2jhufZgSY/zsoX2KcyG6ev9Qhpze
WqoCxxdHW/Ot6SXph1aze5Sdda/DBqcujSlceq0ow7rvXfvkxIOBH2gS6/OF5lo1B6htTOU7Kxrd
IugmYUIx19BCClxk5iSF1NJMg7pRzb8W/EJmf/QsrpysnkkAzaJzn1zoTUd2hrd3EFNpEbdTO/NW
I8fXU4mnKWZ4BrrdTdVnl8JcGiw9EO2vndw7uMz3NgyUF+pEOsjRG5hEg2KOVIwJ4XNEiSBJu/YP
M+8waXTG7mPXtlrgTmI6OAu3zz/ft6Lq1yocikybm30ces1oc8JkbH80WGC4FaOmo/ndpKO4Uk9H
bN/bwt8qWvMLIwVcAuWP1/PZia6HEw4hXHNrqwiRzjR/Zh1yyKuTe57DoaPf4MxeJU+Ar52f4IBA
4tw//+v53h4POJtoI1ENJQbZvJotkm6KiNA3UJusioIxmuNP1KKLJzHL8tnu1fbRXLl1IUopR12x
vf1Eukmbg2kHVLu5ezpctGZdMnZVICO3mtf5XiRN31qKo4Lv3jUH3Jn6EDXoW/WnXGlJcUr2U6Qu
GK25VfNQe+UR5HlnAxGprqVuOM23QkTFbCycWxuwroJ3SVGWl4j6u6+20xwAuziIxX9JpmzWDibI
mrTySbe0hhhFXsWqAdLGqJSaFJZi+yGDOvnJTSoRndbbAGcVeCLWyR2p5vhdmyvPY4nkYod+UVAp
Q1s/2FKRdhAlqfeUqXF5QF775Ym2/ZFc+oR+YPJ4ODeHaoq58ZBI4i2Li8W9wCxDVCyiI6CFcS/d
9FkrjFg9tUMzvI2jyewDhNLG+pQOTfFJLYb8Xw8Hs+XJVtP6EWGvHqnXojO/uV6aIQuBP3oWqmPq
4h5fqE39WFD/Uq4ejq5jAOQxaYLIXfLpVEY2dAwwxvBb7h+hnb0FAxnyBQh0CqPbbN6mkpGCQucY
V17xySxNzzcyszl6QrXbkwpwh3MK6hDT+u1ELkba8I4DNIJ3N81X2Jup5tc2/TF81ZSqe6It28TB
kLaW9t5qalMJjJz2hS+s1Ydc76qx9BsFJeIgc9TqI5qspvSF0EjboOL3lHSFOYTSHd3a1+sEUIE3
4CwXZHFVdEE8ze4b8hH852Yb1mgwoK/1M+/NgVbkYv8oh8X4YNUzzFsNf7PUV0WSZqdcn1w7jAfF
EqEo8OM+aUNr66Ecae9SZXGmv/AOKc1ghLX8gECi7JGL1NRvbZNG/5RNZL9AsywJJ3E0/JTKwvih
ocVjP/aV13hPUbVgjtdQ+IzOc76MX7slKRWfS7wewyJWMnlC483ynhEBjWe/llLpEJecvc9EWEp+
XkwteYREpf7tRpUj4V10/Y+yHWfOL8Z7KA+U4whX1lBT7U1mttNfWjcL7+xGqWsRF8zGUbq7Ux0j
i2Gl+QqK7Dev7Gwn7tK4nffYiUn3a2qlYWZ2cRBjqPJ2BU68eCKr6Zj11ZtS6Yewp4cSoC53qHux
3v3bowvaaU2owHHd5BxU41D4lrP7CCvYME9ePCZNCGKx7V4Wb2o5WXqSxk+558nsgiAHip1kqeDP
AcF3yN71nvQuwLSi+WwYMvsiSqet/DzucfaxKM27z7RN5uEfVYOhG+ilTdm7ZLt8RglUFA/CXRJ5
EnGHOfOkjGr9oRlQITrXfS5/lIVTZL5DXl6/cd3Fe2Mvs22GXWJ375Byyb64jQL7LSvMvOSvTYJf
3pfzHCjCkaha6Ib4msLUy8+lo0IEmOaUxGRJzFJ+sA2VAzNHM2BwVH7rK5JcQxlw4tQpLLxZe6sa
i3B9x2OfHVwmO4EPycUK7eGYA57exFhjCwNpmWrvUVdb79LqyCH6PTlWKDX2ALrrbZgQ6R6Murfp
GNajsoPKEa/k5paO6tVtsUNNOVF0aOA26A00GOswbQa6WUNdBG4poqAXhKOq3sgnR5PdxRDzkT/i
TjzC87zCjlEygNWziYkc8OkZrQ9+CL7goWzz5UXRp/5EL8p66Qd1OidO6Zwt66gQvBOMwNlAkQTw
MW3q7S3ugBtA3m3d7KpXnSORqUHWeuZZHWPjcv/B2ClX8lDRM6QSwlLflCqmilarWeC55eZT/96k
nlAFmYuBJmoGCz1gu8yX91k6moXvtCqdzNSYhvTTIJXlm6F3jdEieIVVtR+nkXrkVbXznPGK4TpE
PEgmfVOsmSAlyC7xHl2EV095Wi5XY5LlAY5tb5+vnTPuN5TQb3Be/EFZzrgsPcK3U2huAZz9NOde
t74eg3edBjxDfKD06VEk+Mtra3Orrba09NrBt6s3CDoUH6TTt4nyGEeFmE5ovQui29KzwK7wR6bf
zYiTAtYd5x+TlU7/cBf1H9g3NFerfNYcv0uM3jvZWmS1D0SbuR7Cmx7/NwM0o5nnZMrZnTr69xk5
6YeDrbOTMxBcks0SbuOHue3TUE6WMJprZMgXbipwpPS0rawQgAS0EklrIzbe2noUn5taU5+mKNY7
n7zYCjDzNl9kht6PUEblrWdMyhkNNfVjjDPYA1gU5Ythign5HyU/WOudsBgCGy8auTMw1C0WePAW
R3gJkGPukeIxW8rkIhuz/CebpvxTWirawSTtHGWow6v5AtWT23JjgmywgRs2Bgzo/v8ssAdug3oc
uncxj/6RbezuYBTEV36UC7tnk0D1UUIen9hI3k9DFlKCSsI41bOHxVqs8/3F3zmZKLBxNa4ILZC2
m3ypzqVXKw3fRSN5CrQFEZt6tozw/ih7q7VinNnRfA7r9jor5QsJp5KKHKEAetK0S3EyKRFdYgKh
MKn1I4zd3gTy2lEFx0+cAtHm6VHwEe6aDBjmVNpDaBFZnZQRb8VY1H9eROVmhzS/AhfQsdmCkcwo
cqYiXj8tnftnT5rqR5m7+aNXjOnBnt/9KoC6lO/AY97IeWq9pM065Mqj2Yzpm0HxpkeqluJbqSVH
SlZHQ20WbAKDksDE5njpFeZDqktpzbPTz3GUaqf7e2NvKJ4Fm3/olt7Qhx0wgFJX7egxM1WsAYYZ
KlBeZvJhcrhE7o+180JA8tAQemT+6J+tN+FvzXylQ60ZTIn3WOZDfBLmkr0k5ZiFjrV8a4fkH1No
8uBh3vm834d0N2dZVouVA4PwHjU7xdu7svXpYz2SSxKciiMIwd73QboFs/IL7bwNudoVYqPOeFA2
rl29KG5UPOWtMJ8wRMvOlowlj+DiHNTV9r4Q8gx2P6s4zg2glf+49GKI3EelViF0JgO113rRz7El
a//++u3cI/hvASPFmoaIcnuPzEOfaqInpMQ1tw+XBhk7afRRgPF4GpCqHyk57o2HrAglPPDj8Ok3
t+PgzdEwVq33mA9jdoZYv/wthfXV7Hv9mtqjd5CP78wk2RmVHtqghKtbi4dUSyul6P6Ps/NYbhvZ
wvAToQqpEbYASQlKVrDlsEE5IqdGIz79/eDViGSJ5TuzmKqZMRtodDjhDxvWJE3LOy6HJsSIuL4a
SMkv7ISzQ/Gt/t6fXGhHy3JuMkznYRvccPhOd1Yt4LgPufM4eHCN3v9oZwBeAvUDHB4QaKelftwP
EE6ZWKsTc8eAGURvudLCdq5RygKXcaUZ7kIigmePxF38QVqteq0mfD1No9Vuk4SK9/uPc+7NafvC
fuckPe1EobddwQjAvGN1vX6/YMByTUyn7RMqtRe6Xme2I6ItrJzt2uP6O7qGRjnGkztizK7KZrlr
+ya5NjJNP8g1KfeyF4+z1uQXwCfbyXwUioIK4B6iXU/91N1KPv854vS+Kkt0QrQoh6C+R8O9eKIX
IS+U4M5O4n9GOXozpIUaZ/QGLRqdPCMfN2lU5H6XBV02Al56/4udyyTB5xvkb+Sw5HDH2zAuV1uh
BhJB83C/r1YrogkJmN0YwxAgFPWtxw7T41sVz/6r0RXYSGerBZSsi/N/j5d4FLF1K0gzTnJpS5K8
5xahWYsSxY1yXBREEn+4sGXOTi+ie4R/4FtPMlZNz90kRzj2prfEfOOVgGg8kaoH36/+j2Ydcwol
gDAJMMlxADiBKMy7DhCtN+PKPZh+fV2O1cv7X/DsRsDgiPnCU+zkilBW7ksvBhodSysJFvTs98Ip
7J2WD104ljhE4uj0/f0xz83h34N703g55YsDTjJmV8jkxl6SntogmtbtymwWcXlJMfLsUJS0TM43
/nGcjDQcn2WesCg8GHioUxZVWPZ6FcWQfy+sv22pH29vQB24zkIgOQV200GTjd6Rqymo/1fD4OmR
O6ERN/VGvquGKf9KAiY+qWT+P0rSgBORr6GGiOPtcaA7zTjvTj4HS5y2/lVjVwUu2sNyoQFx7vgi
waJcQjgNgGS7kf9zfBVJakzCY6sDPHYiQ2p6VKAqe+EOMM4tSBJHaMWQLjfW39thkAug3Yo/S6RJ
seI+aKYdKFo1LkYA5XiS17G7Wr9pkNFIlasxtzuJkJu8qpDj2upW84jnqdcrf4dUDXDabW2kQVOu
1S9UFyT65ViyXmoFnVtmlNG2Mg+VFELYtw9tmms6Q5DVonrUl5sVqbyffm1ae8edjf9jw2Khi3wb
72icoAmNRZeT3mI2lTRY8WwwqiBzcMppsU84FMVSB1XT5Be4Zuc+CrpPCC1sARDy72/fD2Sjn0od
uJkWT2PYwNwI7LQe94XQnhxvga4AJevC3XJuTjflbFzUOWtPKlO+CY/GzI3kxjUS+wXP8Sy0rVr+
XNz16/vn0Zmdu/lPEExuEfrJyq7y1cCLF5ibVpsJtl2dLW+R0DYeUNDx6yATSfXiKLtdr4CWXkp8
zmwrclMO+E0G4RQs4eaqmwqdwcUM+DYwpA5mM68W/cJ0nh1n03hAopZKyXHlwm5iJ+16kdyMsmin
YBSTe5iWMv7x73PJOuESpvl3TumwNZfVHililqK7odk87OmKZgH93vhGGjk2zwk0waxE9ur9kc+9
IKVF4lkfcOhJacak2eX0MWVWOVTjMw2tDrqJvHQpn4t4yIfRs8KXYJN7OzoG4zrv3KWDspqmuQOt
Jet6bwdZYa4CrV2QxMyRVHL3Ve5XcQA1ZZqp3qaoEK4Y0rmhJWurvRDMnntzIHA+GAbQmifFbMR4
E5E3sO8rW18eeqoPMALmS9H52Tff9EgQ3uIQOCH1iHJa9BaySgQ7wrieqUzfePXc7BIHigeCnSZ4
0Cp5AH0zB346jJGu/G43TF53odpy9knYqqCbEWHgzjXfHkeTGLSRTetFpbYUXK4pEAZ44SLrdjXi
qc61TNrhm67p3RLEJonKvjXwKT7gZwrFsdBwFbv0SNtnf3P7c2cR1VMl2eq0LJC3jySlmhY/NuOo
HmAbBqZfVpGFFJr/Zxn9xviJEH82BNxiXqQg8WXXGrxILVhxDtT2srbNx6nIvVdzrcUfm5J8tZvd
kYuL2Fpevb9RtlLK8aOCmmOnYKUJGPXoUX2OtzFxJcsF1+EuBLUU2zsPvw/MWbmXnUBlmemGwl9n
ed06Sap/MjI0Df91vzJjbB+6Ihvjlq30dsbqTOf2KCTlOctfwgke/aNdq/bCzXXuu2w6qJSHaT0Q
Hr0dRRWF22dORsG2zfRpJzQ/fZ4TqGRhszSSUojK24/vz++ZIckPqE2g+IAW+3EpKyljeju9iiOr
cDy5kxq8z74aF3/vlpn/4mXK/fT+iCdX5QaecinngH3zQf4ffdHeiAfgbMl29A2PnQVFWlmiCOYS
Rc/3R/oLeTxaPICXSfhwroMZpltv51MUmPpQTtWiaXa0ezv1SwChbrHqYdbO8w8W3GoEvZmbZmC3
dbVEBapMP6bOzbG9R2vuuxVbNLSU1fm/Y8dcmsDWHONeFJN4rC1aT0GP+bQRroaOprxWaXp/kKNW
i5vFbJMmcHs7F7+NHv/Q0MSqZAn0uE3861bM8nmYcIMOzGWO2ytVmO0nkQFtDbh8ccjMu8XCxHLs
RhAQ8aB+OBM8k705a/bH0VjBMMjWrx/RQLIiuitqDRzQt/7zJrRxW3tQ/3b2aDvNvYlEmXoC5FSb
AZo0mGtgjKmVEKC79QkEcqeFXu3DsZJVrcnrrKjbmn/TGelOM6VNNIs+3ZWvKlE+oelkjRTllnUz
WcEGIdSt1kVDbjD1IcRZbvjQ6QoUYd247h3oAP3T0Dv6C6gXR2LHrY33Wdm1UJppaTnhOgN6Qr/N
e7Gs1EGXPR7dBytv01fP6BsvaNbZjXdZ43Y2nVXTUsG05vO6g8U4d0ElR1reftEkMlTMyxisySIx
wUJ8wtt5qeNxHuH7POwsNebDDjlVvUR/ffVFUMwNOvDCTDQ9cFFv+IpVbloEdj7lr+8vwZNYlECb
bgiUGor7p9oDo1TCqwmlIn1Jk73SzOxLKens69UY8xhiPiyZVe7eH/Rv1e3tut9wc6x6iAJkQM7R
ut/gI4sQ0onggiEYI+3ONnadTUcG+vkodWodMvldkkT3K9kGXu6BmUpUl708L/oLU3C6398+zBYQ
/CcVI53n44DgjYwCs8oabMW+cTpzP+tefOHFz8w2pWMKnuQ1ugUP6u1QrlOxsSbTjmBzpmHmLfrN
IJq0CvJi9Q8rG+VeIRB+4Yo684L0HRB84JDZcsGjUUtFOZkozopGjs2r2NG73VqkDbCh5Mv7H/bM
SDShaInyF295XGTJFFFDlo9GNCC7BmhE5M9KT/XbbhDphaG2h36zhOgNMYlAogFe09nbHuU/X62c
kEYazcSPWlN7pt4hb4yp/+j3mU8YaSWXLoVzw8EgYDFs3BYsld4OZ9T2ZgOS+1GexA4ugcoOCSaM
0M9jK7Sr9RL2+mQmeT3USKg/kCUy7BZ2/Of1iLVTAd6SdkrsVp/iUcV4gmiN8aWtV5yy3v9sJzHM
NthfCRKf24iE5u1g9jAmAtMJLxJFlsXXtRnbNL1rs9p3JsIP4bp0cxKMld8lnJJp+aEf1vpC2H1u
gon3gEx5f4WKj55hNUkZDQTrIq83lvtksd3yauwNs9uboqxvW47QC5HFKQaU1yZoosIEF3UzlDl6
bU7vqkDxNkoLz+mvO6Mv8Ve2+hiAOeBj5LOy1MOvMBME4xhUWjtDjfGvvp7MSOGvI25Tr0g+tVk6
9YFo+6IPiqlU9b+Gdjwm8Fuw1bDhHKyH3j6m5q1cPxqgts5N649mM5e/3dH656LLNoqDwQVdawKS
4wDSNzurB6AIdK7u5m8YeDiBGy+aQmczbT+9v962E/V4726W7ADukNc82UyN5eM5RWYUqTGd98TE
w23WZuaFw/bcFqKVtSmJw7vj597OG9FdVWHqwqpGpD0sBpSGq2Ztg9iHlf3+C53bQFtteZMo3eRQ
j+4zZ+pXr6SsH/VGrSeBK0brS8u9/TQMVfwZnniahpSFJaEr0KwscPLGu8QwOLeB0EakYEaLGWXN
4xOqnOxS5YCwFixeEtCETucGeKvi51MK1MUis0kuvfeZD0l/mV27YRw5io/GXMqaNmVsUsDMyNvr
uuquoZCn0fuz+7fkerReyLCIUzicOBDNo+m1pYFKtZ54UbLkSdvvmrWf5J74In+hutmpfa5zSeyM
vusREKydtN2vxlTKR4pvm05cJpou7IdKE99k2tuPQ1yAJKBxliQh0rJqeYAn4KQPsZs2X1QjlHa7
DrkqwsV3k18jot/E2Fq9HpI19ftQF0gW2bHmGpTzcaEJ6h6plqidmvhV1W7+yxuK4kWfR8vbxbpY
vGvTHkoRTrIbv+nu0uvBbE/Tz0mhHnDhsDiz6GkgbXLNRFYUqI4X/TR6bjGBgXQ9Ka8MncJ8PVra
BvysD+9/lpNgBhjNpouJev7W7zzOzOpySSWW9n60EGuHkl2NMFGa7wytWq+EWZEy6Uu8f3/QvxC6
o7Ug6MCDiadzvEl1vd3VTVvj62ooDm01aQfy8pp0gKb9S0O99SYjlEzCOhvX+3nsxIe1L6p7rSq0
D8op8ohW9rKCCTWdbz5C5Jc4sGe2g2DWN7WrjeV4vE65uMSat9QCTM1pfsaaWJ+WZO7+n3nfmlhI
qW/A+aPdkFs91i6d54NDMNcop33ShHGZ2vLOjTtriHKtb352eWFcEik9c8r9ZVGi/oNKGkHX26mX
ZilbCT8xGtOxgDZFV2CdfSjMuELtsZbXb9RcohpjJPNzWaeX6DbnhqfIQXDJAsfH82hpr32yFEB1
fIJLMUSt8rNQy8vqupRDe1PORnmHFM+w7+nSHtpSmBdaweeG97avS4Flsyc7WniLgba20WVEgJ4n
X+mCWx+E1ehMvYuCh9HXu84o+4AEcgpn3L4uXDHGmfMdKjzXGSQ21NuOA17edwFnD9bLxtSTYHDu
68fcK3Njp4bVfIQ2q9VkiLL7na9TysIr3K+dSO3bPFeTcaVZqzVfq8JNv8WxTZBS21nyOM9oMf4f
RxCl/M1cd+PxiKPvtMgCpNhI6Fpnsvs2m7kLbS9fyMMnK7lUQT6z5aCboQa8oVFPb143mWdNJqQB
5gSBQ7hK/HFmffj6/qlzZu7Jn2B6IV5JseZ47mtke3RNa7iAitW5pjptfEoXpQ56bGt6qHDMen+8
c2+1lYbpEqHSeRL9F5aS7V8cMQCR+Ko3etggbjXI6kJmeApZoUuNtoSF7QctE+B9b7f0aoKBjHEj
j2pDof1WGouDap0xWN80T2nNi4/E1Y/etGFicRGo72aZ2Rr1WLur9m6dteijtdklOYYzd9ibhzLf
PlSWZK45Nx0F6UEuB3oC8ZOJAOS+0+P10q464WlsEwCslpvMc7bg4u1YnVW7Ei6oF812PFxNaaYH
WYPAhNv47XXFaRMWZm8FbJksVOlMkWqoy0v6VGdf2KV/v5nBcG1s//0/yV6bd2uhtcD1Oq7bexSA
oMfIJsZDrPQuXB7nhnLoAwKshPx2EubXwyoXUYFQb2yV/OnVSEepn9Wr6zQf/3kNs3DBwsKO3k7s
o2PAEFTSsnIiJha9DYUsaZ4hsLkXoGRndiZjkJIjQX6mPLx6ol6EJOpd03p91VOVX09+Mj1mTHUS
Fv7g/Hj/tc5cA2QTHGuAQc0NDvj2W6m8QvpOr4Hm9SNdWnfqsm/l7ObzlxQgvBvYqLB+X2U5PM/l
wBU1+iU1yfef4bR+RnzP+YCQAl4IsG2PHsLIe7fv6smNptSaviWija+kbEUfeKNVI5ZFCpAiDWnV
Kw0JKW/t2lpvFk+bLtFQT5q924NwNHIfb/Zox4nPssZ4NQ+6iMCokyqCqgsMMeFabKTLrmpL9bQM
qxaKPm4uXMenbSuGJlDb2kQbwu24aOG2a+lOSedEntu6696G6H3o8DL3AnOEBXnXxDZmLJbWZdBV
rfhjqtz4I/536wMWB/GlLXwmGPZJzUmfOURAZx2t9pgUKy3LWERmJfsgjfk+waTydOdkjn8wWtnu
UTtdv7+/EM7cE8jioqEGoIlGrXcUkXGgz1baVU5UDc63bu3qW7co/9mPdZtoF0itQyVqY068XfGk
laUOgUlEKpPDZokNhKRehuXHasTOP6sCboMB1KL7AunBPz6P4zxZyzpfqEfnVRPVKKDBmO/Wnd9P
9oXuy7nJ26QVIOdxDvLV3r6X1CsnLp1ZRFRxnFBUrTosurgIwdlukKOEBc95gjZAOJTWjr/RrFfW
FC+5iFZ77oq9p4PEDJYKkbi42zr43WrkdwPOsEUI/zp9wMKqcIJ6nko4M3oF4e79NXPmBqCICaKH
UgF42OPP6W/uLCXS25EJUfV2pLDUBFM6JsVOHz1IrO+Pdm6SUUPB0HezUD0pLVKrtOfV650IXxM7
VPSSwhF1qX+/1Ujw6fQCdScOOd599mx4Y90wCohRWJKWmMLCxoXJSNxLokPnpg+MK/cZpqLwTI+2
HAKBrWhrhvIsOjKlP82Rn8/+Lk6kceFLnZs7liYnKJAggNJHYUGaSW1tgTZHuF1WNyPj7WU3txfm
7sxlAg5tK/7RH9gkqI/2gU+pxPORG4v0rPJ/qXmx4zBelZqC1VkWGRqN3/8iRnL2PmTyMnBSrHd3
lg14+0I0dnqZb0ZuIIkBUHKpH9cg+4SOuZcZInLnrrkfiwL02aScZAza2q3uzEWZl/KHc0NSVNqQ
4ZwFtGLfHgJOv7jIHjvshrpIrvU5zmVI33M+JM1c3czWcKmae7p+KA/Az+ajohtDGv92QIroY2V5
mRtpxjDu8komB+pJYl/Lf3dlBdEGUQ9BJ3wMUBE4Gsqa0cWaCuEA7ICQ3lR6iaakzi0JQfNCwrJN
09tDbhuKVgxbghj2GI0tIHYbXRk7kdVKd6/H2HUtavxuYDGwLwD5Bm7qxWFld82NvuRAVN8/Zc6t
YRvzU4g1XMKgiY5eVc8tLZ2txo1m4UswEIl8QdjAuAUn1V8ZHWyX1ZINaihxbW5aeun0sNb1JazC
uW/LWbehY+lNnaSJYw4ZS9iJG+m9UR3MDmU321rKa8OkX3/hjU8PB6QMqPBtBREW1N/mxn9yhrWZ
PDebKb2m/YLwQ0/7/2eZpwtJi6d9LDdBHk1U/ouUsxPNc43gwYAu091a6tOt9KzuasjG/Bme1fzn
/UezXfN0NbC8sand5MS2vPntGrdzPKQXLKajuEj88TvhV2s/TaI0kFXQLLc72KsDmdCNaU7frWQi
ZtAv2gK8CPkmmBPpIN02wOdF75+zYvZy56ltkept70Rhi+KRiL/P9sDGcJEYJRyPYHSL7o/RzF7z
e6lx5zp0KPZnd0qvc8S5fbq7H0VGRhAMAAO9G7MZE+BCi96sX9PS7+vQ6RHcDzThLzkmFFaSfwf0
00270VoG60pzrcq4Vp6hrNBHV8EOUzkN8R8X9mIF4mDO5hFfJ8Ds9/04ySTI41HM4PYdwXVkN8P3
0kHD/KAmx1e7FDlXI0zg2C9h7Q2V2hHf0pPoXZkuH9LcRMyl1Py+DHqZdzfDkk1xkK21NwNOjes+
cGbLfEQPgg6K7DuswkCqGlWIRlNP7Nl2mgfSaB5/SNGMTogR55Du9G7gT8osTh9xGOuGmyLrjBjj
mE439/BS+uWmT/ypfy0GqzKdnUtxHA7CJI3kUNtA7/atNWoL+i/ZkuRB64HL/gw8w2vv5jwz6tsp
F0tzkCUpwY+pqWY97GfbGcN6Nm0kSWqMogJgp5N80stWQ45oXZdvshMQZGKw6i8Kn1zth2FVzUPS
FJa+Gxq3FlOE8q2BEseAeKF9Xy7doIedbc13o0RgPOhGJX6g3yDiR8PpqXZXddt9Fk43FjuzEYDH
DGSznKBqNVMPChGb885sa31EaTk2X5vWSX8b1uATcZnzfFd1yMtfOS3LB0GOuPpOi8PtAqr1RRqM
emp8WWJT6z8UCjPhQBq1su7o81gPYnTWKbQwVf01CCdpX9OkLJcr6s3TnfLapnpcuRLSfZYIMw8w
eVlwHxPOfFPh0RMfprUZX11ue3+3mNr0DD9a3Op6ob36C3+H9ros3MEwvcNhSeOvDWmdCHQZg/6c
1LJqORzm2kUSPnPTNfSHssEIKMNDGZdq61FS5BhvcShQSaAvvGNgVYO1hK3VgQpPOV8+uVOtvqve
G8ydX+V0LnTwOsNtEcvKuiq0zBqus3Gof0NMb6ddreriB86GRRcUvoB53pKOHlblZN8zodS3yjU0
ETh66RUs9Mn/lPWpDuacqvQQJOMwP2mtRiyY523WBz4aq1WAtklmHOy0Sf2DRj9m52uk4bs5jumx
pqNrkONlVR2pnErwdWEhcMJD2tl9Lpf4l5o8o9sZRjt/GpCJTnc47HmPsLGqetw5crbcp9mIEUux
sngQB7rrSQHwpE0V2dlg6J+tvsu4KqE8N7fSn7RYC6WjIG1Zo7MB+1IB0qpuNzyitF3y66lP/Rh5
lkkQ+Q2WpT27dlu5t9Tb1KdK0ef7jqQyShsLrMH03pC54bzO+VJcE6wiR5Y1aa9gEpXzpG7nAt71
B9fMMnmfi9ZtwiRTPgKWWGHtE81f7ltfn38A1KQG5tluPoa50dlPbVoo/XF1EXThKEzQT++X0v6J
zuJYhPHQ+fMNmn72eEUjsr+bKQQ4QanXAGoaKHNFkI2urh6zfAZJGY9dt/PR78JOyzJGkGcyrz9P
GYIwh8ke1ulqTKjNPQ5tXz5oOEzG12PcFuN+oKKUsOiqRexTO0NspKmNjwmaTl3QIY390ndFM70a
6RCXe2wjzQ/roNBqqBpN/+a0XvfB0nJlB1bf60bUTY0agoGy1BKIwlvdwEPq+9Gd7cyOuOzc4c5o
1zR5EtOivqxSY39YiSfvJba5OFFxHwAWlYUX6s7c5aFvjh0aUlY5O7tasJE+o1FSYNG6KTXeNquR
IdiRoAL/OdV6ZVzZRi5f0mGp3QPf1vMfuOyXIXRSZ/zQxk0yY1A0TtN9u7hA0XqzctXOyuRaBAmb
wwvKbOmrwO70tNx86cbuUBamg6oAaNrtijOGcm+ZefVEQGI0B1GZMg+zZAT9NRam+DnYMz4XuEqU
m/QvfgoU8li8SwUEzV3K5nkG+fIDJ+7st+tK67GsMHAPxFTnv7JeTr/0wnXyXTsmvRvgkLFiUz4s
9guV8hxkKiZIQ6Cx/j5zIffVDnfS5atvdPHL6Mz9bTPXyx90ZGa6xuUyfBrJuzkn6lmpADnX7vNk
rpicaKW2ykNZYXDrWn37tY2N7IVaMgqiWVG2+25SRsasjN43UVAzDvhd7CRxam7+OB59AcTE0rGJ
jAHTdUhLqf6h8bSii+plyh7QMEFWq+icJA7U6DtpiFBy+qmkouiSlLCqw1x3qzZSwD/zHX1vZ7lT
jSM+p0CCYpQyB1cPUtnOf1DJAmJd2Cjtermr7iXUBVTSpMBnHo5+cmeXdVsElgIQ9dlalNzFY895
Jgq8AIJMqZ5PBjzwqaLfQpcTwhGOG3We/VzbeLX3JBVZcrCV3X8bk8ZoP8+zV73SW5y0QMsaVIhq
kXLSrlOuudGwtGnkJSlWaagW+t+mcWl/2mKw7T1HUaV/Xca5E4dYxoY8EMzp9l51bf1gYj/+FYXW
ikt+MhWceGl+oZ6g1lBY/QAofiR/wd2b37tqmyVzdojFA3sJFCKM3o2br4MV8mYj1vSyzDLuHr+0
A91p6qdpTWZB6bsqhzDudTydoBJ9cUj2CjQDp/gjktc087yl6+UjIaTJ/VJmLYYafu43u0XT1p+1
O+oC5VAxJDsJRIHc0UUT/WZWpgft3EsXYz9r5axfmaOQ1z2S02IHKXRM70rTXZ/l2HT2FYb3rHFg
T/OrLMFThoMy3SFMPb/AQ6ToSLgLCTQXKJIo8ivihfZh7oZ1uRbK5fotkniFEpbylj642ueqySYD
p60pzpHltyotDaGqrs6vWiHE9Pn9sPe0FArWZKuPwWR0KcseBb0oPFSGnRZGVLmVHRVQ/qad0gup
BxawejdAJCe57a0+v8sH1+guJGBnUo+NcgyHhmI4BsBHeawASlhyoxnoMfhbkIadPQrsiJY5+SWD
szNDAV6k1utaFM2obb2N7jmQq1JTnMVxTySQEEeFbhz310i/XDKsPJPkoBXM5kYum+rycQbbWHrS
pFMnIoxTxT42SGOTqUqe3v9yZ2oA1K7REkLDERbKcWe3UdWgD80kIjDE2hroYmhfZ86kFyue5MGJ
9eTn+wOem8FNAnfrZENUOs5WRxuZ2Kn0AWQSV+6NUZl3U+1uHkqFFb4/1JlVCZcYkA7a3PS5juES
8zgtiwnfgKOnMbr96mTePsYhp75WsdZfYZDllVhyTTV3Y2vgqvr+8KdTu7UnthVJZQBb3KO8vCr6
TRu2ARCK4jH6Gll8a5Zga7EA1ndQq5YLNV3S3zO5J9xNqoHG1nQ6rs9VhPnrCLkQyZBU+97OThwH
estTBM4qLQRhJeJ7IfS+cQydytPXoOj7/g4xah1cFpYN1X5JbNVEs++nBc+de99NBLElvO/UygM7
0XF2lzp3KleF1SC51+n+d9Q81iwEfdKIXekWEN+kbarPdjJq8+ep7qB2tnYtvox6YXNQaVkBsHlt
ndu+iQna9AqNjoOtVUYRrFK1xE1jHGckA22mIQToq/iGX4nX29beTnoie0Pu0pbODN4i/eR9iMGd
LM9953qbBkzVeldzV6aPstUX+5s0rBmvsNIU2jUBpZGEaBzi+InNl+qTXdn6WhXofmbGV04iJ5Kj
2OifMQNqCtQL8XQqH/LKwNobqIWJ0FxWz7RZukpzQl1X8bCzMwuBYC/XNeOKMvJc7EYtETgQ+7NR
7wiC6uE1Hx0kMztsn9UhMc28fRgdI3NuYDN0+SdXkOLD/u6K7NbED6Xdu62NimyqgdZCwgz6xyeb
FP7DOoOxD3NHWUPYDjkGWIlVAPp1evAN1HwW/XGuvLG8B84tXlbhI/iX+qpY9xitGdXe8JOm3c3O
mAMqpzlgX7djs36f59V4jadKchVXbZvcIdjQ1xCe6KgEdtVg+dtlVSavwPF1j4O/QbeyFXYAcZI5
b//jbMm96WrLGKIHbaaI4GmrRxcwabW9GjeZPtceJ2oVg8j7sG79/kmzvIqbgXtMHTTVMQdh0SzW
x7p1SpzVKt9B0lEVQ9k9VHHWyT/5KuvPyHliQp4Je/FuM8NL7pzKSVGmzNtiCEHuxDcdrMRs79ea
Zx1wF2r6u2oye3G9aGiMwxExqleMjDsHGocp2AeAAD6P0+DctO1s+lf9YuS3JQftcqNKISGUZ6gp
X00Ves875XjllyGbET1Z19FOg3IurJdBtP5X0pz8ZfY78zahEamFQyqq8q71QMkGsqk1/7ok1bsv
7QVR3KlY3fy6XH208fqCRsFBlTmBQwUYudkZeK+2AVtVnwLVmd5DkeZsnLKu0z7o8f5oQ2esmu+2
vWr8ma70f9pJlU7sG+RS9gRbOv3IJIGeoqzUWJHZ6HKxK6j8PA86rjZ3eglZFqujJf5sV9VahQD1
si/EiG4ZOqVYP/qUxf+Ma6ev+y4p54/FOrcDOh6zrvaxZm2/mc9ZcSjk6Dwnq9oYG7qrKAQhTPzQ
jmXX0PgU1i9SgFW7XyZ/eJnqYSOu1b6m71H07ApoPIvrXsXekFHuqbAuODRgNX5rpdMuMFwACgaj
VVmbEKNYnp1F6+owpcZoBla2DlXkt7W8yvrK90NlpGsT6ouf6CEhfIWSfwZQLZx89F8DUq5ehqs/
WE2Qala8z3Cy9ANdc7riQEZnkd15wB/WVRMHa0oHuhsYAt8O5ohVNI0HOJmmamlpu42aPo6Z9DY1
erP/mMvGNXfACtBWNATZF52ncgjWuey+JHjmmVc4Ns+7OB9bO+jo4qShQjgOSXYExvcV2olDWCyg
myLs2t0sMMY4fyTndvBYGlJ54Yo4jSnQKsQHk0o1UC5uibfhS2lMuj5S4osglmMkWMT9zhwT/1J9
9rTtxzAAtrj0qL3TmXo7jOHWJCVdbkcgY4c8mETff/DrvMbnoJjq33TV6w9LX4urItUMPPOcvHUQ
UkdwR+ut/Ov71/BpFAB4FqljHWEDQtPjd0bEt8pdaiCRT5vszo/JTzXTHG6o+7lPlPjycC39IfAQ
O7h6f+RzAQCQub+IkzOdOVV2ven2vRX10vSe5mE2yDGW6mAPXv0wGbF2oRNw9k1NyN/AtKDwHodW
dupNSLB1VrSFekHjq2bndVZ2KOPmW+xXzhdSpIpapRwP77/oaUyHeBcB3QY0h2pzHIBr+QgpERGG
CBUgjHpyMexms/CoaunLhaFOQxyGonyFzC28DcQB3y4tShtFnovEioA7rLuy6pN7xWH2IUEb41BY
tDxHx71EWD6zbUCSbtEqdX0g+9vE/6ffMDpL3wxrrkfK7rrIH+KfYtGT/fuTeGa1QENh+jYrEjRM
j7KYdkwb5KBLPZoN5WC4OUzVDxSy1L2KV7/b914mLjBaz3w2VsumxAGaFnrU0VxmztALH9kmhIw5
QXVEM29mUf+Ps/Nakhu50vCrKHQPLbzZWOmiUL4dm2bI4Q2i6eB9wj79fmhpNSwUprBUSEFphmQn
kEhzzG/CfSPZa3Le1z0yVYOvBCCSOJhi72yoCKWMFjcp5SQ5+bgbK1P9AjzKO8Bp088VGk4u+V21
SzT0clUsXldOpIW5hWhv2oTGQLax+rj8gGEQI/tLu+aErXGzq1ogvLEZeYSlY+Q2nf4fbAhwKVMY
zpD0dKeZ/2nBpLjE+qmQx1OLN5BbjHF+oLnbngyjTVZAYNeisIAHWJwT9IYJ5li/HKsysBQxGlM+
pV7OzpYlq36pW1iiGwUHv69O0vO2fqRlxSaKHClySfl6AVO0Uh4bUcZQHS25zTdV72S/nFzyaGSV
KL1MLfb5NOilqM2G2OuE/I/xttK04YvS9lG87exC/1ooFE5Wcq7pQ172YrlvsAAnTJicnuedwTKB
5WdaMaQM0BanVkbIfhgRvLWNojnro267DbTV2xv3akwq8fbkd04tklV+Ja2qFx3l1So9B1Qpo62B
7822BaWP6SsCbPwLnXqNLEbr3e1xr457xp266NTyAWQoc9sJ2ci1ogAmeR6R4ttVZEu7iOruk9ZC
ssjAye1bGkZPWZJ2K2vu6uBA3QnukgH4jhV3JXPS07eh8W5g9CO6ySkgCLZ1i95nnwZihRp33d1m
LA0tCnm62K51UmsCiSBPAnrneaCXuAOZ/a5QlX4fZSYFM+C95b5BzR7vBEnFF4WamHlXOlrz8Zdn
GyE9WtuqA1YEWMHlNkMVPPQTVYrPjtdUDwGK2q4Z2/bWjL3vMVWG9xhiDVuUaauVW/3q8mECJgU/
/NnAUAFruBw4j1m/hWnHLC/VeQCfqT+IIgpXbp+lTwqXSaNYMcWF89IB7rplJHtoO6pxX79X5Kbb
q/7g3etGn63s0cUX+mmo2W1qSEVr9Z4Ww5goaHTRS91aMjXqX/9eXNjT4Wub1xiBwoG6V4ssOceU
NV7CoPA/qGZlUziFOKJHWRhtBIlWtS3NJvtwe+yr64ZP9vPYs7WiashIybIXnxGRz3Za5liuWZKl
TnfkJmRuV5bIawx7cexNAyLFAz8MdDPrZbZGENfHeS6Pz/bQ+MFGVX30kkVsfzTyPM7pgVCC39Qi
qLawkuhgC4C594afjw/UzdJ25UBcWksT63BCCQMSmwvbRPrI15ec6FwNlExga9jhAw7F8P91rWve
//pcw7UgKNNe65gzkUvEYnokc8b4PCjF5wyxpX0QeTS17CrcJkqf728Pt/huqLKgDshRTzxxOdNO
YJXRiFYMvR6nOAe6XuOKQbwS+KaxIpO2cL5PAkTgitA7x15o9lGRK/OAOLfxWas0Opy+4wXPnZSP
RzlolH7bWf7IrQ0qot9qih3/+hqmbMmymiiOE4zq8kVB+Qy9UYTxWQ5Hcx8n5XcajP7OUIvmObKi
ZGUJL8yrBQMBPWcUXKaC6eVwSqfZ9G6rBFGpVryhUqL/KP2u/L1opWbtRF0cCwARBypARhBEl2PZ
BgoAzeRTRyOmv88AqpwU8tlTY4D4++XlQrALs3uSjLkWBMugQKKHwLEaQPd9pFwz7k0/bd/TTVyz
L184Vi3IURO4lROPwOvyrWJQAzK47xg6mBG9QYHePvrASn79Ozlsaro9FrnQ9Xfy8tAsbTk6100Z
/D7UAhfURNYe2qZesztQFzYAKohct2R8JlKBs60thWUakfvg90vfRdo4UWFVu7zjKNn3KdLbrlal
UePSdwv7jZpZ5hdvKtduokqTP4ux6WJ0x/OBCqqhxO9rBP0oqQJDougvtTWqKonP/xfGYICR6ZT0
bKWpHe2Gxh7qXa8O4AycwJHo5Q4BCx6ZPO17CfgpArXo1Q0dUtvLf33BUP5AyAgKGUX8+T5oK6SV
+xRvr1hvy13RJwOlzNF+Curuze2luTS7CDDibUWXYpJivFwvkk31pyodHIxrlboWzbWD3ZvxATWZ
3LVQDna1xu+x49HXeKzT/prdViD3+ajgJhHqnr9jY4nKS9U8OuttlO4i5mNTxnF3iIRPRwF80sqb
LuwMAImUC3RuJFijszel5TwEUi7hvGnq/i6n6fBptHrn3e35XDhVJlQrUhGkfhNF5XI+UzUIRo/A
7OyNLcq8rYrNQlc1B00u1iL/paHQZwK/T6JDm2P2QpJuSIbvy+G5q8x8W4Y+DfMwTVBgaNeqEgvJ
zSuPkYAflQx7ntxIQ4NWm+qF50SPJNBhQis/qZKvJK4DCGaf9mA56GrDP/z12TSB1VIuJYC7kogr
O8Ua/chm3CBKce/V+99Tr39sPKt8+x+MxK0zqVDRZ72KnRKpCivDCM+W5Ee7SPV1twQp7A5KvhZk
Ly38aQlCF6IyenV4iq6xSzseJjdJjKKo8qYviZfICKT5w71VpmuE+NdC63ynTVz4SRVBZ7nMbroM
W3JMuJz4bHWB8UkbMvVjacXxs1wY6UejSIP31Kkh8YegL9uNr3rqjxwfoXc4KGWyKzd0dFzinaTY
Wm2Z0RbMG3LpOkjOnS9SsYcR0L60Rm0XW7QIenNSTSrTbQX68E4fM7C5t7/VVRnJnKxGeREA5Pwy
V0flrmixcsdtPsPR6cw2SL8V5L1fcouiJkBB3e42fgXMcYQu+0Hr7Ho83H6CpbOEljw1FyrblDSm
3/+pslMbdm9VdO3O42gAmjF9xc1jv19BNCztOnxVKZbx5ShjzEZRvVi0wL+is1Qhw6pGYX0A/vfB
wT3r6Kh95Tr0K4+332zpUKE8DqkeGte16uVI5ll7eh+fW0v6gs638lDEUXBUkVBaqTsubQPkhMwp
BFvwA0W1GaibTKQijbL02ZZ05UWrE/pkODjl912dWSuvNp2H823gUN4zp8OfGvVsOgMq/1yBKWa1
4KKe2BKD64SYCxSSDQ6o6MRvWg28F4xVur09qdcfEjLXJOsDvAJi19yWCshL3uU5JzWeZglyOuil
5prd7+zSq9y+aWy3TI1gZfVcvy6DkscjrYwo/dVNNJZEMFHks3rwejuqkv6lAwUG6NhXXSlIjCcY
icZWddp8pS50XYsE5yCzMydCMQqq891hg4ID5YyloY6/6ycJIypj04VosmwCUwt3oDT8gx9VcbgX
wqF3GeJa85tX1/ljCfgNJDwhrOrWbRKsHb3KFP5ergEeDYoiEzOV1+dbyi9hQZMUks8YkfWbVfag
InBoCr2tobTZd8XMcrTnwGI+1YPIvqS4HMoH0Pna72DY23FDfTlNVo6zad1dPRPaOUgbvbYVZscz
mP1cShqCaTltxFFrI31vVv4vK5fzUYiywINwYrK9Z4mBlUWInKLkTOUqNc6tFNuBWyThpLKq42W6
kiAsLT5SuElbamoqzP0QGiUN8QzgiI7x4LpLE0PeOHLS70gmgR3K2rBHYVK/0+0g393ea9cHGO9J
MoUfNfocpM2XR3M52HSQG5V0odPlY9ZW3rYqucYkJVvj3Cy9JHVAEmPkOTHxnH24EiRb2qZTrOcH
6SmociN0M8+RwJgmUgbFcfDs30owYnfRqDlrZuLX5yfqaIQrE/l3yh5no/vI0OMTmoTnUhtqd0jC
+NnyLRQVc/wUdTUOVu48a+kUw3aI6vYER4P6fTmzsHiHsMzb4Fy3WvQQqqJDQA81GkQfsyoNt4LL
Cd10ucpqd8ztokAu0vJfsHeu7d1k/pOfkC4cqreynzXa/ajZiFwGXdg9ttoo7I8t4pViR80sSh9G
GBqcio2XalvyO0A7lRn33gFUKSSV2hsUZxvAIYn2fQlDdpfCTMBpTp+4IZQqGm0zirZ86MC4iE01
ema14dbz7tK4zQM3t0fzo8ljwQUIShQN9CTXHybqjQxDa4RUAfQ8f5tYYWRuu17Scoh/ZRoiEA9a
AxxCRc3M515sN72etMZB6NqoQus0NYmXDvPcLYq6GgG6DFoPrMJsvxgSJbttZ/TWcJAwpWSTo34I
/KIepdxVDVG1oL9B/aO8VkMNgk8DCRYfg1bdJnCb7L3ahIGCnhVOnuzfQC/OUpT2zb4RY4WVXJFq
H6B+yM1DOsmjbMu+ld/IVQecoPHMNsAyvFO0lbB5YRHSftBRi6UMwJqY1sxPgVBf+NgcFdypcYHV
JOyK1B3KTn+MeO5vOLS372/v7oU1iOQAhmmcKqgszhnLqZKPAj57dE7yRpVc3blPTStIQMz62rc2
gy2VtnaxcpMuHSn0rtBbonVpXalHNsJ2uJ5Rq0d7S9tSu/J3NDCbAxDvNQedxaFwA7Y5NMGxzje1
ADAJByMJzr4zpntOacBnUHbAyMkrM7nw5cB/kISgTTHdDNOt9NOXgwVgjWk4WXc7haFtmsqM3pJp
mQfR2+ILxLM168Sla456uEUhk1LOlZ468OS2y0v80YcUVtNG8hDIBEXEebFy9yy9GT6cFMJtZWqX
TMf2T28mm41Jr0QPz6M8UVk9HdFwpRQbyo4tGczQr9zfS9+M/hsM70mG8+oa6D1dDQAbhWfssYpD
11flFv2U+m2DLPbu9vJfHEpHHsABGjD1ey9fzec2beUsiM6m3LR3fkUSqRQa3kYD7rX/wVDoD4Dk
NhfElrIBKFUCuusMS1TfSTXctdIPKtgt8VqwsPRWU6ULsQZAHXRpLt9KmLD5giKeVkZv2q7U9dGx
VFVgq3adaiurY+EEAQaEhRk1IIQW5slwqCtDksomJ5YGM0sbHbsBPCc1mwiS2kGAvXikjrEGQr5O
WekZTqRY2MhkrfNzq0jylHIC8VAKh+cLbalyF+tKaW8qA2d5RKPRINoIs9WjzVSL/+BLKKesLJ6F
/hAC2/x1KKl0LVCyuJxnS664d7g/z2DDLEpSWSk9Sk7nZ5siKJN7S0CveOuD3Kg2Q2vqqouOXfEh
ldG+cIcw79aI4AsbVUUQgdRkKvBeAZV7BTiIGeagZvvcPFH9GDdVhG2jEVTxzgTwsr+9pBcnAIoC
TXKEPJCjmE2Aw82kK4imnzECgRgyOP0R7gQWC0VgbWOAt0fTyou97o/+Lh5HGIVR42G/Ar/09pMs
nIUq0TGIG2Jj/jt7EKU1UBqwuTajJGmOlmeEz06qe//J+1JGpnlE2xys32xjVbQ7wfYk8TmyBZgQ
O3X2ehnoKOKMxt2EDjnBmmtcQR7kVkZJ7adW1K1Ogf1w+30Xdvgk3Tq5CiGbRyp8ufIST89zqzOi
cz/0/hbZSg4TIx5dUw3Xql2LH3myfANFheDG1WmS1qEXpjFYbB0tQLyB83ryWpfV6hsxYvHU5nb0
IQ8b4wj5+L7z1JZUL1NPdVDXp9tvvXDUcKChiDrJTdn8evnWvQoqGUYrb23U0pEQLGnv6G41b0wg
sAeS8eo3qg792sm9MCw+3Chfch1N+L/Zze4LQYWOiupJycD+g7G3A8XVAjXbo4ekgV2vrUze1IVd
rxlHLYxsco6DsJr0f4iYLl+4sPwaOgUKujpspD0k4+zkdFZ/kGBE3kW1p+2LMVuTzFjYSyYacaAd
OUOuq4HaiP9BkDFoqOT+HoxMsjNbahy3v+XCCkYdnpYM1QmqR3O/TS+ubPqEyCtEsH+3UhnB8tKB
lney9+tnw8TFoR6gKxTH5lklBFYY9RkHYgHqYgOkXn0j/GjNKX0BUYNDEW9DTkKl7ypDr6MElrLq
m6dyEH3ndqKU3kaKDUC66/wQaYCmMPUHuYiqcK8pRYneYoCt4X1JYSdauZkWJndyMYW7BTKQRTtb
NxjteJYn40znkSwi05GbH7rYMjYBlLaVquPCe0+Sy+DRuACmQGAWHRL1Tgh6STqZmTXeZ443Dtxz
ivIFGutYQime1HSLYvTehX6vxW4W1e2TIyrt2+0FtfwgRItcSKhmXfU17RIN0YYT+ozlp7fN7Rzy
DGY+IfDz0QOmXyv7OiigRIUqQmIIXWwQJTe/336K65lnNtBMptpLuHxVSh8g6xRFW+D+KxcjjMyg
2PQcK25pGKvyndNXvKxz6fQYQRNMzkIsOXV2OuSpjsiSIZ1i6jecSH4ZaUgN4mqzSUBPHANDqOKQ
BzJUfgv1iGCfGn4Fk8NedY1euCQQo+J9KYyiOoj6zeWzMJwTCwP3qq6qAwQq8sJ8FwVS8pj6RfsV
y47wSOtJfzsk1YDxuJWOu1iqdVx9oV3/sqwrqd7PDzOfGEUmeR4H/6xmcvY2MCy8VjplwJ8jKiB8
DIq9Mwc72Ti2/6aos2HlwFlciVRD0cdB25Pq6Ox2LutCa9ohCM4RKdqW+mEs3KzqtC89Vlu1m8SF
8zi0ubf3wS2/tYTkgNDXpV+mOjINqOiZk+4Z0iLzICGamGO+2fjn2LDEMTVgegDKD+tm5bS5Djv5
2aTxE26R1sr82+cCJrXUYQRX670EYz0Cl2nkzX408EfyqVc+//oegynKjYz8GbfyDJobgITGl7Xn
dEOCY1v3RX+oxrbZDLHmrEgCLm1nWA7UYkBkstVmEUdmt34G/N8/Rwb+Mz5Nva1vj/nnGoOTNa/W
xbHAZIIUhPJMlHm5hazIyNIMyagzGn+I/yeAIo0avxcZCejDr8+gAaWXwiPRFLnb5VBZDICgD3Dd
bBM5eA6sRP+Qml37mKep8+n2UNfRBB1SFKVf8TrmlTB/7UnlmJmRfy5hqu30wpP20N/WCMT20jCU
y6gqvfIJ5lVqLYXhha2Td3JQ2gr3VqjL4mGAI+6/EYbSfAyrOFHc1BrpPrdFKV5Cn8YA/CQvi90g
d3IDgLwywGJ3nOh9OvS4fvstteJNKQb5W19xdW4Kr89rN7eqMHZNSyT6oSKyGLftOFC5rDH0+REi
l4y/JVRLQDFa2EduXiX4PghsxAQMdiMMXJViy48M2jipgWH0b0DW996GClHSP5VeznKW7T5D29hR
M3LGqLKso2/Lpe62QWBmXKmJtm90MuCdQW2m2rai750dOT8qs3YPluhBVkf7Q6TEfXo/1I440fgX
5W7Amind1rGiHxMrS8GHYCMQHcfY1D6bia54Gy9rfG8X9y166xaGKPVOEXlTPBU4Wtr3hPvD0fd7
2KKSDvBKk3Iw0UMnNb9VdjJZ7mlV9Y301gl2klzED2opSsh2UCCHjSVHotkJWWqsHTzUpsR+yS/z
TS3X/jsSpjQD7Req1aZGLyfcZJkyFMBkKupmoaTnL9T+w+iXg1BuKoTMyKMQlAXxfbkPvJB2sBpg
CQsRMLnjXjfGTeID+RipNgcrhZLph82ua2Vi10A8ZxsQLM4Gq9Cz97MqPDumH+7oJ/SYE4bjNh1h
/5kg2rM0CbeKFawNfJ1FgJyhAjHV0vDqmR8sjZo3WoVgwlmX4xjObCV97JQusl2SLHHqU3issSh8
c+V9r0s0FNTAONKxArV6xRNHzBCxmFinyhvk9ZPNpBwzTTx1uj3eRY7+lbamdKj6lkJ83pQrB/dC
z5TRJw1TLggO77l3hWOMip6KJjwXRpA52HO1xQE/KupSDf6/x7rS2/yMMYsKCVcd08/gjJo3CGiQ
TJotlOleqbQDtJbuePs8XDjlqVRMjSbIFBQcZ6sAA8Z0DCsZ1FRuBjuuTvLHqOm3PU2xldW99N1h
bXDokgVwrcyGgkqMsEZUBWc7hRMdIdjhJk76XdawaYsax9nRM17rzC+9HkcwtBlgCNQeZxdmECFD
CgOJu9kp1D0HiHLCuFq6j9AmXKnGLA2FhCVJJNk5HdhZGIBeVgCohvaZjhncBrkKa9tWSrvv42xY
uS8XIhzyYbgZjEcePp9Jr3NswCl4wCJC52nYhzn+fdfkraDtHolDmKWwXG+vk4UhaUdO/UioXfQU
ZgG1n4dO1pi2fw7iIthFtPzf03/y9w5empTWemllwywslqnJS/MCjs91aSuPtI4KhoQvrKNyRTf9
u6xK8s/gsnGt45jcII2EW/Ptl1wcFF4lCcyEO5oHyglwcMvsHXLHsGwQUoFxKA0ZyXNfJ+7g28Lt
i6Ja4b4shAqkKdSq0UFFaHqudG1WDmGdSUzXI2diw+EC/eZ6bAhr5e2WPuEUjRCjkpMCg7s88BW/
zk1hjtJJq9Eio6ERuBouPVupr4ZDHibS7vZsLr6YA6VnQhJfC+MieQclV/QYdsZV8dmys8a1sfBc
WSgL244wn8o73TSqYvNtJ2GEgp+kLZ2SOlMP3dBkbo6QoFvn1ZrL3NIEgnmhHcqiJKWf7fChH1Cd
cxhKV/38oZMgfKSa8ymKSvz0HKDGt+dvZThnVjWJwDCb9IfJ3QMn3ASBoRxwpBRbI0hUZHKttXL9
0kwCRuNyNCj+W3MUEyICSMV6PW43+thtVKXJz4Hf627TSuLN7VdbGgpQMrbAkAHIS9XLpTgU0DiU
SncQO4und8mLo170zGITtCur8FVDeBbnsJVRZwarxEqcF5/qir2FJ4h1Yn1kR7Pv6gZQQdSdbJr3
D73sEdd1ceXEO6Qbom+V3lTdpqP0DFCpGdiRujbY41Fk2pBuEpJn850cOqN4b6H+KHZ65IPtVGn/
lKi9jbLxJsAQ9WBnsfExQmWlw7Iji+6CJDPfWflofERuhdjdNMdEe6QoZ3l7rvn8W5GguYaAlS0e
PHIh/4tN4Dls4H0UWIr3AMvcHt26cGuBYZc3qPfZzqbQgchvkPIT9pd6bIW8C8AMfw6bSgx4YnWy
frKrTO5cL5TbT7Eadc0BYrnxG/U4LikylAQr5iAgE5IU1AJbC5FMNDCt6EdK6ZzO0e3vvhBzUobg
P1P+ykUyrYufWrejaUZmiHrnKUABHP2N2NsOqE3spgYRyQdJswRI5HuCatfKlbmw4ii6ooAELVkh
6J3t3VohgJJLhcPIM9D6409skwDbC7wV+re3X3Kp3jLBCAhxUa69pkGLQhLgzDTpJCERdhzIbaGI
4QdKfM0KlBJ8nLm8OrcKTP0JvcKXRknKXy5KwPaeNLwtqi4A/6fD+aeZRho2bYwMSGKKoIVrAuN1
vcoa3yMDN66cwNfnPKjxKTSgGUICP5/aNNUzyzdpVSM7oR2JbqVjEpfNj9uzujSKPenmv3Ktr6os
xgiGp8gI33uEWe/zodNPuoTYycoKvTYhAqVHmQp2PpcxQeMs0BHocscNOCvQenbzjLx6+xK3/Yh8
fobnjwvEmhI6Pu/iiWxWfEgCfzwgQZjswlExXyCvhl+jrnIAK8vB+6Hu5WPHcv5wezJe0RuXhxpl
VlpOSLER3F7VNynXJKqddcG5Hf36nFOrwdi4CdIfrWT7R9KKTEfKJLbvh8xvyXvT8X06xt2uQDZm
a7SWvG+txnxqA3M83X606402dWtMZIWmGAN9kMuFFzRjiJyx5p/pNbSHRE+ro+EJw81MZc1kd2ko
WANAfpHgguEyq1DZkk0bLBHBWUio7chJEx8iFKTQF4jDlWWhLyw/4OgwMbhGwHLOG/wZYQGIOOJR
H9L3S0sJNd3klBnjg6c13YtpBKJwG5JXf1MaXvME/KVtN6B9xItJWUPcC18eDr1etzqQMKo92350
1C8FEC/jKbAhy+BsNYz9PvBlJFN9KS9jlH60GpHRNPxoV2kXbDTavMdB7aNki0mrMpVe8v6zYwDG
3aLp1rwpJiz2VjPHgvqPpJSpm6Z9HLiKbxSYzGey9iLowVD+TXKj2rTcIT+QOQpsFIhM36QhMUSl
q7a97VGNzsN3ZTA6a/idhc82QSrJsKlGTyLilytEouMV12jgnlPEElzcsbOdCmz7GXXzNejOtNhm
22RqwisUGTj4r5wgGidB98kh/Ruz6LPSaMEB6R/h2qlWbVW7lt84sCG2Kcy+SZhm2N7eCtfpBHxA
Cg60+xDep4F5+aIKiAO7SSgMV1osb9MKYWxoyKXrO473oMILAdZYRiun8dIrY46IuTtpPaf/bFP4
nYUXoJ6QTsiRvavov5yEWU9Yuqbz3mYefqEbiFneIShy6gplUwERvv3eVx+YfI1tCZoOgJtB3n35
3rmT9YoxjtrJ8HKxU7oM+e0ORWaHEsPKFC8MxUh0UyeqInfD7G0JMM3QSxDfUTLDo8/TNcmBu8cc
dnGjOr+M5KYSStQyCRuCPgDccflidGmBlUu2ehpbpcZdUzcfRqEbK1/watkwymTXxSFjESTNaxYR
BewyKX2ZIEkOHyqD6nuopua9MeC83spy4Q5aorzc/mZX59s06FRKoC29APSkKuVZeijLJ+gG6V2t
l/Epd5q1FHTp1SDVsPMRo+Qun30uG7a6qsNBOeG3aj+pOEKgRy7qN3Hs6+/L0pG9zRCQnq8syKVh
qVqTsrFCyNvmdzoqLeEYNvJJ0Qr5WQojrr/ECPcteuG6q8Q4OSKkFLXlyrjXkSAvSyXhn2VWuhuz
E4CFpOotGKlTXKJXsunlChH7pLLHj/TnsR8pu8rwtjVqXfsi7EkyFJGm2zirrTVw2PVG4UnoAGNl
QEv0SlFJElh1KmmJWNcwxnsP7d+TKtfGTqE7uL+9lBaG4tij78pIU7g9fY2fQs/MEiJMddRT9bJ4
9EJbPMaK4PzLJHV3e6TrRQvYCNlPzGqgIlzJWSi1qPMaWNRJRUK53EqegXS4kafKyo5cGodCBo6n
vNYE3bh8I7UPkjAFJnYy+ii/xxYx2w6tKq+cZVfJER0wdNs0LKGoLiDedTmK3zFDRqHLJ7NHMwfj
UZxI9/0QRerejsqidQ3RRF8GxEZR3a+zeG1zvjpPXdyWPIAKMpn7knPgao3gY6k3BPIKAlgotm5q
mi8YfcYZ8oimIpJiY8hDJ29w71Pf0nt1TAQyNf0rGafzyTEL7asc990nD5I1QD+Qv49NKVTL7YOp
Odkh9P451jq1faG0gPRmhdMBMSvYiZOWJ/6ThnbcSxzYxu+FGgblFtq2VLtWbTWfKyMa77Q6FhKZ
MHaY2wLE/Zpr1FW5hbef9ONAFbNfr8B0RmTndQy27aQBk0CWtKfVKflI5KNK6GLJ2/xi5Z1yNNgt
Qgs++uSUMzsbQL6qmW3iY9y0QYXGOKYGupQUrpQGxen2PjFUls7PX/bVihwXNbChaAZw6FwuLdKT
1B60quccihBHr9E+fUwkq1cfx5iap+tUvbjT8wHog+SHwe8YTXXNGZtdcnOBO4DqRl1e5Z8i3Rus
xxK3NLeC/P3Se1DLv1VG4tzLnaA7TKsxME00NTuDckgLIx+lJN8InuqgNzAUqIomd/sJoev6ien5
x4wY4vdxcEa4ENQgxb5PZOqsalFW/VaqzaR2pQFj2g1oZdznZagQ/rHp5f6jIakBhmIpUOmNSG3b
3wZRV2Rvuq6r90Yv2uFR91I0HmsKxc5R75xQe1OqfsR16rex5arodxUn1E9D/5AjHWkesTAZwP7b
lGg+3P4C8xuID8A9oLDE4LpdO0nLuZVI7IPmFNqFfVIkcrWD5nlNctdiTNAeEWRVPzl50PtrpulX
d9DEXOLQh6nFkQz4anb5Ab1SdUky25NmV37s2kEBJjPocv+znMdW6wbgj6SzKehPnRQhKb+xO+mP
psmIkeAvzwKBGltrgoIRn05b8KebwWqiTkQIE5/q2mu3uSLjE6JE5ldHR4TBLNLC1a3aXzm8X19w
tvhJ3KZSDLh6cNGzjQbsgDJBkTenDppNi3qh6TwpKEuUpIwdKVKk9wjlBoOXyw9p7+MxWfqlMLdS
VNTYmSh+tFZkmEa8fKKp34ZeJZhGxDzmWz9Aliik9jWc9Cx3nvxGik623GnbsazjlRBkfnVNcivy
a6t16u/R27ic8mTSMjOVbkQdu4mOukiTc4Ez0eH2h10aBfc2INeI5tBMnK62nz5sGjujJ6mtfBqT
Jt0GY4wxe5WsWXEuLGXKxdorso/Ju2IHGUC7OzvmiA6hU099Spkqg13vrLJRtmo8Ed1BBOdheedI
pfmoZNlau/R6H/MEE39aoa7mQFG6fNG8q7E00Qf51HSJdwzrOjyWeJXvQ8uzTrFWDW5u+uNKYHDV
PJ4+Ih0HdjC1U/vKNQ6pN8TROko1kGKwLlE9C5Kb1LdlsG+yXj61RVzqyDmjhKuoQ01ir8vlHVZE
gaBmAFQ6sHzJorrbIXNy+8u/4ilna5na+tSog/UDV2y2uxLfoREZiPGUKIl6l0edOels2+UXawTz
ht9Hm/bkmmhab2sDPWfKI86YneS20gMXoImfuRhmiXEzFF0WbmqrTtVjJYguXElAvNmYUmFWribI
S1wv6MyPmlab/aYq4I9tG7Ws35joD/aujL/F7zAU64IuXdmiLY3o8UvH7n9CsS6qNt4UvmwqUabZ
Rvbl7gegmBCZWGFF4cYQKClvEiwI3+j0xH+XG+TXdrfnah7gTZ+RaizVMT7TdWlRNwsvdEQ9nipD
8R5lI7Pu08gHk6OPsfMtw7DoB4zIptpbeWW+vz32wilIPxPNEocmCGWJeXQJSUOt2T/jCWhkmO+s
QTV+xL7Rahvky6x+8qHxnsqoiRK35nDMtlPQ8DERPUgQRRcICd9+oOngma0bMPM63YYpACI3u9xJ
Ep6LuiOEfCrSPA/3pT9E7abMQHcrGm2ojQhiZLMVzHDS7aCj+LVpWEQrWe/CQUw3m4Cbw4sa0fxq
6AE5+t5QdaciryLcHuRhJ0ux947Ar1g5IhdODuqHxF+ggQmO560PVBc8gvuxP43y4DyVIkaFPy0L
t/ML+Zxx8m/T+P/0tv7ra//f/vf8zT/ns/7H//DPX/NiqEJ22uwf//EQfsUxJP8h/mf6a//+Y5d/
6R9P7fdKNNX3vzy8FPVfODa+vYgwz+Z/5+JHMNK/nmT7Il4u/mGXiVAMz833anj7vW4S8Toczzz9
yf/vb/7l++tPeT8U3//+1695k4npp/k81l//9Vunb3//K5vqp5U3/fx//ebjS8rfe8wrEfyFw+47
a+OfP/Dff+v7Sy2mHyD/jaQOMSZQ8lC3JlJm9/31d1T9b8RscAwppU2ZM7+TTT/v73/Vtb9NWScR
NZ0s8AI6D4E88PRbmvU3xIdpsSOQAHGWX//6f29/8cX++IJ/yZr0TU6FseYHX+wTaSJQTZISr7JZ
P12pXRuGBZ5N/lvHSqHL+b5yCOxRXonI/uynz3afheWHXHul9JxFxu+pqNHyT9boWH/2s2dRXq00
YAJAQL71sujJwaeBg98y9j99xH9N0/9nWmbXjSYKzm+19Z6zJPpc0Io44b6x1jP+syef/v1Pc849
S1XI48nrzkbR0FbvJEpZKwff5ZnzxwedhQ4gwPRCSIn/llart2vQ+HtJMtnZ+m2qruR7f/b8Uxr4
0/N3jCCNI0Pg5tXf5V28txLZW2FY/NkPZ8H//MPtwol7tJq85xEDua2n67/1QmbP/dds8f/8Vf9s
bmZQB7KBaBzC0Hm22hwPwypGLUkBn2IH8sq6ubyD/z3789KtyHG/yKDjPPvYqj8kXVEcKwOPShT0
xBMGPzpaus0XSbZ+LTT+Y8BZSJyAWOkFafdz1DSPo5/gouHpa8ndn3wLZbZ9EeXPsgwi07Psm5+l
pE2A9Rofb3+L1yn544b+48ln+ze2SdKtummf61LZqWW4w7pxg3WBKn6zxw85sgdcW1H8RC1hJ2Xm
RvOPSfPV806W2PNr7nz1qOPefphX8Ymlh5nt9zJXan006/a58fBiKHBg9O+k9G0XPZj4eRtwGGzq
qngateqptT9ZXbzJ2LJJOfmv3adOvP3X/5StMf2ZVKGU0Fr7FCUgKf9Bd2jlSWcN5D+mbXZ4yDZd
lT5o22eMek+a9mXAUtFkRrT+rsr2SkdKnQJUrmzSvL3UFK6qC6QmCFwzB3vT0l2ZsWmzL83Y7JwB
UhnhnTakz3I6/C9nZ9YkJ65t4V9EBPPwypBDjZRdk/1ClO0yCCQhJIQQv/6u9I17rjvb5YpTT306
TzVJgrS1tbXXt/LZZLnBk0vZvPdiPKGtwEMw6XMj7pp2h+NDoBVwml4k3gKioiyasMnhhHfAHw+o
E/sgB7zXSvir6v2nOzsLT8yi1KIdQe4mhuqdL5OjWd3nFI3kQ9ALGLm5hZHQB3dCfPaAzMmpWvhd
E/WPSyqvlDv9JCK7IoI9ZwH5hKrFNUTUz6tqHxyFTAQ7TzSTXBjlo7PCXqaec51oONWunYLzY/AQ
G/ltYLBlaWC3x73167SwqqMwhOy6Sw0GGmmagwSOq9u2m3hePyMvuADgd691cunA/rFzsN/EEyMe
2lY6e6MWvd9C7w51sq+ET9ewl4IVmg941yL3HaF3QKroHF61uwid1JbSR+OYHcxkKhQ04RBipp1P
14uIiAvgUPZqmS5TutzA4P0TpQL9/gMvrG5qO8UfjIJnMdyD4c0UzcNU+zCQyjvUUvPYohSlqc+u
XcXD224LVN7AzuPvo/GtQHUe2NcNS7/t8Ruk2PkEBEOcen7o0u5ZZaM3PgHYyBd1aDAgthnVaCG+
fOzaZ8EbWoYhRUF7qqfJF6BaNTdpSj79/dpvrHXnLgWLoxgQp9FUo01dqRz83e6up7K/7ac4e48K
9cZzP+eMBGhWS8LWqhqePHc6pBe9O7zTw/fWpc8iciKVl8GEa6qdE1Vhg1unRvt8+bGHc/rS3zIY
J1pTB80jql6y1BRONDi5pwZ3P8zwcP77V7x1/2fxcUWHhJhiT9azY+vNcQCVjeFZ87GLn4U4uCxH
fGk3WZsE600GfePByHdRTW/d+tn0XdO1V2lIVU1X+iXZ4OYWt68fu/GziQqJjCUgTsvay5ataOxW
o0XqPaTVn+/7X0XIBCCoeTEIO7TxwiLDnRecJR+aq+G5aKYPHD6ikjDVw5p9h54wQwHQfScXeuvG
z/Is6kvbhyOZa6bSPSSTolRoqnknGL918bM8K+AWpsGwd639rIE9FUxHDYyDyo+8T5wv/XMiNdEq
NQgoiDKT7A4LusHLvpHvNUScYuy/V3LUNf55dVDRhsgQNdeZDnUebSPO04fPkCNeenT7acDm4TNd
6qjn7Tvwwbce1tmsVXFsN3c4PSwx/MR4KgLeqA9NWuDW/vlrsjFpB4MSV+1LgWgPAU8+huHh7y8C
u/4/P6uzSTv7BFalwhH1Mif8hYN19gUnKwq1xiattml1dwOGGXzfJv8G4AXZ5BOOIooh8qBOptMt
X6JmtyVwKkYXYnCD4zFYJ4shKR1AUHJNYb8OAv+PIVZhDqlQ/MEBdBYQUJ9KcNLqzugpS1/bFZYG
enmPhvXnzRhOZf75wBs4daMZiuFlJoMDJbBMch0kj264VLGh8koz+PcAhPYesOONwZOeLecbFH9w
CpzmGoeLOfqAh9yb35W1vXXxsxiB07WGS+1gqQXmoHBkgpPzFLH578PnNF//MNPO7QG8AHpVqu1c
Ryl6v9stYpehmaGa1J73oQUddel/vg3dRwrnhoOsgc/GjmGNwyqJ+fbOfuStx3P6/LcVHYwWMaMj
VNXJbP0cp2s/Ytu+t9k5q27/36br3w1Fq2MZDOWnGk1D4dGdR+9yNuT7qdMiDyaxVf0KTHeadsO1
RT99ofpgqmiXZB/8dWehA8e6iLKxlPXG1KcR2iDNs59/f/NvPbizuAFCcyglm+d6TOCi5IY/XLX8
+PulfyEZ/jSqzia3adZAQ78q635c9dGbbJzDOurUJ+74aD6V7VKKHuAauDo/xV0XlmbypnxAsLpw
gNyHUzzle5z5DVVy8nxM0LlyDSJoszMZG7G7gbLfaRpWCDZjOQZcZb/5qOyDXpjtaRfdQ4/MSm8z
6NlhqV8tzjblXdpFOaJ6W6DDlh1mqlSZrSbYpYSiNcKdpjtINMWxo5YCpaUJ2FYhz4MY9oYM+uLn
IQNoUXZNt4Mdtf95tOv83AzGXnhTJErDjK1s6n7XVvWFa5K+tIMS+QY5RQ61h7s3cfac4LSqMtCh
wqMWmEhAGr+txJnA7yUfXG3O6bnKQABg13GqZ7TmltbCJteZ2fHvb/aNhTk5WybjTqQhjtxEvbYE
qEYCERlx+SsOiFFzSDkMPHvRdDlsoxRAol27//vXvhGlziUA8DMIVevGokYo746qAYrVydgEt8vl
nW94Yzac0/19TekA+qCo4Rx/BRPhFFbw0nsnyJ4yrj9Mh19k1N9i1OCbsVncUNQoxcOMPZOmWDJ4
UaydY4+edYZ33s5bP+Is44N/DRNojVC1EtOtls1Xl4/3H3sDZ0EcLq3o8JnMVMPlPviSyoB94u42
VipG6/Hfv+Ktuz+LdXabBp4QK2q3c6+MsD96WA/9/dJvjZ+zWCeFhTSpRY4kKfEvZw0/Iatj9zo6
NQ197CvOQp4O/CFx7RzXPnGzK6Gc5RAkUhTCpuuHKuSAuv9zqdNACVhp/biOhReDHGsf+sy8083y
xsOPz1OYJJ7IInBth0poxnt5LdTHKvv/ajgerEHbH06/apz9QjTZfWwzDOH3P5/HSZVpYYsX13SZ
jywzL22QfSxnic+GO5rz4kkqN64TkjlF0kC71pv/snnmP1lFfHoJv8UDmTkb2uSzqJ46zy2zESJI
4DLfwfK89SbPQnRg0LcRURbXkTP2paTzTWOd9zqMTknnHyLZOYNJrui41ErE9eQu4sY0OEhpM0kO
OvPQQ5HBanlCE0j5oSkVn81aYGNkopYgqtMVgEG4kJM8TaVzEy8r3/39K956WGez1smyAY11XlQb
GKWbeHp0/Oz1Q5c+Vym0xFhfSIuXPDmwznTB41ojb3rn2bxx49HZfE1j9C/0i8aNW/CvvJR/Xjrv
Y8tIdHr5vw3PoctcGP7GsuboTEMHNkzuRfj896fin57sH0ZQdDZpobBOux5i2nrtr/icgP0yFHTd
+fy+6dCqLq5XEpWut1/Zqx98o8GTG6I3Nz4mqs9P/zZdEDSYb807ce+X++6f7udspofdCm+nniV1
2pg8XtciXWnpQRxlM//oNlc4qAj1LbgAx2G54VwWY4P4OIX7dUKx+XSIMcXvyVjfeqmnz3978Kbv
R0hY6VgjOdiN0BblVvb6nQXqrYufxQXYqBCBreRYN2l0nYzThfGd9yLxG8doAEj98867ZoiNS1JW
p3o236Ou10cm2hcU5wmYjQFqoFNkjysR37pmuQ898Si4m35aYataiEh3OWtjlUOmAVxRjHOrcfFg
mCV8c7t4YXs3KvydmtPkMI7iC4GgIWer/xWHDdfBNL3nTvbWEzqLNysO/yPdSF47bvfTh3MeNGrw
bPj7wD+N7z+Ns7NIswFKOEFrwOpppdejndERgY1dnln24rfmYzM3PMsQDE6QyGIMrZN2fdG6/Rab
x7/f/hvPJjyLN1uixmByFlZDwF+xrK/75l1XOP+N9Oxc0UHmboMQcKW1xpnlsVs377MIxv7ad7Y5
h0VBe8yYEqJA258s59ZZb0DWoZ+A6ZeFMoLuzDCTMjV9/K0j43KVBtzdtQSlwxk7QfRCePeRv/q7
ZjavqwzmqTQwgIMuD7sWRj52Ig9c7T/nQEu3ZtZ8wcOfvVz63R47ivJjT/8sSMH7hAcU3dU1ZtE+
TvhjNNN3AvJbL/b0+W8xBxQF7FzpPNRDyl8zkT178Tuh9a0rnwUc10Bm4uqxr1sZtVWoYsC/HfWx
/dq5T2GUSMjjYeZQM21Y5bWTV1o9vTdZT11Wf5qtvz7/7akEJ6XM5q24fLJb7FIgq0Fx7I7rI47c
oefMsfhW7vgSnJZ28gqh3Z6FGXb2x9OxyeBtJRxyyrkzqB88pmG3i9gK780OSATYR3ifMU+LrbsH
wiRPxRMaG5AjwzfG/9zAr0+hOolvmtNng0+jefe/XwutePGx4XQWi4zr+L0XUlqvm/ttGBFaXVhp
fOja50JmnEZ7fTCMQy0BnDJq3Y3kv/Oo/E/afI5eJdkAyc7Ah7qZ2qvRV7dCfyxuBmcZT9Cavhs2
doqbKPmkTly1K3342AM5CwtQVw8dvCFZHcXHJqynD67n5w2fI6PcM/E61MFC/RKuPO1RaJnsPnbX
Z2FhaAbOsOHE1cfpum30M+pyTx+79Flc4HBCGZgMWe1uQ1S0ehB7hw68/NjVzzORaEzjdfGHGsLy
sVTjAJWOn33w4mcZghj92Ikn3deWtk9e3KlCrVAAfezOz2Zls5k0MNvKayv4sGvhOBMk7xkPvxGL
/bPEYAhd9L8hq629PlPVYlJkXFnznvnbW1c/Tw5QdWpjj7A6nMIn1vNvXGCr//enAvL4n2PxuUdM
04ph0DEntes7ewTiK0z7KH5ErI2m9OhSmRN2VOvxFKPXba66+SlGLda3PphaG5q7scVmzl27bFWg
g71kLDfqRzDc4woUheGARlc+rhLPcNCJ9QG13zxk9hh4V6SFWjbAIB2f0ESex4jtkNrnM2gKcqsR
wAWPDlD+LO7uFKpVYnLh9lB7HTcMC8e4R6wfU9Adefx1BcK+kPM1/k8fZhgSrU9zar+lzQ83ffAa
Lw/DW2x2YaOwC7b0B8R0CeTsiP4OXlY6gqncd6dlAfDA3OvCPb4d0pDPUTvlK34IEZ96dhzwe5zu
9cQcYtl3paNf34NLeqgFQ7+aL/01/gwqdLCQjpEHQR1DCZf972NUNHeBAYQ8M8fXC/Dd2XKD39Y3
r3oRwHhfYTVbXHHR0LDUBJpbNNJzOV3M7g4UBPzr7rTGgUiTs4Xejp6+RMXgqcnQaSme/Og4mPZK
Y1sDe6+q9eMn3EOL+goQFAffe5bKz2MefSEhu2z4XLGJF7HbVVvrwXb82o+vEhwgdW2bx6igajDT
Wter1s1H15s+nB4hWD8FNmXa3WkZQ8sOg7gvPcxiXGMvYe4DJA/aB0U5iJMENff1czrE1ygCQPfn
ltMHiwq/Nkm/JQ+dwXEvdHp9rfqW5F4TfQXX/p3pcFqR/rCN+JVC/3bttlMLcwW2Ecls7pPZNziB
0nMVjHiVRHZzQewSvfNdb03r0+e/fVcKlYhc0BNSD117tUTjQ9jG/xWc7j9L+bnOaRomMXCtBlgZ
dGBIjU2Sh2tiPnjjZ2uA0CuYo6etLk5snplZr0FTeacGe6aZ+v87P1sCJhxaR5EJSM0x9rsV7BNp
LjDBOh1VGP+njEcNdwZDb+kO3ebdePM7W7C3Xv3Z+kDXmdO1b3oAdOlPnHk5dZMpcc/idPgZkCi7
AXDsvf6ut37meT+ztGDFiy0mNagO06UBZeWOw4Ah50DZ5hrWfNc87UnR9gAZho3OQByTsIyAmVBa
cEz8I0la7/D3JeCNH/6rdPPbOASDhFJJGa/dfhTX0EPQm1ml9JlA/IOoCUktVEXveVG8MejPW59T
wE3izfa8jlbzMtH0mdn25e+/442F7Fdn72+/g87BxiSaWGqg0CLE56TNs2HJin4OyNEFIu7gZNSW
4LyOH9uC/Yu+unrACK8DrX0OBSwaXHDaSD940HjuAAYahc8iHJbWgxm/cC5emOt//fuTeuslBP+M
PEEnFUxVNa2nwT568fIV9c53BtNblz6LDVY7w9yHfl/PiQvT0P5pkiAVfey2z2LD2Cs5u6NH62xx
nxpYUdBpficf/xUZ/xD4f2lXfxs8XpOOgEOGpJaJz+CD44IWHbHwHurzpOp6HwI2h6c4XR6dya+o
sXcgZ2SwIAL6qOw08fbj2PlwSnBY6dhpqcwKNjhps6lEUcGDQrwN83ABpGnAjyiN73EY3zfTe6ZC
b22pz/tppbKL8UTW1XoFSCcadhyRpMdZOR/SfOV3yGcsGirwD1exfFhwnoBUC3pMcAeqPqpPGdUG
IRFWdbXV/nAv2EUPAD/thz0+w6Z6jlk1JKxCttbJsDqlDkvaQIcf5iT4yoZPWi1lEOJMXoWHefnh
6uflPVfiN4bVuUI5ZgncsHv8OiS+xO6B7/n7kAJJ8pSj/+HNnzf0ymyUBtXRvqae6D5bIvQOxdPt
IYxNelgIjSsY28hqALYRMCTa7gFCcdBNnqXBHrwhwBl135zIBrzIornxC7RZsEeAwFGvgA9Dm3Pl
sZIoI2+MJCh6j3EMLW+/7APdbYhTIOWvYzRcAYTsQZsRzbBF9UeWQ+jt7WZhhkszw7MTnrP+hSsF
MhHV82XXoecQbyh0HtIx++RSt4xW77abJZJowNvBj0RDxrxZWiRUSNjDiK0vGp6MgKEvouSEBFdO
lwXI5O24czX8KUMTbjvr86EKqEN+Otr0L2lm4tcFvOvXTvTqdgtGmF8OwG1CBrzs0MIdAUIFJH4D
dWOFGZLk05pwFJdTvyD96l5BEdvuYrHSYwD4UjkGwR3UyN/6LrBV4zlOEcVUHvq5Wy/QZ5dMBff7
K4iJWpCgpheSwnhTmCW8TkP2ClJo+9ht3ZdsFPRpYiEczH3V7GEcBmiEK1jhsh6NHzwwyy136byH
gZM+WHDtS4oGlWLzSHIRKhWU6K1Apmo2p2AjeaREipveEX3p0GZ6xJ4IfNYsFfFLOHnhbT/LOyzX
xQxfz4OdwrbCtXnuubPdDVZ7+AOcSptRmaIXI1CkSdLeNoMit0QsATbhQJ9o0n81q4BudEAYsSzb
DguzfikdbykGV6nPTp9gnorwJxqHwn0KfuctLotOD+k8aIqGaniYo0twaTUe1ULs0W6kcXGaHMML
fM78MuBalK0isCn2JnhnbIHeEZb4pWq75dAO3Dv2QC3wcpVjC8CgbY8up8k+Dtj6xTVRUGYTqK49
ROn7GcDjnNqA5Qvg0ZUr46h2Us2/dbwNvEKhIWgHln9/0cCOIUd/N7KyxNp7yunW5a7Tob4fZDac
chqnKgdvBJ1JkYgLPWfoQFIzdi3aA8Uwh8AXdNSI9ttVhjX0Ts5h+zrHzVgtDQ2+hW0oGfaFzfht
WHS/y5xIVp523f3Y+GlpwQq4GdM1KLDJCJ5YpOAKpGCq/dLTIDly2G1UylJb9J0bEWxKFvUTeHmM
0NEdLlLo7V6ITOFLb7G71MtgcVbsDHs9WR+AqbYvSODQChXcOE8jkdF80et82KgSR8lH/dJEMroQ
JoFT9UjFihkxhxcmGY+LBEEw0NhSBZOXz/5zNAVF5ndHKU1XwkrRHCaSbJDKZNmdpR2/4NkWfFEu
Ca69Tacs92xGLjQmJlJP2h6tY+e7TgmQ1rGa7F2Tqqnq54Q9whs7uIqcUIIDvYQ4MaM2ybOEBq+Q
hbO46ANX79Bgoi6lRrkGhVPi3XRdNjSHxeOxxa56HS63INocVEl7D2xdn9+mkztkFZhD6B2F39Cj
4VEP/2C3eZiBQVRQb00jqHAdnNIzjw1dPk4ECppthIBq63zszSbJts8nOEyxTmb7oaINipWUAv9T
ztHq2t3YjxAhpCnz0PyaOlh+/HBUdwGYvxp94OsMr5+kOV0o0o86G1DUGqT5KaSD4NFrb0W3mR/o
u3RTcbX4sIgCBZiqUoeTcXA6wYN8Bca6MN0G6WCjxc3ks2W/zWNQRUJDXQViCSvhuc4veuLDPSHC
r+GdR3OpApF74FVU0nbgnG1qvpyU51RslChijilsFrZwdMo4Wdsq40bfuSgQlmsfu5Wa0dU2LCYr
CA8a1LAlujKGZHzt53l7UeiNyyO7NTkzpNDTVDTjyViKXwnjj2NuNjSVcQz4FWRjJzn0Svtl4rSm
tHE2AgYcmTBvgPXhpY+ztG/pMkHJZMAuDlovhudEasIS2gJo6cTs74JIAbTTLrRa/UBWOtIwDAUL
oqLwEC28pUX+qoxfiG6meUqyTpZhr2YAOBR83iP8z6+zmfWT0Zu5atGKC2aGXkU1N+nweZmy5q6b
yYKqiQSHMYKzB7AOsPDJWQNVVh5yYIVYP3u5cCb4ymYUVq8k9l4CG83fLEtQvODedDOnU4NUvWUX
4bryY9CtqCB4PCngaQ0aZgSHMzhJx7cg1ao1H2J4BOYW5/IcnOOLTi58P/hLWLkZ4w/OJPmhCyNy
A1I1+9l3MWR663qbqgZ5C1HBLX5VUHRsNa8gKtq7BU3OBUi7yzfWh+lus4vzFM7ADRstgi+aeRSj
S7flGhDENkDGwHl3v3qk/+6y5LbrWVj0ygvu4FO95aFdJuhftdkR2nwGMSuAazWFl4o6mbsAUl3G
aSow8lZdah29bKEF7ZXhhlJ/pTsKLiyUs85WQsDJrtEmN98qZlSuNqSVyxIkmKMbci6PMbBSfQex
cQVLuuuiSgbI7aYBSEhG0aLZzU1U6CQpHGStuWX4vA1eBO8LR7PCgzS9MFgy7pDPfHd57OZ9NMb4
u8y5hnJeHoFfCkoqohRJ64peF3+XTfRoO0n2TJ5+UTu3O9l53j5tF/EFbHK+T8M5uZFOs+yyQbif
TEy9Cgd3AwxVmwBdve4AIwyjOb5fDhih3BX3XMCtcAcWHEWepR1ySILE78pJA0nTbO4JoG3lTuvY
FH6fxTsbpF/kosEccNq9tT6YsWAh7WPk7lXAiFPSALaxXKzsYgB1HpvnZG0q319nuAVpABmbEejv
ETiU3cLb1yWDj1ubEBrmmeQLKQhzKINyksh7OHsJBCsWlp2XNYUr4mGvMiDcEIxQwwuVu4ehOl7/
SZtJPAcu596SpIUwUI0K2WYwRZqCK/SufQoJBY2cRFO+hU6TBxAwo9Nhej1ltjcQ6mrYqvkAtHXJ
3EZ5GmInMfrtXKpO9rnjDrogkYj2TtCER8E7UyQj5jTTPYdDLtIaNgKn3PDYuaRO9txtfXzkJHSu
mDAPLRiFwB4b3M7kBV/iDAaJfTj8lHZJDsM8PiYiaPMQiRxKpwP6QyTI9Q+h0zsvqIC6hRQR33Gk
c0/Mkn4XyazsO7vrolR/UbjBQoUevyFO5B3ScWoeYm3k1YblszzpOzNuPyOYmHIG9eZh2tzue0qG
4Qh4NziGwDXtghRRGzN2PPnbrZgcKiP7gKpsz4liBUT2Tpc7a+BfcbOMuwnIajgUgX5CMzkXWeB9
3jaNRDGDNlaoJL4aWdJeij4eUH/kwUWP3ITns+RpjvRhfc0YBdrOKJjJ4JEBGgALIrgmeQgQoLJT
kyCjybCHclJbaBPRm0n56iqeVmS/rbfoekvX9H6UUuu89UnwHbBPbxcvsr1cNnGLnNG/75flcVF9
Uxi0/Zd2a93SOj771A8jMg30i1S9CbJb2Uj96oaDgak4+Rlnwq0CQfyHLR6dJYe0fTyY1vcOYD0L
dPb3yTUdPbQ0Ny4q7yDu26tmwpYCTOBuOq3ZUz7qxeaIlQ0ejMNL18AtvEIo5V8GPm9AdQ3DULoh
gYsvGaCn7rN0p4m6sVObXG52JF/DeOz3EDnH+cYYLRPS2cOasp+o4WN/o1V3OSDuXmooTHbrHLtl
0/BXCl848JOmtcQD624sqP5I8JHxCX+R6Dr17E720VZMAAtDADEAmezF9AA4OcJi2IU4tQX/FdWv
7XsH20ewmNJ+LaxDYLU8RDPCaJf5cpdJN5yLLlzJhgPvOQdv75m5TXrVcw/ZIZIYSHOH7+O0bDth
xwneSO2IEeVu6ORawg3Kcu4iu5CZf2m6luV9ykTVnrS9Y2LXyiHDa+ia+C4AD6rSKNDuVp5Mc66V
w+4zETJIIBgq67jvH1qw5Uia1sl7v092qxTxHqQIdpxokiHf1XwHgA7a3GcjvkzxGHwVJEqLINnc
AstnDNAiWQ/Q1qnSWUD3Z6JRVwbQskO/bPxar94ImtIyFF5jVQ5z9LnoY53d6CUIH+Q4i6tolksB
iqabA8eDsj8EFXnaIby580SxGei6ahyx3PSOlYhSY3sz6OC0zjcprCFEcowDwR/hSnfKG2L3ysUt
VFSRGO3nyIhjK7ti5VTeeF07YweLs7MpVDBOWMeu5KBAoSVRD597iztA5Tw5QkLTEbw7J3tSs4N9
7LrwL0zNYVClY5s+TnMy9/lqPWi8I9iqycZstxTJR0FFEv7cUFfYcr+TfMU+tlH3i3X9InXX+Efb
DN5h9BNZDLC5QSdZ0qE1oVt3JIqfR23SYnHBnwgz5ydIke4OQJhg58MAHjE1S3Q5QTV9n7VY9TrY
cl22oY4v7eh6pQA99tLQgB/w87adAXAWh0RzfOFyD20tgvvfxrV/khySL4kdA7Y3vXdrNpU5eRTy
+RAR9RMtBi/REC0jLMxoV01b9sM0HamY14mcApp5UAor9iwEHpRW7g12whva4CGpHOQU7eyACJVq
ZW8XjehmxToWpm/tJ2ylsk/Wd2AB13drpR1DSlgDxAVUD3HJKeBb0t/8nWwSKDDCdLzmpz1J5Ous
kit3jw5MXavAIfJiPHlXZJ6NPtMUW3pEIWzyrLPwIsXo+ySAR6saCBzQ8bMkmAlx8JkH0+Lm2HK6
RSBHKNZ85hQpmvJ2s+eFuwX8pQLUqumxX1f0bSCQ50tHfratnYtlFgNYhSlAX31Edx4c6IB418t+
XGKvMj2UwRw49LxdVnGz+JIohGTxsxsb8kzBdbzEQpk8jKAtHZ0ILqODmcLcA1Zgv7VNA96mxO5x
0yNQy6m9GTPaFAHdwj04yfYGBPd1v7rLdkBuMJVeijbIZpttIbQdc0iNzB3OaPHwwYE/qMXfftgp
ADbQxREbE9lWE4vjn4Wz7zBSc+5iujiVkPC+TTfWHATS78sJ1d8cBo5BtbLGwixvQ9YRpGQHVxEk
9XCCvGeCttcbDZu7RXJ460XQPzCkJ8jyaUeu9egFnzx/bnYh+puO7bRJyAGj5QGaZuwqsNM4LuEi
q3gyzyaMIatTHMUmmaQ4qEzUYcYClTvgMlw2OFLIiU2Sm9jghFVPPL1WruZX8xrBNC/OrEaS2QJA
76HlgLNQYVxwDtAfSlZxu5Bnn+Ex8SRKalQ/QrAN9NeGhND2iZh9EXGkdlyyT3IJb/3FZvvVdrRM
Z9LfKMjx8mQ0fh13Uz2mzI3zyFnDC3fstCrBwk5wiJo43W6e0sd4TLxiS8hzCpaoDxu/0p23V+zA
nmnXfBkUZT9T1sJtVyclSVa31Kv24aQyAZpH4/Wr24wRSHppVg2TJUXgs7SYsc7d4zS6LWcUcnaK
iKECjXOBKGghVzZyIENyMJXbGL6FmOwvFvDRHDWLCHMqe23g+YZSGTWVN2MfqwNFLlDouhvQhYda
CQj3ZEgk5uoMch1FVlTBiTe7oho2WtKX/sXIEa1C4ArtOulP3rY6O0q+CRf70RQtlfshtDW2R8kB
G++TCQXoDZqOT33X3oZswUiWymB3Fq9PoLAmPwaFGhjmnEg/DTh5vvR7IHu7kEBfGWj2KGUb1s0s
3TwJpjVfhOyrrpXoch+8+AKFE++GRNggj27SoPcoe1Z6uwm68LIJcY6fNnQsh9Vvd8MY28umG0hp
gGl5YCg3XLtITX8AI4c6kgNw1TLbDCw3dT2M/QOeGSlpKH7Q2ZtQTsp0ZRhMWe04P9o5/YyErAZL
ANtmz38hGb2fGe+PaOaF0ZJj+AKEX4ptboOlZjWoQtjgBnuVOcdkAbkTC6LpebWZjR6lwvzMQVLs
rzVx1JUDTQ/qDXytZ5rar8kanJIM6RVzT2zRrLKEOe2OqOwq032YD9xJLvql0fhvIvi2aBvvkD65
FexjUezOdPfoZV0Jwv7VTP2gmuf4GaZRD2EYrY8BhusBZuXyKmZdfI9SP9k5vJv38Uz8XLImxeuM
ykbrPbzr2Q/dao/kMjEjhqEL0yUQSneGz+4hHP+HufNqjhRZ0/Av4gQkJuFygTKqKnmvG0JStyDx
iYdfv4/OmlhztXcbcSJOTE9Pz6gKMr/vtbYXsQzoMF29hQzlGvlJ6FZIsufWvjdsIzRr39/ZteoO
BgEpJ8PuSRxgn4+bSqV7AKw2NrPAOVZdSy5JV7l7x6/bSOoq25XMQbFn0AhSDw4t2ZRevuos8E4j
CZPhmLkxOHF+s4meukz65q6QkZzMto8bSpW5R615X+PGu4x5YdxvQufP9IlZlC3nwdkXtd6NwcAU
YIhb6ZN7PtPHHA9+RR5YzQbJNPDtDg3IduP0ERP+LeeWF2suz2u9OecxaS7SUtalTTXiinrqQnZx
4zax189ppdSiahlSKOKZooYWJEroi4kJYPv2flEo1H6PshuDqB1yGUq/s2N4JUXcRvdtdfrNyH5l
iaa6mRakftAdGyipdb+U1VnYlKWCUb5slSS2pQ1oZKSrecYsJPrx0nVdTvoxESl9Ly594+RhEUz9
rpisb5urTS9txL6XMzBOxm+D6ccEmmIzg1pLcu+4AUv7Vq1Hs+rUqyfBr3NdZ7ctC8XVvDbiTKic
Gw2/Ld0UGuFEa7OT3MTJ6+F0hXXQtnuwQD2lpZ8zLfw7v+4bjhbTP+lgSCNDsOctdGzDMkxcy74Z
F5437kkmvFJZs+yyTHDaFjzNpjv39whM829rHEKnNZ95IrgCDaWixB1kaAnqawZSssisYdY7elN5
2cz0s7eTky6bG12RzFwZy1lt9/3mxdJcKKlUGnpiRu3hGmlMZGm3dxxx/K21jKQRhJuuf+e+N+TB
j7aqg3haOenX6mHakpPvG8VRZkELCjGCh1AGqu3gPHDBDYO/X9EGp/U27Tae+TCrutu8tS+dUYuT
rMZnyNM7snXOVrLc9z3ffu0kuAUIeo7IM56P0zTfpUihwiZXY7y6qqZ6IKAPatmmRz/1QMTV9pbW
ot0r47Nr88/NBtd3SDuIPBdiRBczvtFVqr0vO+/LrbZTs07TMcuSPFQ5j0rGmEaNbFC2L+OYP5Vw
Xt0gn0unjnWfMrca9bss9N+0L1FSc1kkdWn9ujIviovekMq6JpTyAYol2qrtXnRmdSUExZiDgEzb
9JoiCcpeFmP8ySf7aHuoX9tgYQHqHoALqMDxZj/2t5qu62W6sNNdytkc4nqzjgs62KgokoxY9aC4
zhbTuJEZ//kEBO+c3DxrlMwcPVVB21EWPG6DmaEj4jMjGBoglNwO+i7KSGt3R7TRozuudTSqhNio
oIqDDiRpztqjKlLUsVRWgEHWZViX4/Cq/X7dOVlCukGfXQptHqW5veGqMnezxZjEjDcel7QPoqlM
QJ/W5bptEe9ay1fnDEcGSSMULPJbmX97XTCdtiEbwcG6I93Eh7pV77lWF/bzs7ty9ydD1j4lln3W
8g/Rn6+N2Z1sM4275ZbRIC4UYIgXFOpMXyaqYKB59prZnLfIo53ntfbq737muAisYt/Z6m1OBnl2
SOo++QOYn0i1fV2J5gEs1w2RrD8VIOxhN2+nfugGFKrYoA1rNihXnt+V4HTR9nBdtNCh7nDnrM2p
b9J3sM8mVMFnUDcAYG2UIZunh9iqLqZmpe6UZV1lnaB62b4uki6NJ4W5ZRrFrTCQ26ed1f2eTfmV
HvFqBNtrFZh96MxUyyJsqcm1opJI1pF0Ws1zJpzTtqX7NH0k1ORsGXfWzF67+B8c99eJ/XfuyfhH
Vs20N27D9SJL0Ndy+Zs6wXjICL8MV8f4KWzjSOS4vsKjcsXKU1+h9MqhWsbya06a0jhN1uq7B+wx
OUD2lsouRhdWwmiXbsEgb48ha/pzawQr94pvpxyZcgnQssnuoxfzn96AmoLltO8zMT0nv6+qF5QN
JIJkfbNah2HFmFD2tAEALSm+fwsM7IYeb9aOFZ2WC6oK2HmfwPf/GqXRHg1cpdrLREzX/b25sP4K
twwLhU0zM013R8T9O9C4F4vW+unL4MFDPmjVhMOlWTlQKeHpnZ001UEnX2pa2HjG5rc3swd+LF5X
S1FeXFbXdXBBP25G5jTtip531pj6NJSr+2BAcU1l+3dk/jMFGWcysTSTbI1GbjVhfkxnbyBZJ4y4
DSeXbrzRjJqU5WqbsxKLTnWe+IimdYykqc7FaJ7lzG/F3Tsd89J8/L3OhF7Oo9nVt4u3PGCV2WX2
cJDO+CoDJUN6OYI/JH0eTI8LL2ERghP/TitLxvO8/s1/0/UrF0Dab4qo6zGsrUShGeUdsfEPpmbl
bu1aQkou59xL9pPf5Ls1yY+U3ifE+dTZtatEfgjE8DL3nYxWr76G4yw5hqBJ7Ilgk4SBGnTmqykR
w43crRusxZh2Plh0/g7UBTbmEepPlQm/Puq4N+zQa6Z655HMz9lTPRpL8UTJM59Pf2O7CCSS9mPg
+Yx6PTz5fe7usnrccJtuH9oKvkpVfIig/4Jj3Aj2F21k1Usdc8EQL503j+MmLrn5x3I6CUzqkpCO
qvoyzgWd2ymtZUYdOM8Lw/rO7rOTRTpeXPuQGrlh64dVu27cDs2xUgOrU0abVS3AxZMc2oj2rfKP
Wjo3akvztaVDk0B5QAe9VlXkbojTtM0FJUXdPowZi1NKMxe75Nq9sgU+JKRIHYrWRuIpF+rd69U5
+onRRUpObWQ6VnH0xunFbYz+xkxUstt8CymqWw97tRTLY0mDz0s25QDDTtY/+hIoLsvS+Rrmz9sZ
i+89ynGS9+Tiv+vMWZk/fIvAg6zZ7pZmoJ+KS/OxMpT5xE1gP8iUqvlALvcJZAGJPx012WJkRPEy
+WZukz7Iqq/5rDnLE3O2H3Rbz7t/jqqBLqg7w+kzXlquwIulatSE/do82Wvj7Fw3f2j8kegUAmlD
tpI63qwxuCfv3D8LXXOSkEQVKkd9YmWtDxVDcuRtM1EGFjQWCgRxgFlYoZ7d9Ljp6mnVauDktqf7
snM10yEF8cFIXl/WAH6nJXkLRn89MRqcvVaqyMC3cGyMpIgLa0xwIbXLcZub/Wbx9K5Zbuy8zk7f
OLFT+Nj+Y97I3gybAUolwLobu24jdqaX6rNVtM6VsQixU2O1RgQxnMtK9FGdi+CGqHQBEpiMmE6w
zj1lllNfhNgU+SSkUspivRejRAVQ0A4R2lZOSqObc1EmZOaVuX2LMGG5z7Txq74xf+yB76uoXfvJ
sesydo0B4rEbt3ipjFe9wA3MQ9mxTUDSz0HySKA9sN3EwdlGvB625hXM1xh8wXgmNQNgacHjzAOU
Mx32bnkcxaiP1gRmALroubHyaUpfMj7EaXW7qzSZeZKRyaQidrji47531FNd0CDauEYbUwEy383y
F3JwZhn1SVkzSBnqZR5JxtzWPrgX8/wEumCGNCJtZNe3yXjcJhXcLJufXsQwVPtkKdETzHN3mJTe
7n0xC83gRk5Wa6vkehmWnL4cZX9q5WzxlgTionKBOH9wYLJa5/dScLPsQFy1FxVwbAdYX5vvrK2c
s3ISBQybEEpPbP2fpKeRPpwqiwERHYlAIb6Zydesk+KKUnNxNWjC22cxOhfipDeXYMC8+p55rW75
za0TZdrcXrxpIL2pHJrr1evNB9kM5YdTCPu0zDXbaZa0r44/21+QZB4amKTa5zB5EfIu7goQU4fk
9TW7BvlMoyVNxU3td0Ho2mYFguwBpiocsBdRL8sBFizbtUpinyv6/qobS+C8dfIPsND2a1eZ1t3E
l3Ilhno4d0w3TwWT/EOg8+5POolV4pxXdmxW5vBLtqHHt5C4qAHpjDVrI96MMbtbAM1+HCOrDtYG
3BotSTNP0ZQUAN9lEtRxkxclcTHaAMkfxoR9jmMGeXW+z0dkCSFFwvK0TUV+s7Ry+2Nv9cA70pHm
ObXjZ2dq9oumDo7FSsK/W6jmkKaJ85enfrxMqVPt0S/6D9s09JFv88DDMlXZCh7tuu+pyLLrrvPr
fTFtrPhWQ9xuCEPrYNNqhiU7rDLjv2HOvD5ee9VdZnvJ7oY6tS5UjRhxpWSzo6d3n5s5lB1gqH/Q
/Jxoc2yJ/k0v/ufoeNXRonFpr8bxN26g2iwDgFqID89bWsa9uln/JiXaUNhCyNK0Tj8nQ85XpmnL
J6lLOmd86cyxEP0CX8PBCyENxgca4JkTD0AADNj4+ifnybXyur/JJV8msjjH/3ThWu8hRetPobz5
pwkmP8zzBIBN+O7d0EkOer2kP4vnFA9qqGQsRxvaL0nmU5Dx6pVdA5Nj2fm+chhzU677S+n0OHDW
+Vx6dndVeg7SiaXw9OvWcPkE5VeWyrT/RW7KoyE0Hei6I541cJJjIYvdjMp9lyxrA6pk4BtoZh+n
u5/dwIu9FC03Z1A4PCVm8lgGefu8dWuKTQNUo9lVfeV9O+kMtGTwp6fzUp5o91NkCg/dXliFdand
gU7lGTpIlsh4EtDuT9MI0ptWTtBMheoiaF95O9oOESe6ezeGTndhzobCmZht7l+HDgPsbeAseT5l
KLGUvJ8tZrR0TocipIlhuWuQ5e3HXmSPfd8iEVAGYoGA382yxlH/K9ze90u17W2alWG80+aKYokk
pqNK7IxCs6rLxj7XfpJ95gUkpJmVr2lTG2HNSWBEhIK5KtZWrT9k6jWvM5/JTroLtwP+YoLVkACt
E7KaUBl1cdBZ/0kRdQoV2n0oXy4HvNN04+m5jxjBxZEO0vamdDz7RRZDf3TUWsHC2UBTS8uk37sr
+01n7c0mGXZyKlF6uOUcVVuLWi3N4MNpS0UOsX4Id/UOqzkne1gcn9XZlzuZr3Zc51aBGh++eAvm
ZU/ZOXzxHAzX/VZ4ECZwQ2lCBLM120OoIW7+tAn6urnUQTQi/AlViadlC/zfeqMFoMtMi+tUulMV
DradHoTt8FCq2o29Pnhxlc+bwP1cvmd21902i//tDWZ3EXPKodDXJjeLKJ8586ddRiH3ODyZhEA9
OmsLVNDRbZmMsgydTBbnFYzsUgtYcxqGjAig56eqvIogqqG6zHOuGW9zMjnneXic0WfCq7vzi7sk
OQSnCb9BRDiG5AKgxq6b/noTxRpbiWATTHj1vZIYPkEy1a3rdO88/vJqa9clZmOrjkvVm+8UaEyn
NZuhkyXapZ7G1+e8M1ByFu0D4xi9jbOo+Pwy43Z2+yUW0pcxCjWLxa8soBkRw6qE9lcCLdmr054f
P0fS2Tnbx5jOG4Igz+a16OqdzJpmN/gd+1rbBrTsoWsbJNO0AbsdJV75J6No6jAFgFZZZlZH25xQ
RXhjf/a4hhqYtlmcp2bOL+3iiAc6oJyrpVmSg20kb0kyiMOSFcZlyUbxmeiOv9TDeqEvyr3KsGkf
HFNlV0XXdIe2mdKHYgEXCKfZNW6UnubImezpe6jyteFncx6DRWjyhqcNfU2m2oNMNmj8bvr27RER
Mdv+XVrmawuzTLmzm8o8Wl0YKU0bz8lB7NPGVT92n0WTLHyFI3tEGQTfxWjV57J3vDtyOhHmF8bb
mK7lZdDQksIR1U4nAE6GnIaTiXnvAOq33my5McZpVdfRsA3bm51mMs4qaUe2s/aP1LR2T3quuv3c
2c4VkZwinrkb3tVc71G8hVPXTEAnWeQoVBY0eT0ApAOD97YTjkanb5PFKnZKeCINIbT5s5umi4Yq
4zi0xC0E0J8Uvm7nTGrat5lGCVxdQYTHs79mobP19andCEDKZnN6mijJ2xnTqp7UhmhMpmL89sGo
AN227qTX1qXJJeEvUwUDwQzRhO7ivPCP9ieXO/dIsvN3hoqSz3OYDl6iys+NXLznmQbjPQdDcuno
nzvXyD8JnLCDnbdhe1itYvi00FV8GE7ve7w5PTW5k/ky8lMd+HSdhyRtukd6WXUWtt2odrrZdJws
fZwuht6tdZWcrYmoMTGI9RGj5EqGnGPHci3r+85qkUIVLZp4of38Ng1890gcGrN3Z40nhAvLw+bq
Js6XdYgnoYNrCum8V1ZlNszMsatv2tSw3CUte1CbS6DtUQyX3JrWWzboZ2lX64EwVZf44HTUl9Sa
n9uNvVboTUeT7X9OyhXnjjxsVDAAyxCPBVQkqkjchg9k6Hy4efPtJ2kOFKDAVwlrALbw2vnHFBvU
T1GNK4dqPcTsqjUHPjsGaX3ml5CJfagaN79y2oDSZRPKMAlFmto6Ur1YOmLg+eWybIzj6qbF0acB
8cbI6g9jpqw73MioO3pU9FwqtaKL8nE6yrbPYZbbGv7VvbcLT91ZSQPDJVV3v/bb8qQkIXUtbB2W
OxjzrCrmQ5EbHyVd3BFKLPfotlAnxW925MFfjPRc+m4WQ4rasZ1yOBA6Oukb9MvPq+E2h85py6ua
3MxoqjeM3Jv77iJdOatqst+o/K1Q70zZPliSF69cvhThfXFBE/wOQQRmwIZHqkvs5KEp/KPp3swb
ggtPtR+GV6kb7Xf1g9t5XJR+FyNesTZl4BvMNjLqUb2ncBehVxq3W9kqkHz7q+VAjrjdf3Lf2w/u
IdX3pt0PN2Jo+hsPd+I2eukukagT/TQLrs1y/eotq46tdgLs7XOfu2usuW3B7cpKsuLUle1/B5ok
tnCQqKmyzfF2q232+0VpcvnAKXaDiwi0D1Dj4bR6m/qmjJj+Cd0xE2nEiH69R48j8Fb0RXanUUC8
56rZfsTa1E/CRIghh9F6QNhRcBCNNXi7IUMjnfJX1+htFPV5tTEeG2uM6B6VpiGOyWi0JyNgA9zV
rijvh3JBSwRmq6H9Eqm/AoE/FrlOu2sRYR0tKFh02oqw7MZJkQeXVoQOlutjbpzDijcVisto7zKg
uaslEOq4NgmPc2b1F3LBGSkpJEj6uTqX5SwWqK4E2j1N58cR4d0BsRc3Fl1nuwBV4pM2G6rHx3U9
tkmeRhZY+yVTZhohmwDxmVhwPPiU8J8htYkBLJEGRQBEa3/5QwLQJi0DGLHYjOB2XhjE5zQPDgFi
uz8ajpV1fEPoJKZi10+qftGe06A/7MBCotEM8tj1tDjgIjD9c+YX0Hclu8V1sfYUQGC4VKhtPPde
USfGKr8huyvUTw+MfzM6ucrj1Jv8H1n7SNRGdDsJjOghqTbvxsSJwzyl6se5EoL8+wBUcsjXrwBl
6qkxsBO2BfDh5GLHSfIpf54QTgFITfN56FqEEAnl1nvREbBlUQ7ED4IC2FiD7rpHuQoUnyM3SEv5
IM0KSYkxiTBfUPMxqZiHVug3wMfsAHrKH5oiId+y6Q+ZItVXYC7DDTt48lyBax0CvTWnZisW7jPF
UtLygHbKW49sRCKy7Ko7BWOt4pHF6GVTG/UNPVWuAKeEaWZeevKaoj9N3YwZQOZoORbhTge/qNKb
OqmDz2kC1eu8PtnJaumOWcE000zNQnkFDMdpmydxxLIxMbx6zDMBK1q2oqFcinTLgYd9/d65zrZb
OAtDL1fLRSqMikxEXnZ0GR8oTIDdtC2F0ihzh7+DMBYVOX3TvAFXVw9Lj+yjUUZy1sQf7aQN17tZ
qXoc6nG+LCNiSkJF8cxU7CT2MAVwYKX3IK3sMTN1cjDrHD6ust4R0ox5VHAZ+naXHFHMNod6Tii3
bSUKLie187BJPefRTn19WVHM8ex3RaR5j8B23IBXHUYrSzyQfGPxwpkI4Vde8vwmcRCfsiRXL0NA
4kAoZm8Fv/FpiwxGe74VOkk/Uv5+lPsTW3HO5dm0CTEeqxpPVuXnu56I4F0bpG1M9mQalS6oRkoy
G4lWnLng9Y8u0vaY/Ex4xFTpr57KDPaBfD6mCLcjy1jH82RtuNdpkryqA7/fqy1YfqSb8C4E3KAH
rp82arjKIVdn2jSMfsKT0udbusOOw7ncqxKoJl1fex/rO/jw92aO426yUVaadrrSMVgOxtHx9Ecm
NLQlAqMdwh0qERClzHhE6N8AJ8XiIfXyZ3a3NkwL6M9RTlmczyo7aN7AGzPfcBuN5vAGZVzumgJH
6MayemWuvncqWz9HSZDUH0VRvk80oh+p/VHImzF1JM36bhjNhjXGcdGG90bUoud9KHAwYKEveZVX
V7oF6hHKajyqNJmWtf9vPuX/U43aU1Pxv//Zh/bfGtUOf5vfzrH+f/6m/4+lafji/rOY6X91pv3L
CEulcM3+rcHF1n/2pfEP/HtdmvyHRa0Z/WaW9B3vNwbi39rSgn8ghkCM6LlCmkHg/ToI/6MtLfiH
aXmuZZq/2nYXb8B/tqU53j+oZEdqagOoCJPq5f9LW5rw5H93+EmqxczA8jzLdfn38X+/f/+/GDGx
9A8UpdGqaAZTcurB44Ny3XGLviVM+nubtz/o+oNpH+zWPKoFEYGzfEiVj9EkSi8qrTp7Qv81Qn4Z
WfE85xwAWCzWFDcFHshf4Q9S+UNiN1FQcU9YqAeBOzhASoGUUD31q+3EdCZeTda065xfCiNLQ4vF
DpX71Rj4oSjeht5tLnbwhQL4tApuAjLa8Nh3Rez0Km4oN0KRXWS3iPCuFnj3UAhxXdciGorlgTkS
avvVwMY4BGTHG/JKV7jzSnO7dbyCdPxcvYpE6AhwJVqlsTO665lVqNuAvIr8xID0vlgz0pkO4MFq
99pA1FBX4PLJ27QaR1EgyVrycacoqO/Sj6bu2UhOFmwLkc6t8t+8YuegzhuxN9R/2pZQ+uV1MjCa
EL5sHyWE8NQDofZef+pG81mX1aHu5+excL63jJMCC+Bzs53E6mOlw4vrF8Ol7BH453VDJehyDsiG
lygLHSvYj06Rsp90GzGTGV3ODyg7T3NWLy8SU1TvP8mADMCOnxNxLHYLEEWANiyCFP1U46GADd9y
md3r3MNvYB6pHD1oAc+6fECSBPclfcUvTevrJ8tQ4zUSsZdh+M2tGD5SftDeNN+sARWmqd+F056G
AsVF95gTMFP1bDEbIxI35JDGXsoenHTNsYQTkMHX5hvXRb+dmePI1F5aCNEZZaXjx8VqX/0uSJOv
1Us39hFLJ+NgbnY7KDg22uRldnL9telx/uu3r6Tms9utn13BIJP4d3jq7zoxR6W+p3w6NJIuxHoY
B/ZC0EfVNuhjJDgOYOVFoDjtO+dJOkH/whz8vP52aS9VXR1Vs+Z7nSdo200T7XRDsiOABHaKWCJB
cOtnV/pQ9NfUgd4Lrz17CaqSakOr5AN452APWLZYnOJ+VEcAlvs2SF6aho+UeveiOAHghH1B7n7g
HeamusJNFXrpdUvYkpdHdoWWFUvkAo2S4uTqRPWMiSVy5Z+c+7NpzhiGca+gsrdbtCRnV4x7BBeI
ZNBYBP0TLtlHVX4DSVEg+izaM7/12rOLcScmPEzTx8YM1d97Tn6yEQwszWEkYCTDA5sW519n2jKi
+E3QEs/G8GWhezJ/w0yd7D4R/DpXW667BD6040uuIX4hc7R61qt5123565r6N+bm7DdRMvhF9hpY
hE7oyJen0q/LS8CqroP2SXvpPZiEjYlVJpPAJmYdq54NNl1Qd4lct6HAlgnFuhyN3vhZlFRn18/v
rKIjQnH8mZX6qDq2ArIP3pp0kwdgnZ2e7JtA5BADhkJ6mbvrt7Xp9G1rW/9+Lpv6UBLUErMjiF1t
W0+ZM6GcII3/ttqCcd/pGk+5bfFqdQAaueFPYR10uLncx85uHgp/vi6C7pCXef1TbKv7UsoZYc+Y
OugOkifXxn+DhJkvrFU9l7Lau9Ckqdkfp4x2LqKnYXaQtvUf2/S7iVQezLz4wqZzLBMoidV4TAY2
VJm/OxXWV/bpHSKLdF+X/RgZ/mrt0tGfY8egLFinu1R/JoB0YKySsVTc1vYPDd7xnHvL2+icm22L
ynacXn17YMjx0gwF9YwM3LVwLoFBB7gQCjpeE79HQs9GHVab+TGPhbxYcGBgVX6zU/0AfAqSf+hr
HlPtwwMUvWtgp7qFQVrjPHWg7JMBkM/Wb5XwofI685AHRs9NsZnfk/ZxajYUYGO5Wndkqu60fhVS
v+WydMMkeeuqk9EF/oNWf9oelX1Swv1qJmheMkSTvBztQpFdbMhbZZ6cIQ3H4DDY379IUsqr0XJC
6vNaNlcocj+gobI48ZNjmdqnoqdRhMeQSttwsz8VbqUsrXc2OkeTcamYyzhZERcsDjWI6lfVg0TB
QhawvvWcZ0Ia7+aWxygE07CvnAI7QiMxJDcSu9z8QNABthMgWn+7tFX+kLneo22ZaG7MsinP0Mg3
slUf/bLMYTYuF58fb+rABrtHhVzOjUcvCXlIhAld59/7TvpOg0MMNYAvEedff3EcmmQaHjAzysz0
AyshyN4EaVsc0maBgwhuA2RnfnPVd5c+fUsGYKqel1qffr1tbqnDsaID25I72Ig4Q39SGOmNnhBD
NAaZ4mB5crny9HNVdm9+iwqFU/DsW3hz5xTZa20CCflJg+IBj3IW4Efz2hTAr6vBMDvsVwMamX6e
LsZc4H0Dxne2doDCS7dju2xQ9jd1Oh9QGUTg7kD2pNVPfMtr8MfBh5ZqEROUDItD6zRWgvIwTuq8
5AQjocxLWwYN25WoTqbpKqh/WUGw0bh1ivfGaJ6Suf5yyva8QPyEcwUul4uo4gk2Nm/fDM30ONbW
Piv8PwJCJxap82fwgtfBQlMH93FyePPDlLohrDkdVjhhGefEoPavdnlUgtqPTPZCo3xfPIMDb9ls
GBu2kLl8s9J1uVoQcEXoDmGsDHa+ih8GoFLDw8KnDDjc1d6SwS6X3ZtrV0+Und5berP2emj3mUZS
A5GLhp6mpoPDUUV1+N7ihi8aDJSbfW49VPbLATIhwh3+a1Z5GbzpSlbAn1lLOh9b7a+GhsmEeHvg
4nPT1LcjcJuF5NmchUkGGZ+ORvFdF6daTseykGHizGdVH5gOmpE0Fy4xEVEwvc9xr29VEMMh3zYd
DINp/J3sDiOYjINV3VuVfmzt6h7Fzy3yarwUDb6xpHq3nSIsR++x0AO+RagG+zA2P9ZqwzqdrfQT
606U2fXVbI7RYsxHWMADxAonwqU1uzCtr7P2evI/EjIZpheLNzqpHYyDu7k9uetrHbBqmeuxyI/B
xilrUQWYTbERvFBuEfnzZ1/5O7cjmLm4UfyDE05mvk6+OydeTPcpL11yfpbjbGVcF9UH9GweDWYt
XjuCLwW2zsb2Q3/2QwzL61HMPlisJ8/WRtzDpDCojI/5jO2D0CoaPPIf0+dVGgtML/NFNdgPZDfd
5NkV/cXnBeaz9irzZll0rEbnuxt1FCyEmPl5c0Q7uGed5NRtj20Z1JFoYcXc2uIVvvcKwfi2fNXI
k+dtrMMO7sbyxQmu86pEq9GY27J3vebZz3sYD/1g9VhaeQwycT+qH2kWyEVYcRvz1GfiBLtMF4xQ
8VYRy9YNBef8+KIBJQNv2CGUsfBNJmBr875VwYszdVeADd2NgUy+QqRAMEHBwem4Br6WhYITnIMs
/96qMQBjLuS7yGFq9wMOsKo/2e71iPKcQ8f+8RLaUaHkYY6dKM1G+RDkNsjDOrNU5OKu+VfqzmS5
cWTLtr/yrOa45nD0g5qQBPtOVENJE5gUikDfdw58fS3eW4O6WZ09szd5s7S0yAyJBNzP2WfvdZgl
4y54sqrmm1UW3crDpbu0VXmIE+2WFd4narfPaPlCZPfSTeluLH+sEsHJonXII7PcZ2KkD1DL1kqw
Lr0WwEGwxCxl2e6M1FtFM9A6p3TRP9u93jRvnTlvY2+6W9H4ljrylMX6gXsCaYO6psTvaYhVLKMT
ofGt1JD/4AYcVFuT5TaHkTNbLTTbyddYB9cREBsOYonwmES46YRfmT3tP+n/GiUuL/uXpJ23npau
aHUIU2CiGFlUlHOoJETThwLYQttlGVuquldIONS6PQiYMZk3iVlNCxHipkq6rxZ+NA5B8YvStfmw
C87/VOniHOY27IqYoDYB7HY59PhnVloo7ZXNzLhZag4pD02rD05QxdtQTgwqdGPrCsPaZcRV445h
tD2HbM/TiuWALvjazHCAF1GZj85Fm1R6UXPCSky9EmuT4M7Ks4DRzLi28moTsCHVhoq4sgtvzXSe
0r/mw4hQhRSAtKsmafYGA4TP3Kn1FBi7uTGqrdNbL0rTWCBZe48ZP09kxZxz3WijvrSEPSxkQcLI
pfErh953nUi7R6S4lgkAM/Ry75oIOOAShwd27PQyodqt5Zi2uyzt3EUFynUJatevynKfesHNaQyx
IDJyhrRcLVkTDOg1SJHxf2LMcVnTyZVtVoZfxynO87z40u0kucZJ2P7o1txu3czNlmRRl2NM6VYT
MVuOTqJtXJxmx85hMGm3rJFpsYiTOPaOdsdF1oRI+biJ99Zgvkgti1aG7ZbLjE7LKrDbKfk1yJaE
doGlKDYlw64aU+Dc2khHQ8MYl2O40hsOv4rRn6jQqbyZOF4LSqfRATteujqFWdY8tcK75JR/UUza
Nh1+nJm9wCa5KRt/LD7530aRHovZvjh9Ta3Jy4Kpailzqkfy+HR/JcG3ecRxTx2vrWKa3U3X8bUF
7IeGdZ6366kx0FItYG2daD+rRr6PjX7DsrWdWudY1rXfGZgsebIP6Mu1SZZc9FuQgn8KRGYAuL8b
lj/GbfDlOt5W5r9c7y0c9TdDb5+bzHyxVB7tgyn6pTn2l9W0n2Xefjhaf4sNfnvNlJc8ajKCgvZX
FfIqiNifvIiSWXW7lhQbyNdFHP/kNPGHCI7Byg107KWDQWqqxZk2QWIqyeXOcA6MpJ/vjbDCdanF
VO0T+r1bnTUNlbCdn2Sloq2RfVZ6H7IDgexhbHWX0qlt38qybMXA+KRZmnWWxKqWuVsy8kGiLsWt
5fows3QvVbXP4/47UsW4cIq54pCx1arOPA49VAvV7fHN3bMiesbteg6s9lxJNjdnFFPV/DOQWje4
eJdRo2OJTDEpdFzXyqZom8bHwqaVyJINXfktq4Z1l5opesb0NbK/pZ9b7ei44Z+YMkcPk0NWD9dC
DD/ETgjAmEx5HsPMbC7eXZRSYeN88xyDor3AKee+NwnQZ0Ow7Al+AAuJnRA75ipM9M846a5xFGyt
mfXWj4sEv7OfuUnmOywGZHy2yuS8z0xv07Qk7ZW+L/Cakz5eiKx/tWTOOCt3NoGCTk14MdXHVRwj
UsYGsKKKQ5uTKkW1bzrFTBeFqDfkfU7CEZsj8obe0mZX2MmBrfc2pZTzZcbYTN1238fchF216w0k
DUXUkml4CprBy44hJeo0BPq1aaKzxUSIUNtbXNLFl1r1oIglLjlWytZt2Fb9g9UZUYoqfBBTS9ea
dN2diqg/erX8ZXLXdRAk9JHSz40eG7OG0DoP00gMyagUvnRjis+j8yhONCOyx8VcuerJGcMsJFll
j09Ji5MGNePZqKuEfzCm966S+7EivKQ8VhcCYGRMlbTftW35nvr5+8KxvHuJYnUeYuN3yUoETsyx
PodGpVVLfBfTaxjYY4oglSM01dy8pt9PgmQiz1O4dpK63CYEoW51UBz4sQk7i/a5wJi0mHlJ/G5k
3SvZr8tQdiQz22XZETflD18yvnlWVi1Hso2oz+s0t8uN6Nxi5QpuGLN7fOYzecWxXoZxy97o6C2w
Sh8KHqAHok1HCzHnPPBqLHVaZCOZ3iGZ7FhtZK4Ls61xHI4mIZ7yxmLO+NhPavKduFgTfJB4WhV5
QS7lFCf8wiqS9KVuqmaVT0Rn9TGCDVulLm8V3tE4V7/ysvUtvequzOLWDJwxrjkmnQhhHRwlw7CG
NRauBWtxaj9WPPbdENpnDvn07kqEvYRegPP6g8WCj/Ee9Qtstk1jASfps24699hTXgmCT19aJsI/
mO42QU/aR9vGdfjLkF28CfEOLPrUKkGN0GxxmKLkw6jR7P2QvVk6fTSus7AaUjLJ1nMPpkV0CvOY
bW8GY9cqEygm2kc6QcSx4icsgGsjmRnChzRkzLlOUV/dNQNEr9bcRl7ixVBHt1YMARYa608XNZtH
jWLYD8PxMUoOGrt6SttcmlZLKDV7cY1fDIiWWZz5XWbcvGLA7cr81+nHHznW3KL1A7LEUNvJs62c
g1ti1qeaiBVZcW6hgX+L6RBV9fG5RFl8w1F5yh1PrUU44DxmCcs9Cz7aROFVvXn5jdkIdjZrnROi
uCBM2VaIzpkxscS14ji1/jm3E0zqxCr8QSSrqs7OJCpPcfBdGc8xSxwYjaLJNcb7VPmN9S7R5dD0
FMkpd0jOxLowzoKa6CJtpRWBb9btQC0yvyN67B1HbHUdCcQx9L3zwBBnOs2AXj8PAXEwwCEfmsgJ
GKd2urCp0BHqF27q3mL8CElnf7KKuuPixgPSyHiJ1YlkQFIfEuulDZ2VxWHWccf2iAlFGB+ASOxd
G7WHDUyLViTbUExLjWpPwppZSmnuQtoetrQs5QhOopvcO16rZmFhtx01E5MCt02lwf0puo9Wu7So
0o9wUyV9m5sHtMeGAnwBWG9lOjPnEebecCVIE7xH4VOufZad9McC7oET/nm8YPaAMb6oN1oj3ruM
s7gdU+T66TyGz0BB9q1j7exIwO/AajjgjboDWOIMFU99Xn6mJqm7gW0UEueD13Ek4xMrOS6C6YW8
w6qcreXIZ5+o7jQM5qYG8NiM4EXUL6Vnny1x0Dl4txEm+mGNFfJ3QpejIYCmfb7K52hpT2JjO/0e
q9Q6yiFF+ywpjNRvmX9BMSUfwzz6h3jkwWsGX+/JVKcfbcx4cy/yeAM2xmfTzgpd4dxm1rptaRt0
/QyrAOsruR2raA95+KcquVmg/jSBYrwpNm7v8RtMzSKqTcyCGR5lb8nm8UVQJe5ai+6Ona5pdPnk
zHAvIyZ9xq7I8p02PHiGOJkhbje5uY0JY9WWfbWKZ9f4ynpjISf4jaW8QQpisGBqm14yajab9NLG
6SGgb1sQhPBBdIA9agigoVKzMvwJ7/53boY/JHnChWqra+ZKxBvzauXiOHPq1UW8y9yZ4UQO1KwR
8l4xQrfre82GHyYhwfimG+ytwfLKPKEmrSLvxXgZO6xh+Rt7H/lw2yWY2PyKg1nsR0LwmrqlUOf5
++yNrTo/S12MZcNRAKFXJckq4z2eu11cjS+Z/CSzu0gG54Z7epNAVbBVhBXwEFofZuxui4qpbOc5
r70FiAVYw7Fok01cZ4eyuwReX77oMXYYTdvWZE91KFx5662c4DlOgoMk0lsobWPIaZ2wd2NOwfLh
OYhNUugFG8ec5awFmGluo/nCyH+BzTg/2YzLu89e7ok8e9inCQg4TbckjYjHds+cR2+O9FKmfsir
0ywekWgep33q7tp43mnhvqBCjhKf/LUb+0XxloHMsHOQh58a1zguwHKvQkhh1BCRejHBkOOmyCCs
CSJ7PINeZUBtJM5Z16uMR+bRGppauY3nn4AstZco2FWgo9TdJUocSlgjWXtCYybVj/Q8n3WLNpJt
nqIIr6REYIcZm8QAshWfm/pk4XkAwaSWCS7pGHUNZyjOKrlzautSUzAFd66AReBgoqkPFim/7GSL
t1bblh1y0dqIsflUv1XxZrQMvrDfcQdWzq3O+aN6eQJ59pLIbJsN9lqbSV3m2lujJ34XM+wYsBvV
pvTdeTNVxrYcq6XLvLxszo3kucXw5o0fRvI0YyHHs4TEsjCT6gj7wI37JRJxZ3CwxBxTEnrfvDKV
/q3P7nP0YPo1+dWjhGBYwQjEtRZAsw4kcxn35zmDQDM/DVniPfgi92kaDb+c+21KC0YJ5acldCMy
akwLWDwOaIcvUUTnSgUZ74aAKyvj9GWIoAEgMzn06xRC0S4ISJTWws13GBpp0LJjpSPaZv2xBVy3
LbTq0kXB12iXn4ZGgwuazcK5cU+GrMCJ7VEWEmQ54V75SNX7LFhWLdr2V5nFR3h8SyybqD2EjPvK
x/bVCXdNLDsN2HuMSE6ob9M4GqewvaimC6YfMISfWlHTCZuw6sqYlLxA4tiaZq9tVbtRciKXzdT2
Ifm+pPQX9dxafp6APiFUmVfHqabgL1hr9Dbpb3VyNmRA2JYdrTgNS57PycjWgTzmxnDV21+joe3i
stlJ98vr4luCCivja0B0wXVwlMw4A/t63aAkp4A/st1EUC54l+OhsJ5Ruc9NblB/d/NSWg8Lp0CE
Ilz2TPIUQ0RnfHjWuMq8D3eojpUN8RJ6AiVkjAfC5SjJd0k2n8Rk/BTht4l4TNq79D2p2HAbkBuu
neKMXmCgRVVqiUn+OAh+SKiNy2K0tuAn00sRNOmHPQewfid55d3q/IQ5CeGRjYsi4Wkf9Nm8Tg5T
oLb/SOdiyXqUtZEZTyE0o4Ww499BWy/aTJ48zFP7WBV+l4bbumUjk6eoUlwSOknCkwxpistAQ1qc
nO1APpvBcsqEt9G+S807FxiyBk2Y5yz13APb6vGkzuaXLXjDC0/ddNQh5TV/+q7eTUmgLaY07Bh7
ofh7yJPLpmMmotST5yXiq7M0e9vOvbsnx3J2MAXW1tfEqH3hmbpCKkJiCQc73znedGp7VjXrGOdX
7ARWaIJR/aRZwW3u6T56K3r1ZGiQwkDlIFMjeJ9aoEc5EL1cXweeEVFeX8ao5tnSxnGRkxHyIhLM
UxRC1GT8cak5jxZuN42wDEzG6KGIgzuNoccj5M2HRA+7jTt62j6ve53E8xSmawfpfWXmzbZy1D1U
fBv1aCrfbO4jtF8tsr4ASK1TG2SQYcq3kEBQXMp1m42LVM4Xe6h3TIjXeI7WQBR2lRTHzhOPFPYD
/UyqTCq1T2axqHovOqq0EatsxiPm8SRdHXAbehmS/8gIKOyKFCaOqJyJyGiSZXfZV2biS1SSDVks
+He4ZR/UohzGH+dJ+ELqGWOx00aIl2nE37tKpgTESea3ldEBj7BsuLREGnqT34lU74RG26VY1wI3
ttZBUJWbFveNZcjiVgIHIP8WOJcqlPXGwELs40yVr05bndIxN3xazRJQy0ikpaK3GSqhVnmJVDFH
onuuUV18FH39OmYiIus0wRA35oxZdU/oAteEjKeneqiZkZs6cLRK0huTd3AXObi2NKh+9W6vpxjX
8C0vs7A0Psbcqf8QktZhqunjEo87KL+0bv7MMckuL5x7UC0xO+MCo7/MZeP4RtqgruQJw+BKgyLC
f4eTYRpoq2YC3DQwocn+Rt1TPqPMn6GCopVFmbw2tvM2eEhkZhVsE8wbOJwK44ORO4PpsuovvZw1
3xT4ANti1FeiEtnammPvPWTfEKpEN366rvwdFTX59sIerWPdjsZXEzL0DvE7/AazOOYLUOB7R+gP
DJK29cgygBWea5Q2O+qPJq/+dhTkCG0N0akEKxTKjrNRWfuibn53g15dLC+ic2QcyX2rnGXF1YTW
ow0mdR0bUCKNuky0Y3/Ws8l6HwqvLpd623p/RKyMEoyFNmzYv7JG9hgtP06wckd0NJsq0tB9g6hu
nUXIPIs+GNr878Z00ue+C6rbUKiWAcpcruJx/uyCIl8DtMl+PzaFNqsWsYhR7FCBms7jInlq+xB3
7Ezpxk5Ljy/Zo7sbHusny1wuvXqUH3pB9r0WgfwgrFjvqtSCbznO9UY2ljzn9A9UOBUVVTk5Jjjj
RIfwkhJ1RgAPmH+CZrZ5r/XymCQe8uAYuZuqVrEPFKXhe2sYqAQpCLZCnFJ30pgkKtP9qciv+Ey0
RbOycbdcBHG17wzu8iaZNceHn2OdYGeJtaA+gKxcUERxl17aQVN3Z1DTUjas1231qV2DgSoQKysy
3k1jsBQiNZzVUHU4YQxaCsPT0HRUPda0E/bwnY2h1WxiDXhXEmRwFI2mEPumdc3jJEP9pncYWSnO
SLEFHuNcGrBphX+ydHFddAz6jK49YQkxoQ+VU3jtEYD93tSHa2pj1GfFjcZUWnfGtdd3RLh1psGh
kWIVJ0SHT0l2m9QILbAilbi7QTA36zqHOEe+yv0c0i4cliLNsf5zi2k3mWL7cRztRwS5QmaYgh82
SRFMKBg6WYau+zF2qgKJIvDOXohq0mTwUEC0uHwtsbXTW+uqSP5xaxZ67AdVCv7csXU6RahPdzML
jCsCj9fgK6oy/QyJEMsf5tqc/qACboGJBLumSxJJf6xpQNtA/06sYeUQBXMluF1jStwnpwqnjQrG
5CAaYvfliGUodGxn65ZNdwsyFT9V9BfAFfJzQiGJ6WMM/sRVM42LoA7dU1XGVwX2cxOlBZnyho02
jsEgN5hRiSsJunyowvcRDhboSOs+lkV9MTv4Q1KCWxsSoEH8Wg+cahBsEZFgA6eB/v44CteWRw8l
q2J6HcXAl8AzcQtTaW2mBjfsoGKeIrMRO9MspxfI5KguKtd918BEA63bexKN7J9QqiqN0fsUjwtX
DMANojFpHHKTpkU6t8tfIyYJAahffJT5eAjSqdu7Y1vzRhCMVK7u/jbjhCmN5XbrsmLqyzvEUKU2
eTx0yvyfZIymE4LcNygxvhG32ngzsWpCVMgxmZqLs1N6tE9JS3nfpbkJzSIl3aAkj/BobCYP50zr
uTvHKVH8XdjtJRCjmj77qSrM/sTQ0lzDJZpOxgQ/ROsy3rGEhLjnevZNwSo9SXfsL+zUUdu8JPIO
lQDFqfKk2WNTUP3ZYEpCrDwWwSMJmF5JDMfr6KHGdjK6TXljXCa+W5JfGNB9xknONovUW5y42ZMF
5OQ4mE5wL7VJoLil7zrqAjCqVl/NSoFWLPO1N5jjWh+aahVQNb56Vv/uSeH61fgQRyFf9NARjYig
Wx2Cf6jBQD2E6a7aNsS0l5ZK5SlJTCb/YSnWlD/MkTKmEq7JoHJmQHpxLAi53In5Y5J8UOlonNva
bpZNOn8i9KDPlKP6DgKC8fA68F6MANyUDT5TVc08wKrrWQbK2yj9ClQSXbgImBbnJbYMVrr7OG2L
FQVDx6VBIUKGu1pP/bDLUfOyRafTvszBpwxTnfzWYGMa8uhBVmHppV96wVcHQrnbG7lHlDuNH/6L
Wo3AKUI8J8Tjgt/Ebd3jhOxX461ZzYaGkyfJVsLDdyzEKPY8oOkWdoDznace5kyGkhdMHAZ/UeNs
AMLbTHl0qZ0FYMdlU6ZbkMCk35pQ2TsxDgyBlBHSOk9dcOFpoy+P2zrD6xTE5LPYlUfzNZD0rUhA
dNQfC/5a987emnZLNCOHvRcPfC2hqzsDSXYZEb7FAn+Rad8hGeFiOzsiQ1sfC7VLZJBg+SQisjSd
NrnDxcrwfNWxXFV6qP6M4HQv8PhsaKYDLVkaKZDBo4dr3xFMdCL+f7BlCGjpR9et6it4t+C7BbhS
E+3oxWXKtPpn6siSpASF9lDtp9R3Qo1JgTE8JrAq/MSBYV00TvK1RIDay2GI4T16VvSkTY+gOcye
w9gjk49Rp29nNbQf3QNwF3oW1bSRVTevr+MTGhaR3BEyRhSpD7CWEW9iqSEYdpg8XvpAzX8yFjCf
vAAkc5nNXr6QUiPfCHpr2Qucf3OpGn9iK8HNkxbu2Cya5lUz1/hY89FtLir0tipJ82XFlbSzoXXv
pcMNn46qOJHAKVZxMk0XBTGtbWLnFjCfXCvHSD4IecD+smhbDyw7fCBXbL/RItgegape2s7DnpVA
U8kc1b2JlodqoWLRINB1zsFmgUSUjMDgw3cUeMwIYmrOWZ2wQQ1Ox0U9vPYrwHzea2P31ba0s3FD
+p/AXdm3T8aDx1IqCMlB5eScpN0842VzwSe2hLTOc4HpindGO0aGbn43IR9mxHoJ7s+wZsxeIOO5
jIYWQTiPT3NCBtwYbDFj8LGTYqkcjojUSvQ7h8l3z1Rxx1jYY19SUvnjqE3sX1HJKZgS3hFyaLwL
GOzHLziM3pMbnjJI5H108KxrkEf53g7D5ieHO8JGmGOdzhv07IVjE8iHEDuvAalxkczaoQ7RKU2y
SJ46WORWJLQioZtYavODWcQdSSTPop0MZsVLD5wHkoIWOFsKFOsXMwnzg5sj2OBVzFjIXjoWGSot
eOvhv2wzhAym54zo1SJrhEZhn8AEq3TTXGXZI3Rq1rA+yQbnegP+L34TyH/90iXgcXWNvWM22yZA
Xq8aWHhZ2cy7zEG8j8NmVQnzkM4ttHuLRTrpfAzc/g1EQrMyIv42iZJvTb//bnr/f237P8W/mrIt
/3R/9f3//xoOeKxX/e/DAYumL37H/zEb8Pjz/54N0K2/kQEwDVvgqfyHz/8f4QBQrn8TjuV6DoKV
Qy6U2MC/hwOsvwnTMskNOHT50jUf+8NaaFLRv/4L/40wyBJ4OilIy2TZ8f9NOEB/rKUqswk76CPC
4IA4EIaUhmGQlncN1/xLNGCuWHZg6mO+m2PFYDd81RrcoGyi46n1prfRZGeGlxzTYQd5M90ByIm3
81ydJy/5XxZnPZbK/qefhCJF2gZpCX7vfw4pAMBO8yBgryPNyo7OBEFPmvGH5eGj/w9fzvUf/8//
U/T5tYyLrv3Xf/kvf2k+Q4nc4JgGH/U//1V1mxgiyvt814ngHpmFL5U8qsCGHQd5f10FTApS/Otn
TQ+b5YwVkvlPlmBp5qrU+9bz/+cfyHyEPf76y5t8Dbo0UNBMnpJ//oliivwutjxt28EYGeOpviXU
wJ5ePA95CjkrmgFcdcmqEbpHZFc6lrkqXSEOnj3WG92M8wOY1BFOchvePCSXsJ0w4zDIbtc0rtBb
B5ohGK2dpPsuWQP7E8y1aa/cvKU2nI5mt5HMQbc9JubFZOerWrPvQBltf6bzsPp8DwoCt9trD8hq
URcsNA+ynPBBKU9msgP6E/8BWudcTdPtv6V8mOfJGIJnWpuEOBmRzUfBeLWug48yT156dYi8cyiM
3E+Sakd78jwXiNCsOEF7y+Yzzp+d7XTBd4n6MQ3Z8KzrqjuwHaS+uizMYHqm29eobhKgMgCyxEAL
H81M9UXUTN8RSOl7GTs+mTeWzEyUl7QGR62GpGnPp4LVBAzxB8CF+ftosb9lGF28kgYmVsc+Ebnd
lLPnZ1EuzxLLn45UfA2IUVO1wmeaGlZAJQ6LqpIpfnA3ZcTVwgBqVeRtvWQZTeNbkWKvYO8FB1zV
NNauR4VQeSle2JIb3B0o3Ids/kyCEDARmg6yxajB1xpHpHHZ7oteTE9lp9/ZQfCIfNIgmJV20pr5
h6xaeMbTVZIY9H6cBvlOe/A1C3wFSyV5k9Gp1CYvIMd4TN72dhaZqzoogVI3WDXyMHWxC7HGpsLa
sCvLgVbBaC5txharGvSeKlgTA1rDyHkxZusVeN6+EObOQF1HG8o/DVbRNVH3HmpAfrj8qRZh++yE
PcbbIh/ZzySIx7GJRj/MWcYyJvIxOC0KsQVpM5HaINeRlrFYpo1bg9egZQRp8hJGtQMPUIuOgZyB
YBmhfO1IonwTotauXv7Y2UGUFRS/NgLpMJsIFAVrtdko6pxEZXE32xzEn2AlvcOjoN7zD7bAuuxE
yDo89sgT7EGuzeBmsB2SBq60pu9iauXZSER08UQDh1ZI6xZngl0aua3xoTmp9J7BoDCzzjowp16v
66eiMqxvL5+iguJTFruMIdjVmDW182xVbDorIxWjt+6OMDXkKUa/t85sEY9J79RbLu70q0im+Q8s
sGA7UvKVk1H8kr1u34Uwmy+rz4rr4IUjLovIvmEzGU95a84nyrnsSiMyYLSkfGV0XJUHsl/esa2c
EtBhh9e+akDhnN2p6bYVdpDXqo6Na9dHw8lKJvHM8fYrbe2aytXJx98Qe0826KTnudKJzaPIG3hI
QV1h61ALTzHLxIBddb9qS/z0XV99FaL7slR1AYQeH1xMf4MWbLDUwkDJh7hbmr25s9rPYuTsWrYG
yc4Ih2qu3uh5g22j98hAmIS6QTrXubjbjz9fzUO+BCtAyPJQZUnOydS+GpA49/3kblWm/FwzT7pm
vZshgG4mJJazaBHXSIqgDrnmJz4o1myZ9Q8fCWtWehrkIHzgtjrUGncLbaRfkA5dFfiOaRJyvs79
ULP/NGdVEJNKyOZQxtgokzWIOMWyZOTaay+BABidbywsUZy0SC+D+U1ao19iIV+WFPW6WutkgJEZ
5d518v2c6vcHYsZgj0gc3uF0Q2Im6DYO5NiMQ6zYo2CZ7EpwaBXWY8Uc92BPhJzZjWEzk40c2a2Q
ra9W/6sfgcOhK23QOF9qjhJdX48S28jMHmh+PBYCklC4JAlyWYpXy1k1NISMESJX+GSycSFQiUq7
YtDA1qyaBBjjk3xpEoHZRS3W+rmv6YCrbWgAGzMwy3cE33AwDH+0VIv8ibRyWHcLjRN2EP0hdPvl
yNwc6/C1Z0GW1ZQe2ZtmHTnRamD7W21zkoM6gaKMszAErhwPEYzofElmAi8wEwK4QloDIVA8hdG4
8IyKqOrjppnnTTa9OBxofQLI1jxkTMuy4SWL4m/D/W2XDASy2sRAMsSoC1FybtRJCyYoiLXj256G
V1vXrpFsV3M1uyfVQmkNscGXATFVeHwMJ23YYegFTaEfOED+lwW+lvhL2vJRUrlStxwSa5hVDecv
i8t1kiMD/Du8meRyWPRG6QRI9UHdZQ07UyTrrWCaRZaBlj/dVxFj1s503+UEiDJXGyrGdTtgOfGY
a+zgymRdPPl5XqTnqMQhbBa01CHw/WAqwbBo5U23pH7ti5p1Rpr5bSXRpZ4xmpWJ/h54As6geGym
Y9tJNLyms1mvCSC+kmyKMXf0vFNselrplsvXEAcfwjSHJ5vsnuWxcichO0Xk2j0HyYS1BODnW9OZ
5Dp7FlDIVjtPsB+YwEcvOM6atZUMd1T0pYiTfRrHFjYE+azPWPs8IBSnUnknT5mbNkd8CCIS9KEF
HUCle73X1q7OuAglmkmb4mZqQorAloqDuwv9DEOyX+aB/syzcjDDIr2M6WM504OA/PjVH6ZXs1HM
jNiqMw7ebaz7llEeOf26zTgTWBzXcBT1WvTRZdoxNjH4efjJLGoVNXnnxlC+G1evYszfo34kww4P
ELtI2f6yJUyBGXbDlmxouevLCpS7aCtGtd62LcFQmbAwpu4Sp/J3mkzjssGev3EnnIHEtQGFmUyp
bcmQvO+3VcFVmIzGa8gV3Yj2WwN/xDy15IfLPmHbu4uwxhDU1Zu5nb0Vvj7GAeShFo0d5kerD98F
5IjN0FrsdO9wtTbMpRamaz43TceoJq7PbYiJzxWW8B+CtC/a4CqtGaoLG7go/94c/UEAm/rcF3Hu
vnW93fpySj5libCVB2TS0mLaOF5F0Tsb3YpPPqUKcxhhllLulUu+tx6Ld6savqrWMV/LJv9WQq/X
Ewt2Vwlm9OJh3fYGLK0O7EjD8ONKHqHVbEYNhmQtsKTUOzg1v0wChOToCZwKX4so4oCAQFmLjJWG
/KbluOa5vA6RjnXACQQRqfEWaBLbc4+po9T2aV4C/MRnU4IKNjON8A2Wbk/P/Zlh95zokK/icSVU
tvUy+QZe8qYMZFIyCRoQUjK9d2Ydh1Z/ll6xC9VPGMkjweUlCzY3QHqr3lpl7Erqiu+H38giIOEG
zYlGxK/CdBkzXrKjCPjvc0gvUY6mX7AfC4vwwk0ESxrejb5Yje2DRhvs814sWwY6dn7EcOk+JAV9
p2XqKa29Nxf5qOI9DMsrPkij0Dem9dtprDV+EqmdXIugaL8hZ3OmNjjif/Rt+HKPBT/NZhrADzTz
v7F3JstxI9uW/ZWyGheuwQE44DB79QbRshdFUhKlCYyiKPQ9HN3X14Iyqy4jyMd4Oa/JNcvUTSEC
Abj7OWfvtbeYyExMNdh4w3avcehCDb/S+PTQCpdIVOb6h1TTkxM9VfqXgfZOg3imt+UlvzrDRIQC
2vpLA1TcSJY4B9TD7WZkLu8DDXajzYDXrqDfGP0eZ4ZcaI66X/EwUhrgLzEuO1QmqroY87vCbjeB
TyQJCUGYoqd42jhud5PnrD+iIwICHDtOl2XfQAC0XeK1NHCejceAbbKaiyXuj7vrt+PdiNFp5KgS
DzckgVIecIcR+jclpjE/ukE5UlrmpcO+GaQBQknnIjb9jcH5K+FAn6JW8Pt817UlObcsOu5nu36G
Uw7bBqZ/uzdm/p7Q2ak8Ioajx2agtuChSotw0kZvCaCF3JltUCavF6VojkEXbhPs7TPHIqC2Jhs4
2XFSvpOE8TXhPYewba9wRVTVfjAtpF7Rrq4hW8ElX4wCRfCYi3kLTWf2ky0m21U2BBs9LtJAHA20
TFNsS5U1XbqYBMJml8AC0r551c/qAsbUqkFq13x1g4yYP+cals4nE1v9KCXSjCv693tyiS6nOeW1
KjdtY0AQdbZzspWOe+eUNNRkc4Xm/6JX08aFzBIBkFQOETcwhghmtX4IEa/zXDDaKz6D5L32G8Qm
n0Lk7HP4LPH6pMN1DNiqGP2NNGOKpwAUz02X6b2Vs2G3c6PXOTePxBEEI7XMkIXrhQdli+VoWt2k
TbVNU9vc52n8GYEBeYfpQxwkFfAKu92FmjrCDEOXv0WgTSAXLe376wH7y1qzMswTh6AxL7/mDSOp
vLseQCVdxNlwPzqhfxkI1IplluYXVe/tvP6BTPHfttXfNmLj4Lo2nBCLvdFclibHA/iWJjGCQ8hZ
oTeyF2wPkHT5kIRTIAlNlPNV0DnfBjLf/6/WlahSAT6e10HT3CDxLq8zcFyPNY6+fZiQLsTE0cjP
YyfLuHQd7vIu9s/bLLVvbTXGP1L8opcp2vO9yNzu8uNWgrCWVsG/+yj0cCxfuo4PIsthrxTu0fGD
2a2RT4UVnlcdLZvNAIfkjtqwW1WJUPxLXREvS30yq2I6rxpzETUGxTnfKmbxWmqaYKlu8qXOCf6U
PGqpfsjAoxCCq01RZCz1UbBUShDyo0/lUj2NSx3l/CmpKhJI7gw0Fd9ENba/lJGAlBV0d5klNNlF
27Q+1KzE+dF6nFTB+jretRJR96lw3Og5VVJd2AZnBhkTxoDmrDFuZZIGP8O5s74Q+5vcVXkVXxkh
taIW+iFl+EyBmTfXys0BIS+15bxUmXNEhHFgSfQV/iio8UfGEjQOZuNz5g/6GWZBf1/Y/jcnJ/IR
nArHM+cRJjGj9i68TTtxNWJjA4HaP80uA1SnrZLLkd7+2uuDT+Cw104O8ntmXg8cem/qxXNLiuOa
tDH2MCtiFe2KTdd638asYV+y+8e0wJaCELXwk/OQpvFjNLWIQpox87ZoelH25VPqX7SU3N7K46FN
t8qAQ9CTyowsy5KwOie/xsEPrmu8b5eSjpRY+7ZcyjxvKfgwj1D7jX/qwGYpCZ2lOCSwtbzs/lSM
2VI8RksZCSpwvsYpOVwzAnLv9FJukmJf3GLxap7EUowWS1naU58yeQ7gGVCygo1Nn+yljP346aWt
+erZ/dON9GgB0uBEDYSJYPnzV6ASzzfKyQe6cA5QF+iZ9B8HlcfbBoQ0fgoPqQxumM50v3x82Xe6
bweXPXplDDe1BYK67HyocZMXknOVSMkOFUp9/vhK7zQ5X1/JMw+/oBYEPAHpIuciGn4aIaythCRW
PXu/sAid+FbisBBZVgILjAyBZdxL2pzH8fX/XqmiOtE4gVhxeNXVpbOsQt2yHsG68c97dwjh7bJa
zYmNyhlPxLSaQrjQ6bKu4R8u5r86sP9/jPAwVS//+38+l5TIzXT3EuIlej0WEEvj97+eI1w8Ff/j
+ml6efvf/DVLMLx/0aWXFo4sn7oSLRQvyF/DBAOckOex2jMrWJr5r1FDnljwRPyHvuOT7wRW6P9N
EzzzX8ryXDYLobx/NEnwDicJTCtM23GVQIgkTcEbzATk9bsbO2HV1njoNrm72AZbpDXnSU+cXet6
6VmUBR51DQNZRvlGg3MGN3h8ac7mBhlcmIQwlcnYmTCy2B7R3rUkOzWCtojv3okISmA6Gn/rUUtm
sNC84QdBy7G3I42XknhMzBiFkDA5XEE61wgNJbp7XS6iQauyb110W7/FZT1jYCbrDrsWyibdevF+
ZjaD3cKpiqcE9Cmz9yDR9x3c4M6jp71Ocd5CBpVhvofCnoNEMedlwMYwEpCFVa/AFCNRzlEuXgwu
WRFor86pjshlSawxvAAlO/YEP1T6q0tngPzgsK73LSfmncRSmu0Lv3vwizjPdoqs7HqsMbsFqMkL
Q5SkmQov2M2RIZ4wQPucXbVi9a9b62nEF/yjQHGLONuhvdzl+V+L8T96Sf97g7xP1Utx3zUvL931
U3U88luu91xWUwPXoWv/888fhy/lQtg6+AeO7IC1PuuX5cVp8VT953/wX/79//zv/uHfeK4Tr6HL
C/Bfv4WblyIHGfT6vV3+g7/HefJfYLR82IOo0iXoLh7zv95AxQuoEB4h1QYDdjjO8/7l4au1fRZk
i5dwObP9Pc6Tzr/46yzf593hfwRjr//7vf+eZHHL/roPf//z68nW4UZG9pViWXC5kuV4rsM7ffgO
lkVqjEk8gyYvF6FI7ccbohtgz8a4AF/dk3cuteyJ/z5m/rmUgiTGVUwhbPaaw0ulMcBiR7eURDal
MZezdvHUplcjfKorICWUPk2efUmqBj0h7b/zjy9vH25uf13fs5HVukxOFHf98PoanRWIJfTSMRys
6FZYkWKMp2K1S2ysdysjzjGk+TVhFeuQdxx7NBzWe8/uvWd6pPRDHJ+EE2RFJg6mVGJFn0Xj1Ygd
DdTSTB/yYu+JZPiN8NBLkPdHNTJ8xS1tjCwHDYTRB54LwKDf8P8ZUuVIi1HZDnX0wPOjwjXYPQ6t
3tR/63tpfTFbo0B7PhkdHq0sOrXbi2WBPf5FPGaHtoP2yWY4fHhHpsoMGqiLRCPFvolr0XSsp6KX
DLpgIkNINRLX+WZmlnjKWhfIracEOriqXM7E7mzXv2Y0L0A4o0DigspQmcPxqp5bQUYBBXSVB7Cv
EsV8JgyXo0Su7WcBLJOqR6bdA4DsIdpEqK5/Sg2Bcmf0qhnPcOaWj0AqQcPFbjBRI+cNdaCKaI6C
U0Hy5KuGYRPuz4c29eiSYJOYhhsxabyjI+CFi9apIvkpCgjVQy3r5YyZYGWAv0mWk37uVy4UK9fq
CDoffNgLTcOOAb86RtrrE8/8ZGbMrmEHEdN53mr2w+sZvCP0otaGNiJqlZ6VXjQsQ4xGzLu4GT2P
/qof08CedXfPHD4Mb5Fzj9Y6qFX05DWe5Z4RWoQjb/DGnPxniE5QvYijr7dpF9DirlrZwpmaY6fG
yY3YepMAd3eYQ86YDOnQ0gtc2YWPBWTqR7PedPOQ2leMUbDDtAFmhXXguNldDPnY3HoAGsTGgnmu
N47KmiVOcfStZ76wKy+ngAMBjEwg65/TQHnDNfHJPjtHrKp4F7MNZ4Rn+oRJpPBOOF7bNn7CoE9b
es8VXa9PiUgWZV6eMHdAGZwxPElE88lyC7TKNowr4J+yLbDTB30b/NSzExHJ2tkYxPmRJiSRRo3D
fCYOIdp4qW8DryhyOFV+SiW9paQYdkYaIDQ0MbD3m49Xg/cWI+SNKNGQWQhTsly/PnvgHp1SJhPd
Oiw9f+8SI7Ohx03PS1go27Etjtu5N8odDlNcvpkOfn98/cNj/Z/FyHc8h7O27zqut2wKr68PRSEk
iJ66r4LXte2a0rmkWIsv8DKJfSkQUHx8PfHOQu9LjmzMni12Drkcxl4VSm4diRIREXOYgqF/R2ON
ApIeZtyUhHPUY3PG/NSB9juSzVf35nlWV/bPEnvPtCMmGv8U0undvACGEXUhMj/x+ZbV/3Atcjhw
OqgbPd+0KD4OPx9NIH+s6yVawQhKUiUmueCLYGGbODOJv4oFZDM4C0WPOJe4A0usbcgsuzI3un2r
DfPEbvV2t2CvNqV0pM++zYDm8PMU4J9NYS+t19wB5dInQ+iTQpbkJ6Y/7yzCiHykw37ke8x/5NEi
LNDfD+QxwOkiEuY2IuYkwSUzQNYlHdh7McYSZ9eYSGbSJs0PAdwcb/OKxgfKU6EHqFYpiurHWs62
2CFkrs2NhzZyj8A2yDe6xA114jO/fXilcG0bGZLNneEQcnhvFLBYuhnLR+7n6qewyxZKAxk8scc8
OJ4NZ3/i4Vh+/H8/HB7FqFSWa9EkQvPLO3P0thpeWurQgGVGs835WgdUM6u4cQdkb+Fsb1wGC4se
Lgs/JX6afh2GBozHULfG7uMPcvhQcG7h5EIxRBUvGNT9Ocq9fomiWVaiEkm9dpQxfM4ot1ZobqeH
j69yVIb/dRnh+1KaylUeZ7TD+yuGAQ8ShC+GydIFhRQV/n1OTOhdjDnkWWOWoTXdzF+IneqvApI2
rfUIs5nQ9QQt/84QqiTjb6yfQj2T8PnxpztcOZcPRxw5x0bUR4rGmn+0kFQqsVoHwwqalTw4r6Uy
tiOl1b5I+y+hThNoDr3YBFBILs2pb+//+dWF4iGQqDJoWB4dIuPGakNHM17G+Cag0WSIlMs0NqjT
opAJ7gicDo8ymlRRmXrbePNwQnV2eGj66/tblmXy6LNwo14//HGUZ0Yc8ngG+iIp5nVXBThtu6Qm
CgfS3SpIsviMyWy//fiLi8MFcrkug2OXg79klXR4ww6va9elazUVtlonsanzAss0v2RhzdGot8mH
4axGVnxbik+SPFm4ZWNExRjLmFypUmZztXNNBEabjz/V4Urw50Nh6FhqF59egeUfrdo8IyaGSUOv
5wDvveeE3bk2R/3VyZz5so8a9e3j6y1P/uuFgJugOB968I85w9vHZ3h7nNHfpuxigibs4g6X21SQ
M2g0qruH1aq2oqTzH5S+e+L+v331lyvbVEnLlS3vaAmaRVZk2Iz0uk44KoYSqlngwQX++PsdbdN/
big8aIdFDiknloSjG4r0nIycullCmKP8LMyIZ7MbG6I6KS0POltcidr4qVvh7Zyc6QMtjfCLT0rO
tTMJesD0O8+TximeZC/ViXfPMQ8PEX8+nUCRygIApMs31dEzqEtttZPv1uu2Gm7D2lafYwP18aqA
2AMxiRvjZUR5WXPXc4C7QQS49dN8Ixf0VZQuEYwJJkEsg/RLQ0pE2i423pqVjU0LlUrWuc+5VXYx
U3x88YgWEnxdUQp+j4kTk6+s5fhcBVVGeAXhogxuviWhGV55bBnBNiWoAeSEiQgmyiRCF469+reM
/OjRMZbpYdFFMeNOWbVw/lpCPnfFWE3PRhTU0bYbFNnRWuYjY8muHzdBakFtLmjRIEGfqu9OPZif
DFzgORw5PKhMd7n4ZdorPCWOL3qPMWoQEys7AE1qK2GRv1r57TlnZrpH+PVdTERpJe+H0mf8pYea
AUHj4PtYF9NEzrXpucR0Uh3Yzb6IRddeTBOgizwuRbbh+Kx+z6FC/D4Onf/FBRw/rGoKt3ETtinm
CNnhVrSCyMvXtszlvCGVML4A/cZpOjSYV2W97h5GaZePWRC3L4o4lXk9ypwkKdk2yUskKAHOeTZx
M9stfqDV1IzDT45tMRhUTkQPphPm486dUTtBvLIhHyZmkNIMVha2ZVGK6VOhM/Gi1Tj+ZEIT3VAc
9/YDX8b/2pP+RglArty1NgQBC4xjoxgKV1mifxgtGziWsdDwMWimaFZHs0u3Lq4mxvkha9iKcBA+
GTtDrW4yogsf8wzJMdgqNKxwGaO0WnWBbhb9CXLM2fWKeI3ywt+MopjmdSAkWI4mQwbVTBqG3kAd
9wvQ1/zVCVhPl+il4Bw0J5QAcmSI7E4ZwC7CKIOIYStrE5xRk35K+s53oIOb5neLc+kvyoip3mhM
mr/d1IPGiS24IMVuFOP5hB3UxqtS2A8NaWffSz2Yn0l99z8bJErj3pns5CIvgdGin+Cery0fiwu9
g3m86QAhtajQ7Mk753t5z0IxFgXPQXLZyiod+0Kmyg321CxU7wR56Qbwigx7+JI95aHhtsrat1hO
w11PJdRu8iiFwtJ3KSjYScagPzvCDM8TFVVopiZwuButlRlf2G4KSy/uU6R1BTG3HQt8RFkq3LJ+
cnOS06BLB9WwpiMABHWsSmB3JGsScpiN0ZMq7Qq90ohLfY3cVfXb3EQDQzeXFhR3koyIbdpCJb6Y
GnfJwk5T47yHCm+s0ygjB6Jjn/8JUBX8CTIdt7rgm1fjjSbshyFDNHHw0rYp6cZUtHI3XSCwK/cz
yYYdgxjO0HunWqCJnLwrFKOd67QbHZjTgj3kOYGw1Ib2DscDJkhwDtYjBTsYEBUH9g2JxhDFGhOa
Exq4HsZk0yVExQTkWJLSWSj7wddM+4COpf5NyW+koFaE+E57Xm7y7f24u6oNMkLISimY3NUJ8xMY
FqH1iFYZFWKNRL2mlkpcUn4zq9+4naZVlBVB8ki+KPQZz1DaOE9RVP2oSrwjm8QvxfPodtVnYD/I
Esi78ZhKx4bPbz4B6mrmECAO7RfvriRtKQP8XPAqZZ3tf7cMW/3ufB8VgSxmEhoyvdzXcXntbPjf
0zRjXbKYTBdbMRo+qoA4ZIdpPWV8FzLkuNWBxuRwE0kbsUc85+DOSR45WwTq113oVOhKyNaCploB
YR6qvqaJUPXOnS+zUW68RrXzhhMpQVeYwYb7amJ7gecrlkDzCYTlyrIkVrQQPedVHAtZ8cQSPw5k
C8KmbdbzLZbN7B7DWTGtqsxG24QgU9LGyaKwPPMTWsVrbVqLJEtWxplNfl20bkdXIADBsr2jCxSe
iXl58gHNhL+kcMJsPaajifQjgvsJx1ggFZ0cyiq/y0lDBjJuIDLrXA5abQaSPgRC/9lguvViznby
jb/B+d0aZNGSsVUX31WODwxSHjq2TYxZkkwhO66izaScEo25C/rcjkzy5eK2kJBpZGRfjj1yD21b
sBAJVu6CdVnbtArN5o81s56+JsXYEzGKUe0bYYRjdTG1PCxnTqtxsyEskv1adRT+m7aasuxsFLNL
PwZXq15RR8y/WTnFjZ8EVPB1qwYY2H1EeDuDu65Z6cp0kZiOHgeqBrF3vjIxp+nd0JYpXCHIWxgn
9eCQGhMR/nmLrq51kfniyAPAlTGywOyNX6wqqvxHMYMp4InLfLjLII8NVLGicSagPmFuX4u6AKgt
kjKRmzB2iFOwrbkfQUlINSJux0OxK03dMyGHVMS6IaL2gjcHOkjuu/3ntJR6J9LY/Vpbk3E3lwLU
0Jzl6bWFqI6+qhWZ9FhtrTX6nHSbDaVxNegFY+oEYMHXbXMX49goVnUPFR9n3TWmgPYlz7IKefeA
xZlaizPNRRXm5IKdONi9LZtcYSrbJAMBxQoF6uHxPSt5PQF6DGtppRgqyPCsQlhYDXQopsfpcywT
7a6tJJmR04wiRwW2HAwqIok6QDsWArBpKiZkPdFAJs/soX1qqqwivKI2YLgSKhIX69ackhgrd5bp
Eyf9d+oPCvDlo9PlZXC3jARf1771KKo8G11kXbXJPEzZyb6act/f6Ep0v0yvvgeOpstVBG3/nKaS
+YxemVA1e6Rb3JuFPZ66paSaHFcDdCEcmgPYkIhLOT4sd0gbRIF5fe1D3LYveuQJvAFDaT+5Cn/0
2odOjEsbo+VXjILQ1asmJddGDHHyNTdtjflOif6zX8BHRm5v0i/lRXYXICyN10+tLaIXabkRDNus
65uVH6lmosKz+mm55MRx1zDA43cuLscgApEFJ9XifYC1mP2sGz8QFzMoiGGN7Nw40ya/16oXBvqt
vp+Cew2rBbspc8+HgMf9qTWDEfFtqCHy0579ns2hA0TAr8EjpkRLlWtzcEqUc7PTQVIPFEmKwcAT
R9I25sRLxJ7ulwwRMeiEwG6+49MimkmkuVznRV8v+DDw3ZkKiUqxu84jP5HmunFpl8miUgy1nDFD
QAvIxin9HbdJDX4o5iywGjhPoN2xIRas2sB0r9AOeD9U38xPPfiTbNsg5wRn3fqmsbFA7dP25WyX
b4EqJCiz0TBjIiJObScLEu5WOfGq2yzU9TftNwIenvQqG+UWPdl10frZDxAEIQdBWWZb0Bo9GX5e
m/52Oac5Z5nunV3HoZGlaLarCJluDsAmTtIqWGcuqlp/9mKs0zVUMbYwcgpqs6oQJaYRIhvK2Oqa
86mEu1EiV18NfoTE7eP3/W1h7LqOQygB1gxTUhwfvi1NKJRGQ9uvxwbeq5hypOeJzV5QLJKhAq7T
x9d7W5nRi6B7ajFItCwGw4fXyznmyIEwvXVrFfLSByD/rSSmcCeckjX/42u9XcokQzSuQbfSWuxw
h9fSII1iEoUhp4k22/JNR/ofMyfwyjMu6WnjjoMxsEmTxLxxi8460YR7e2sl6gPJXXWYjzr2siq8
6mSLycogYyABbsjkvFmywBf1IjklWps7142TE53g5dYd9Rxsmhys3Z5NCMOxAocsAgUpmuNFMYLa
V7BI14XQ405xYPniNwnoTLofn//5PV7smtK0TF864mi7YCwEcaN34Vz6cXWVQTn/Bt6K3JEYLh3I
Wn1uROTZpT2kx4LS/59/Z0cJ/I4MDFCI/HEsvLrHBoJzWg8kWbRlYtAC70hZH4De9o6c1l4kgERO
qXn+8Xe233mweIYRcfG+KNQlR1sMHC8vIzCHWJGs7X8VPALk2fcNe8wQV0W364ivgO3MyCLYFwAI
SQHxo+kp6ixy4WqOgAUWDsKLt2M3h7taIAfEFKr1tW8VqEAsr6EqcQY1dLsU19J30245F1tV9jBP
FUaYKAGuNuNmJUfBvvZlX4pN0XkdlhyvIWdGIrvDFFCoEdFp7mTbubAKcH6MrMHJ11PgIvLPzHaP
Kq1lDGdCvgQ8PQbbsgMwe+I1fKcjhZjPdJk+wr5jdnD4HiR5D2NXwenRTRF8Y99P5RqH+DSeuM47
PTePZquHyg4lHX3Pw+sYXLlLqgBWXSds+qzKWdTIrtjqsvxMJARLL8f4JsYGP5z6jm/fdZeThHI9
RgDKRXN0eO0ZZaWEG8m01IrEHujCsA2Jc8aEqKYLI/GHE6ecd64HENFyaG07lukcT31Mcolnp8k7
YAH+vCCT65jR+xh86njjUTgzizFO3N63PyMDQALdMDHT33Gto53C0yX/vuoYwrtw5aJOIUXgefbq
E9d5+3LRtkG4ZbPpe4KX+/BWCl22xFexantoMW9555OdDin4QtGQ+JzT4ZAcxM/pS/ZbOzeS249f
7nc2KLznHt9PcviiLjy8vGkG0Wz2qC/6EQOO1rZ/KzQmgdw0y8ePL/XOjyjpSTNAYZeiZ3u0dpqq
DTOWZb6pN0/3ETGeAepZJPbKp+YBrtF+/ecXVExV+XJMqVDnHH438h1NoykFbERYFDvFYASyips/
1LDmrmp3SE5cz1p22MMtyUVRZDGOYjzE+3f0SpYFzlnX5JlpcoqqdVoXNkUCjq8NuBFvL1rhz/t0
0NND5UqspCTLO18NfEYpKaa1SWBGmkTVLpC9vmlHH2GDRx5Ts1Zy1HdJZ0ji3KuJvvpU+lAB0bnj
Fvj4nr3zOEryDR0ayRxZkKAf3rNcR5C8bBpLIR3gi0aTG5HnMX2AWprNypNheDEOwITaIrHPsdbM
8sT78HZbZ1FzUL/IZaDAYOHwA4S00nThENTrLabeRpE9M5pT9bsLUpf2ASZH10SO8fG3fudlZyW1
TAlDYPHtH63Zle9N2OFJ+BktHkrCtGm1Rcl8/c+vgtKKIS3v+jJLOPpqpdcJK+MqbunNn8nkIhfH
J8/n46scQxGot6BN2J7HkNJmmbaOXmneK4+mCpFjtC9+0EpuLtFz0gSn1jiPq65e28Lwbun/0jDv
iPBK4si6IREEZ4bpBiBeegAnJ37VPzXf0auhFjgGulXmQxxQD797Pzc+qRwjRtvQCD4pp6jOFPiX
r52oJr12zcHdqirAkFMRZvydh6CgUtH6VG26XOb4Y7AgLIcZEz2Nd/RDF11oR3GfU5rq2vFWFePU
L22aW/c1OmkIfU1rfPfSWAUrsxzHF9X0/nSbxZF45uyMe4/MbxWeeOXeeeLxlzK6ZoBIDJF/dGva
vlW5Z5MJNxjBE6Tq6dxuXZvkpHHe+uQ27wc0DyduxNvDw6I1YVRE/47RmXN0WFeZobKRHB+8wzPu
hSDMNmJBo9IbrrFEAGWdkx7yfN+3zx8/nu98WzKK2FZtju58gqMFJiRJpUl8v6e+Ts3biOnqJywi
C6nfDQmNb7qfWZGUTx9f1Hp7VeUhN+abItlVjKgPH78yzsOlR8ar55aNWhtSW90N5xqsxy37K9gj
gILzAhBfaFacDSGsme0srmqr6L55o5WQNFE5hDpMZmSBwgjxWaHf0tm4ors9JLQzK3GD7AxhbKqc
l6iTLF+2CGjKhHKUOyAdOQRZTrzuPhpia0GYt9N1PgftiX327ZaOwIFN3UQIw6t+3H4xskxVpaJ3
aOhe7hsnzbYcrEgqCuLy/OP7+uZSf8pNtIoo2VG8LuCb1zVfGiR5EpUKEobVPeBqH/dBM0i6Y5H8
pw8suzitpGVyzdgEuMzhlWKVT7kYaHPR0Y83g6iD84Jez9o0RLUZWxFsartq74C3truPv+Nb2QcP
qxKLGkzaqOP//Pmroov+gC0DQFdr383M+0JE2comQOGqUW55Nk+ze5sVKACNmVEegxT4dUlbfhZQ
31e6C73zNKnbm7Zclo+PP9mbXcvlk9E75x1ehMfu0UNtktBb8tVnKABucE2wknspw9S++Pgq6OSP
F01O+MihFz2yR//fWV6uVzdAppqIIeC9BM+i+dvFwoeC0HlVRgos49nHzsvKR3OUiypLjg16ROiu
jErtktAXYrBxbg+MKbO1H9GaWTVd1Pzwx1T9JAZ8FKRMDYW6tqjWi+2QmuY9OVf9JwJhunonYxPa
Oyeket4EVlJi4KQ+gOEK1SY6d4ba0it6uNhkDWTMTJzoPEXbsc3rBmyhVtd+Ao+Ftixd7pWZRjQU
JycGEdwODcUp1C2ahaCDv7dCIPu08gY1k+PlmpDEcppfdK0BH5QkopiXTaSJKQvJb8xXQ6NbQg0o
zNrzIXV7UtR8kMLnlW8EjOxY641NNdi6PdOMRb27HH5HsJlDHojfdj3IL3499r+kKmHcRnme+CvW
rwqdYdNAuGH9gRJH4crArEGTXGxyqG8/gyywfjBJaskZNMKco6Ue6csDcK1vu7wLGBxYeYDY2TPC
Fwl6YWk810T4Srd2nmMw8Bhyuxqodhk4vxk4W5fzaC0hN01akYxR+kWxzqesuGYAJJKLOUlJTXbR
XqHgscPunsGfhLxMlUdLfMoaAn7RtyyO+AlznVm0VEde7LoQNgfb4+pO1dwXsFzMfVUiPMZx3SFj
Hbpi/lpUhfmlhJcAhGVcxAYzD4NaMdUBqonKtMZI2w7Vp9AZh2dlFaO5Jb51+tHNQWyt6rrKvxi6
Jl0nAoJprCOsXwSuUNKRJAyikrzTfsDuNKDwjc48YvTSPQ7W4sxEgNSc0TxQ2S4Fq2ou1keYGJ7B
gZuohmghnqfTiJFPddZvJ+6adh1QyhOhzeaIyxQ9Q8M2IJpVUYA/XPmDVV4jyst9qJAGA888Twey
L3PimVdYW43qvO4grm4RsA0TOiGtHYAXUHhWIgg9ex9lw/iTyIrIvoqswN+ZmPiX7J+mTq7AZPRw
TWOneWxY5W4hPv0JH6s1tCa7+JZEtfWgmc6XMK3HgCB7THCQZKzGv/OhGT2ArfNdcPBV8NNknPiz
nfsBszY648ecsxqJWrWYEc4jLkWvEw+Tv6pVLQHKMnIkhqkNjE0jaPuiNDWsL2C0SW9p5vqZAkBD
0bQJ6GnJ8kk3UaT9ZzqqCz+xrzuSgWZCaDvpcGP6tkMm3gwebHCosrRunMkos3VBOxFNukIODZqT
V5JsqdonGdCtH7OZdjf8ANtByWKJ6lJMnf8yDUDfoZFGPS90CzBqU2pFdGYfFxHjZccFDGujiMKs
qWRv7gAISQJdOHzecPwHLtAYgA/W9IZD68Qe9XY9XoYdFgJVFzEOJsjDdTKGApvFA81eJ6z7Tcqz
va+Maj61H705u9F2wYLi03lZ8HHHy3EXIKNiasmQWA+MTRseF0xUMxSMwFAXPEvtrZWp/rJyQPhm
UVl/R2uwMAczRYj6IgqbrfpsnBDMWMhv9kySv1dQMb+U/AzNiT3qvd3Tg4u3uNyYCL0pwlv6bj3T
XXPdRY5X7EKr8L4UrmJgkTBmu2TwB4bXc8fxjoUnuKsZL58XNV7yoQhTfbnoniDHa9F8YwyS6BMf
750DDEUu8D4+nfDZ5w9/Ms6gWYEpZFhbeWL/7BjNr0u8z9/LMjpxBH1bAfGzceBFt6yoABk6Hl4K
FUWZGUE7rCPGvaSUItrn1KmSF7oi7ic9+vW+1JNaMy0Kr6OY6MyeCe+J4vDtVu7RPqMzsRxl4Nsc
PaISmBKbJuPOHKP0foCau1L1+N2WnXPTMzE8Udq8eznGHwwjBE/s8Xcee7qQyqMX2kekeYdmDlvE
mdNzzAhYm6DUnHg33nQvuMfMWjDlcFzD93M0AknZZQxzyZ6wDHIEVZpXBMfnxXRdQOGHmxd4Z0Mw
qzsCGL1towL2vo8PS2/qjOUD0N9CiWot/KBliXh1VCpVOA3ziJnKLD2A1Tr3LkB5eE8ySV76JB8e
x8iR3z6+5ttnmGtyLKNf48BRl0df2iSSMrda0qODOE2YoMXV+YgsBCkq0OATl3rnBxXCYn+XFG+e
hdP04PsF4AEjh6HrmqEWKZkx4pURZonjfh/IiNSXZD203+k7ZOHeSSRdWgyb8dUMh5FAXlaAuyoK
9bfYSKz7ziARfYXjZNb7Xlbii0ucMqjjWN5gfwo+m0za81Upc/xLdtnQEDDmyvw5F7YTr100hvuM
VtsX4g2jJzhvIeos6uTLAcj/9RwTyb6znF4iqOqS/FaBPSLidGwLb1MR2bwfpZ/FmySzQ7UFPVg8
TdCeCGUx7OqnbDngMmwdYKVNgN42kAqwm8RGblprQE2R3Ht22P+m9zxMKwtGBkO2wW9C4m70WH/u
80jla7pUns/gC7cp4S++c6pt8N5PwVMGl0oA/IStcPhTMHroXGnXVESEfue5C9+P7NCN0Q9IsVB4
FCce7Xeux5pBY5NCjyHUnynRq0db2X48o03iAOOTgcuNCQyEWR7JwuRGE4MVOeapJfOdJ9vGFkMP
i78dh8zRaoVvS5JTMY+obuf5ZmRDAzBslzcoZdqnsovIpSihlXuuINLCtxtUxojNvdR9rHxzOkO3
prZ9AjgrMfKkObG2vfvh2OgF1S/3RR01Mox6UH7hUBXVYoy/2RFD/6TrYWPAJZtP1NnvLCuobnm3
kXkwWz12HnQ6HyLD9riWn8Cmq+v6qtIz0FAzIi71/7B3Jst1I1m2/ZecIwyOxgFMagDcjn0vkZrA
KFJCD0fffX0tMCLriVcq0fRGNUizNGVESBQucAHH8XP2XrtW8T5EX/3BCRq/+sbZaZvM/KgzIBC8
v8N6lcaJZnOGQ+xhiapnKcMzEvZia1dZxiAp0EO4QRDWjc9xrWGf9Air8UWHEHIDhn6Yz3kiec3N
KQ0tgDpF9lK5oZkzCEzrz0i0ujubFtwSNK0Fu28paveKv5PEX/py/XYAFgKxv0rVd6TBzAh7bejc
D5a0nwU0bOwNA6a/Q3EItfXoORp4cAGpxyJwZd98SuhI7WjgggCsRAm6ImwK/HimFkQDyrU4NxEK
ZFpnYa2R7XlTe83h92vsL6pIPo/rCI89t64fW9AaUZEFqEfoNsuKSLPOZT7jMzqKPtjXv3F43/VC
2csbFrUPUx+8zsdDvAb/qVe14xjo0ZwceqGDsZoRyt7MDqEuJMwj4mT6lcbPCx2gbiPkNJLGCqry
OZ0QMJDeaMYnSRPaFcQuWdzq1BbOKUQlsCs5D2Yd9M5Mbqqwps9JTsIIBN41Y9VqYwz5CFHCiPAd
gtmzCJpdoJVSvbLzFd8yY3LYjOt2eYuFNz13iAi+znKkxL7UOpLtXV1Ho52OYf1ZALpEdOigYyMz
oJbfyUHJl90c1xGPhpHaHw0G3/rn764bqj5GkbzjmWRZOMXfPxZR57gpAVd2gJpZqI2EUPmoLaE5
IolZBpSHjvhMc864dTWbiCw7G5oCsl5a3KehI4nqs8rohtKjtXYhU7b+XAun4rmccUJDZnFoVHh8
+n7rtATb3DkEvzpb3qhJ87f38D9YgH8htPnhmVsBBf/gBC6fC6geT9+K92SOtz//NxZgtfHjcJBA
vFfzPYrvf2MBLPHXai8TPJL4nJi7c4x/KN/rH/oHAyCMvyjtMUt67ATpcBt/QgEw5NFEkf4t3T3S
SPg7PZfC62hxqrphQi2RsQOiJCFYEZNLdb1kmA5wYXReBCUxn5gKAxpsteTcAG9h723C5a+cxckj
wMszmCeG6ho5QmbJPpnUk24V3xUGL86iLJ5mYzCdoCY57HPWZ86TqzKSxLQwU59JXUltvx/HUiD5
rZXmoGqIyBX+0g2mIjEgbFziFFGb2mUd4RCeZ/6SmJDeByEjle2IjohNJGC4GDTiHnrCxQJriNkt
+voUJ5liKU0NcQqgw2gTn1VPc4MRqEd2TsXW0wNry/i803ttvMhHdvibJdeNcecgRqfPYy5uew22
TJLHOscxGtJ5aez5tJpp0j27HURbEnzlCvonCsSNt8LRmJ42TmYbwZypPDb25FCN4Xncd2Q4rZ3/
Zt7Y2E2eQ2W7+v1agkwr29hcTF68dqKV8VlKDlbxqTTdeiBXtp2ah4a4B4GMcQLY5Y9lCMHZizMj
3XieivFPOLM00UTltRHfeGS9fpmKYqpOwkkN8cWUKIlDbQQIkEIksbUZ337EKaRGkPKXiSiI3KUq
rH3hJjUsvqgqoh2chtooIDOPLncGu+mK9+udN4vUwsQdkjqz6OR+L0tYDd/JL5rteOstc29YG1HS
oH/QxrCQkClTwtKGTWRSPAL4s7vJ7M7zWmX8G8E+YfZiwOyeDnaVlkbCxLCzikMq3YZ0+N7SDFCJ
EQyyBAJYgCEjewj1qnsm1ygN7DinDeOVHR4UaCz5WZ33VXqiurwpLrDpE1uWlo79CFKjMQ8oOzAU
lGMhokMbI57HZkkg+tJ7+Q3hPO2ms7z6pup7ktcx2RJo0o5SEGVhdifACsdt7Rb9g0EyzWOnF9XX
VKYkMVbOZz1KtdmnP2jdgMYuXgyXhLrAMunm8o7pm0ezTpLmaoKc9FiBNr+rI2xG5VB5T0tkRBcR
A1WEvJWwV8+JB7YPatBuTLQ7s8KUPtQqP5sTCHD0tOzuywhM+SZHdfrFsJqUrWhsdaFf9km0Efli
7lzEreROjLhqRiM5y0pd27WaHph0RE/CeNIRwhPs504mmLXC/o7wRW27wbA37aLfDzmhg25vSLIv
MT0XltHcIhchzRXMjpFb03dVpTADZ2VsVRlasBqsbEuLs8/ucF4oRUQicFd4kHVF/i/hJ3Kblwx+
zxyVmzGejDDNTms7cUC70ek3N+gmUIYMXthml7kupnRrSkxwj9wHKWHTKCI8XFtjqF8OpErXcFgj
TT5FaUvzLp0nh1gLldvkD8c0+JG65oV2SXRNC6sSdZJz5WmdI5EmgtvwFfGl3zOTTZOvwS69HeTg
XU9T0mBayjrHxydD1rY7dcANEM2qB49erNynhjbwIZpu4GbyChJiGn0AQmpk3VJt1GylxnU7dnEX
gNLFI0NOjfE4ImHDVyHMuvGNsSLZNWvSDBKRRRrBc0GKQXOaIaNKD/TwIrHNJfvRHWnHEVzLyRvj
4bOJ42naRxkAEZJDozQ+r6EI6kE4NcS6EE5Sy/ybM5ZGem1VdVXtOjayDbLgupkX+Lei05Bt10Z+
1pQkj5Sb1jWJADGHAdnPD2+467/Lkx+BMkdVpUkDBiiNB7aG7Rk+yaPuU0wwQmY7feg36EjioHRS
HSNfBbDj/+M4JjJBtqSMQI9tyPYooIma5Jgvhai/VvE4fxUNQrHfH+VoP/R2NkgS2RXizpcMzd+X
YEtEdI1kguNPg0fWA3GqOzIAy9tWZoRQVVl7ASeyvP39QY87eG9HlRR+iE0ZYb+VBj82d/Kx9Fy+
oZAxUWkEnTYBByn0qNuS4Z1ueytN9kj1yZJWtVdvMRmauV8xTvv0+89xtPF8+xhr0ghDSXA5jADf
n7yXKwcsr01UfBl9dpmPnfOqBYzIiOmDbefPNw3TVmstdRnvsgOnzPnxhF3WTTyOi+Z3Uend20so
iDSbxQcMjJ/Px+AYbDTh9NqUXUe3ZukU6bC0ijh09NFB60H8jqMyPJ879Jy/v3S/OCEbVwLqb7Ss
tAmN9ye0zHYaYd0PfbsJ1Zk7i9d4NKLd7w/yi/OR3B7gFiz2lOjP3h8kl7bexS4jPZAZFD8R4vig
C93u2mALM//5GSE4415kNLvKB48KxLTF8hqhsvApGB41fViHjFnywX3wqzOiDhWrsJs587HqubJr
U0ssTFTYqxTjyb7vsrNsKBfqKtUy6/j9BfzFt8RG3NOZkqJMpLX1/gJKTGjo0zinTLb9zmg6epna
km9/f5Sj7gYHoJzHrrGuiKv88qi74WDoxBliEU9tq3ViFWdnsufhbrShP1Wl/vrHh2NbIGFpird+
0dGz5BDlkFStBLqUYgKY2CWfablnnDW9py7NebY+6PT/vEQiUF9bRhAr1r3M0UUkl4uxZjtDHmVY
hN8wekZagfliEJezpDloDMUHR/z5LuGI8Kp44bPMmceC/CjBVjeUHLE2lNoxckcaY7le0OhZ/cfr
/6q+Z9EwpcsY7LhnYzOiIVl8chhPTtMuy8Zxh56wv3fcRhHwnSYPTjsiiv79V/irE+Tm5ykQdEIZ
n7y/LxuZR6wgveMDTxz2WpWAWq8yKNhV3u5/f6ifHwH8Kazu/ErXhC/y/aGciAWQojf0BWDZMxJ7
1jqzHT5oNR0/AmtRYEqGvDr/t0rJ3x8F9DYGdafgns+H+CvWYm0PbB3u0ZwjwLC1j8YzvzyeY6Hv
dHkOWIDfH4+AnHx2EWT4Hu6jTWw1zOQTa34cWFZ6elywGX9/GX9+CKgNEJoBbeDF/Qbt/PEFlvSL
NiBpcfFcghlDe0XpbcROdk/fdjzFwTBmIB0BCHxwp/zyuKwqaB0pu7CpvD/RbqL/joGdV8BYWPd5
NYugzD0FH9vuXmahD3caMcEfHPTnewZVI7ov4fGCW6VB7w9qJd5MPo3n+V3SoO1k8mp+Nca63Pz+
mv78FBjSI2xsnQN5rJ5H55ZTeyFypcUntdg8sefolTVI7dEZhB+c0C+PxFdCw4WDwZZ5f0J07pu5
boiRwMXePrGdxolsLa11wHjWfzS5+/nepDamESJW+TFTlaPTmmTU9EIirVFhTiT0IgOtdV7GyGz3
tDA+6r3yyX9oIVLCWbg2qRKYHawhaUdfVeooggs1On09Dj4I/yHxj/aHZrdjJfA/h0HZr1Mmm+Cf
3l/AOCb3IC7Btc7hsoLp5ehVfj8bPbR4IOBeMMwu1zQdnPhxhfyBLdVbEpwBQTqkpPJ40OQEMED6
dVTqzgc30s/3KxdhLSlQMxCyckzYgsafhq3JWTsV6BIZYhObJePE39+uPz+KaA7oT/O2t7gv3zps
P46tqjFEGVesmVWZdq6WWV1HOvE6wm2ru9np6seEscCfKb258CS/gRVdCTy8Vo9bxCNitH5YMnKq
uaz72J6LDe7J+IPVbV2e391FDJhXdikOFZvn482O8MOpwXTBJjm1EmxG2bzYyYxpMskzOlEJgr16
00BM1y5hRhfWuW1jGP3g0v70yAh8xwKnN98iN9jx7eWQfIUDreL4VdGcEwxH28JqxHSYyjmrAThg
NP39l/nTisDxeEQdgZJX1xHyvr+hyWCrmNSQ6V47sVU+WKEKARYCIbNOFgif3gfvx5/uUAS0ko2P
Z9kMKRi2vj8cwOGOsRGSRdGN5JCEjD2Vmv74JbUehRWVIn6l0R6LaPNmHNwqNpENZllLVogSezuz
SIqHRxKYaBheaxwhH3x3P29mCTZCjsOaR2W0gg/fn1u5oBccSE/AxxyRZCGmx0SKT6XnXLpxe28X
w1doYkghh/uY2N6Pjr5Wn+9vXR79lWiJ7Z4K5/gB6bqlG8Wc2/6k2c1Ws/TlBA9wjyDTnq5lTRvN
qbv0pm77ca+1BHT0gU34zuvvb6ej75f6Ed/8+jGo6Iy1EHp/DVKhytIzwQSlTom7vMObRC/8I0P8
r46CY5SFgKklIv+jxT7PonnB8V4E9lTPQVLH1cYlVuyDS3q0GKCwYXTJN4m+HZ/FT+7fpDRGFqKx
CYgp96JdGUrvuWvxiwaagZXnOZT2mO7aGB73FgdSvjz//loePZrr8VfTHyUP5Th7xXUd/mExso2o
cklt7ADwRNotb47B8JWJ3X8HJJwW7Z8ejVfoaj5c80V5ta3X/IejSVpkUQl3BTsJY4iMS89oMEsx
5EuH/MfN7492nOrJySGnx1aNpdODsXCcMwq9I2wSUQ2BbrqaYj0YPCJUZNM6pCrrhLCd9imD+00r
Gjnf1x4faCtLOvN7ZMFafWk13pKOoG6GQT43eiicjYUkst44RiTuB6mI7kI561TZDWaCCZBsLHpn
g/pD/zLnRqNv00xUqElC6BrkF1E5q8cw1a3072/xPzPBf0Gz/+FL/2kmeJlE35qEq/XtjV6+Zuq+
/cQ/sHDrL1QCtAt44a7e65WJ/zcs3OA3sKAz7qPbg7VxlRf8eypo/gWJcV1b4LI5q4jlf6aE1l+Y
GWh5ERlMN5by9o/GhEyej5bTNfrXorjheFTLzrHx0MlbA1lx6OdDivptP+sTQxKTDDAPFItOoHfl
RBAnp4GM04se63S3MZnCtCewW90saCoJ6H8yZHPv9GXSMoYeo/HKUzYpXpqd1Ax+gELoMFg6UdLZ
Wt+VueInMsQ1oq2W2K8LXUt2GWbu9ODQcccFoqdKXrBVH/WAHGNN+cCTe5sRkjYLsstISUZSnTrk
moPIL316J9bEtkWB0erbzLyAxKN9WbSEF3ANn4skO9uZL6zWi75kaWKmgVkYJDGVsiBZWJFGOfrW
mBEgkLmRUx0srYsL38qIHghSzANJYI4pQXGznIgXi1Nn7NgqxbW5I7tcyVWqBvVFqzM5H2gM5Y8e
aaGXFvMAse0iIKbN0nnPMfLORxwH7msVGl4TtHQEEujhqFzRRrCFeAwNDvk5EnVn+6k1TsUFaASv
OB2HDBhjqYzQAazB2nZiYQtXd+aSwgYi5HA0tmRBem3gVI4LEG+Iw9hP7d79pFRrijtbxf1C6mfT
n3sydCe+Q6KxSrhF/XKKYL5ur1ooIPmJkfYuMUHkT56x05k6X7Xj9FhG5Irvas+NCeMZpjL8pOIU
ZMfIaLk44LZsTD+SRMhv66Stv1JUKqi2teu8xLRMgR8Zs/VpLOzuSU/wom5FTpQl2usKLHZVuuS3
KtVs0jEZcS0s4HMDXRTK8kvXxteHb645S21bIydQAgzbNSnD6SCDO5f7+ryq3EmCZhI9gYpM93Yr
iQBsahwUHdrkV1JJYZxPY5KcibCNb7Uuab/Tu34gQZ1QMlyraPPyzq0qGmxucgfTBJKd2dGeyXMx
mYG2NI0GHt0wPxtq4vWbWWuykDPb9m3PENvwB3hXUZDEQDl9xgue5ofG2Bp+NxXT41Ty6gumuifY
FYoHnlyzQ96/SHu5qWn58tnI2ip2hqnc0s9Lqv8A91vzLcaS8RKORXkFuFR8TfQlzRGlq2n0e1wp
QMaG0M74NRm/YNAmiEKHl9XsQz3s0RzOHtOmfiqXZ0uzq6vBJDUQ90NDWAZjJxcuOfob3CMxqYOw
lhJCHI2uMVs/0Q1oSZHdmiPD13HGwpssYnmkHAlfilFYzr4qlFGe2ai+4Sb0RdXelZGxUr+Zeif+
0BnZtUht4zaEwnAuNCrGTdxk+isRaMayixLymeibpu5jCovsppOd96gcJy+JiRNOcsI8sVMnIMiL
qzpXDHuL3AgtHjknrQKvc6NvRjsDIbKbGuJkkY+LAa3BxQsIChEDRThN+QNxwbHHUhYv/UOq8uiJ
8S/fD2abxELaCZN2A5WZpQ8MmSH8XE5wwmJG8yxSIqovPDctHnSDo8EFTedPCwjn+GooWlAvtAL6
7LaZLKw5po5vYhO6S3SwSHsa90yd7G4bNXLKtzZ2pjnoa2VFG5PMAB6oWjYMaokGS/DVFVHrZz0F
gK95vVkBoxNFsamGNNZ3SYnN0mdCs56dl4DP1CwFpbLIh+SCQG3T8hWTiswXCwZYpq1mKHc0coYn
TXfU00q57v2RZGBGorURjZtuSuhs5j32WX6NYOJJp5VXeVuOX1u3w+07RYQYRJ6NvDabqwmLIz3N
W25YzFZkLcAqjCwrHrekk8t8k6x2mU3FAwcHzaQuh1bfmxgdpQtDxXGqKr4KYXidNMhDyOMynOg2
qQtiWaYQJllp1KzJtcVX4M65hqcYKUpxES6yXEOqCP/16zklutfiHdT7FPhpsXPDgqa+DIvyS+LC
jfaZjk9l0NWec4vhhE2dXclYbnIQajq39ZQ8JYmekEKHoNDdeDxq96j5utZHd6VOQ8Qs7TaLiFVk
3FJh8mA11XUgHyANMbhQlTNxX9mAhMYQMphHKiGPLDWKT0kbM3d1OnbYfs0vM90YvfpkJAhuMFhk
3HwDyLiVAljYTzGa0wgnRQgkU6ZLvK1FBQ0PMK71OkH3x/6ki/TJtUOpl9jTWnscP4VkmRnEWceN
eIX9U172y5KQdCwW58TGfDzscTRl39PJyC/tSdoPgLGWp7w3mpdYYy0MZqXkqwAwS6C70vVPk0pJ
kDHbRn23IjveM3FVZzhAli+JMKCqEIQA7ytUJgGsddqoDQD3hHjLWonbuVvEZ9ipEfGHjqJDOfLT
j2FtQp/HnrzcrtDm7wgch1P05ki8m4RE+TFPlx5HleNdWUaRzOBFmd74Q2MwtNfrGPxKFw/ihOY4
9wy2FMnSyEMDKooOF7lrySDvs0jTM4bsIcqSPLRw91nwNUlBmCAzoDzJ9IsYvdALbhU6JxOceyuw
czrGN5EJ5zdoE8Y4l23XQWjTIqxUGfz1svBIc8uGxHzOvHXu5pOWJvozxnrFdL0sBWoMH8Jr755H
nhiycyxaEHx8FtCwvJc5pp0NGwZIbUQBTuGhz7RGHwnuLHRxMmt2rt/QhHQFGtAmLzZMeDwYotIE
VaVqNz+DXSsp3ckmfXHcaBxfxTxH9bnKQ+JLWYFprk8QDZLNPGahuf4kxNN8js2vUa7hOzH1uWhp
84PQ6jaYDUMGeFOnh8RbAO79LJdOs7YtjNf0vpuHUm1yyv70ECZjJAl5ZJUXQWHPXBivM2a+9qUd
wi+9ZZHUDZTRsw6qxwxM0DUSXiitqs7Judw1Nt6obzV6SQwSqNj0/SxTbcTAytylGwm5Lyz3HGJm
OH/vvEnPLlsWiAYBQ+E2F0kWqeYi1LPUO0H3LBZ7W1BbTONm0WEO70jg6J2zKEvNKLCWSEXnxmDl
0VfVaI23ibtJ52tKbXguiUULcGvATBoPuNcsc/KLKTKt137qejLfs2HOrnHv6GiEKae1PdqYTj8N
AcDWgQ7N0DnkNYEVu1pfsjzgNlVmYC4yEZ9a7G4JQGKHUpgb2Z4e3IFAUJ9UuDGpiZeqa+fJG4V4
hNs0GYirSJPQyTeRMNNTObNKZPOaoYvWFB0VN/OmgxzQ7ZB9Od2hzJtsRng0w7mb9SEhCLZJ6+4q
ZeHJz+LU6L9plNH4MULni1POurMT7gxoVzRta+xNF7IADBv27bhTRbgEypaRDTkNoRoXbVCXldsC
2pgR5laBkpA3zjVOjFhszSRJkyxHB3pp5dRfWROSfmfDEeBWF3piAe+gp3TVOT2PuXBzU20tyo6a
aq2PyIsJDeSlSCD177WpZ1TwXlJSf2dLbW4lpDx27mWchRsQIVNODTJ0+Z4CwWr82p543kLPZtWr
eG8+WB4sv5WjUN8ri2p619NTJS56HOlgkfI8yW3lJOltha/1e2nINAvyQbJPJz56PoPSXtR+S0lN
MnHpWJGvmhZYYVvTqvYbr5DuqYjxgQUNfPfPeL2dKuhllGEnMxv0T6XdA24d6kyPr+HsRv1JyTR3
oryde3VmjTnUvzkmYDtYRi0tDx6GJCfI8JxZ/tD3WXlBxIZEeJS7tXGWeWrOV/IJWelD7wxJkCox
ahuNTGzhO3hM7a2lFheZFH8ZlGDwsMz22Y236O/msg+ikZHrBtA0xhAd/OXLwOCaKrqN1beoSnJv
ix25Tr9CHLTgFNaRxuYC8E+1bBYpWpKja+UMbh9gt5Uw5NXQ4SjxFzh8gtRfJJ+EMkNhMZB/lJOp
hdt5NjsjyLLSca5c1vwQtGGXNpdOU0zpZ8cepz4MysZMgYOhVnete0rPFGVKRNe2W4K3TfN/+gf/
WltM/3vUWKBaRMa3ycu7DsL6M383EDTX+AtP6DpdQtwqPXudx/8T+Oc6f+mAPxidrwqOtU3x7waC
+IsfIMqDKD54Qq7Ntv/faWN/reon2gcGGWW0+9w/kRkfWSBsG68cfkB0zyCtqHGOMwy0Yun1fPay
3aiYWRE3PpBspfLmVOsKjNBeQUB9HefGZYPsZathvd/kCnMUwivF2Litnn64dr8Qq+GhedfQ4BPR
kKZ1YqIAQadBf+Wov8drilZlZ2y54Xt/cUFn2NOgTso5Emc00l8JZ4VHAOY2wrcxi/00qfbMpULZ
9kOony92Ka7tEE8Ama7mIxR0e8+mqSBISbDXKfNdH3cdxW9ReBedE02EG7JFahb9lubzS0icxVbB
ZT+3stS9wAMSXyo2K6cwdLugxfPMm7RJmuu2n7RbJ1blpVE4AB57MPuhqNbSHJzCd3OyJMHIfXiW
26w1UI+cQPX5GQzIlkTphSgtrej3o2m94N/Pg0FlX/gg5kGz4/l16JYymFptCarWMoOIwptwz7PJ
i6xPMPnrXWIW03MmrHg3xZdgP0jp0c0XNM5PEsbjGFcP49A5O8oXMzDK5CIDZPC4YvEwVIn4Jgrp
JToTF9hrhX3e6BEmfgERaGyb9mIhuWZjjiH6ithuH4A0ZAGOp/akBflLm0aYJ94MCDxhIafCQwkB
4tu8YoW1XtxuSGBOTwwO5vQFWw9F2Ez47VWIkvtmFKnG9TNBjyHAJUVzYQIxFjpgDTWQJN4lNjQc
ltvGes7HOslPGc+ca/jzwkOzcrXG5RyOy6EdkM1qw6fK1h/pJeC8itj2FTETMU0WX5GXnppt/J2d
3BdVx902Q+Dqg6TWDxEgTHapio6E3srD3LvlZpL5i4fqnN2FXfueGk+qGXKFiyT6orRMWh028NKB
1hZ9qPFMT734wQD0Rwuj0zbpknebYRHEBZlfUxK72knoJ5Bwiw3NktofTSO/p6CWfhbX5/AkKmSl
82uKu3FbjQTcQdVq9mQU6AHvo28iJQ5yLh8hW6NYSMPuUFFM4BdOu0OY2XfRtAom8vrgaLrtLw5+
w3x0rsxFGbj4Xbc+0Ttd32ZTdQt5n3g7xjAB4lP9usoJL9j1LpyByJTWNeyf+TCjsn5At8RXWmvu
OT5LTPx1Gyan8LLFlUJWeZ3A7i4CdwZYRQkjr0uaHOdlNzbrndyMFu/5DJlvb1RavlIIaIB47Rif
qXkiotsgQawsKxLcmT4/J7qe3VC27TV7vQcxNGjOBU0Rk5R57HvhmYQWEV+pAUhbkBRSo9ZtqxKk
PZ0Mb/Ini0a8H1fQj290BbTo0KhmVjsH/AgQgLHKU5+Azasx3E0gUR7JPjth33lPh8+migM5DLg/
DOYuD9mRjm2w2IvOH42rU9Ma7dsZk0QQLarcUQyxp9XqhoAXZTzn9HOfE7pb1w3qduWHMBROBt2x
4oBq0f5CE1L7RhJNfwPTQL/XmFJcmGx2ez8MnfpVY15JHD1NKY0YJz9vMKU2ehVfdGKkuJom4+CM
bbhNXV2dhLjSCO7olr1JD4UBGI6Jg+uly+e54MEaJ719mBPp7V1vOLABHg/GmDjfs45Fe6OLERc7
dOG7uGxJ7kARIs/GpkpS9sZiBD0+xPuB9jQibasa6AIAcC/J395PtTkE9syN1hgNyhj4LdktIgI8
DWzmo+tisrtPwPrwHCxDnJS73tbSE6D/YfZp8Ubp3qemKNz9JNymW+hM2U31bcFlTsUypyK8TCwr
3Xnemz4cgv/W5N6EAlpW9gVMEHTcRdnJTw6ij/vQKc9xAlhXWRKW1649Ng02wtRlx2eJx9lYtmxq
LUgIZdO/jLmAZ8W06AQwxkgRRsfYEt2wJ+0DijFdiBUIb4/btG9x+1Enn5jUpvus7NcmRTspmqPh
dNqH5oKLA+bAPThdNnD10M6trzmRTVHXTNN1ZEdfzCkEP9TM7sI6gVq1zpz8wXWHEL170htmUKo0
fZkd+y4BGu/4y+hO16XdTNfcMtO108XeeanW7kFdxlqzbUkmuUfJJ+7pLk7XnpvbJ2PYYjkYWDDw
MGAvoBC+g3U9HkBQFHfRXOR3htSued7Hk5jrf9FbPQaUJdSbiwgAzDZpNbGNWHODkTjHQ1JQeOdp
GT3bqk/2UzNwgw9LcYvgftiYtWmVfpo7bPyA+4Gv0YmAAWV7D+7DxCckiNkpqP+7u0SrraATc7SL
1JBmfl93MmPpc2mKmY1V4e6w5OeKdYjuFD7Si4FLzKY9h/OM46O9r4kvH972u7f8U70fm7gIkjIj
3FwxBDPLTvOdUjcAtY2NvCGzUwD66bRG0BggzyCqq+WqlDWWgMEy90JquEqxeOS3WhltDbfKHmwS
1qKDPSuWAYBm98XsnE/WYO64CfWTOXExHy0DSThEafO8gCoYAm3s+/sZG8B1lDbLTTkowlcXU98X
Ml/OC1Fpn1pw64xU9b1GC4MnOLRPsSiv/NOshgxeu5uZKvzJ6Ehx0PvUO6hQq1kc4vIeF1T9FNW6
vIgLvbqeYTJfpuyIdzKy+j3Lssc15bmLXJcWIK8N2K1o6Q2y6VFVzqK/IInCZNVK0seGluFtH1OJ
KX1sttHShGcITro7HZUxIMlexyxJ0Ix5EqvenLd92o/wl/AUsiG0qievndzzcKzvCSirnhOLXnM9
OUhuy959Zt/Lq05D63tN1AhxKKHV1ruJbObDTEP2QQr62/xRQ96YtOhHf8nn4nO6TCIOZF7Yp3as
aZshNMNgGRwCRmbZuc1GtgtPk0v+1KndJiUzqNZsX7spioClyG3tNNnO0tLwulksdzfSkgywZ5Q3
np5XF7jtjFcCITSdljfPoLHk3CxxCQW9tWycX128HPBl6mcp+aIbQAz6wcjrPDDxZ2/meMhPJ7aq
T28LRJQk/TkUuvBpyUeXNqMXXlaiLkwqOJ0nLczK5GQWsA4C7iy1DWkKSnRSlh6dLmCdrAsdntd9
0xUEPAyJcZ/3rUXPnCs7eRsvpdd6hw21e02GgaVAypFlxu1oSE19mzzE5GzAY0tjxzoMmuRZM6Mi
3tBa4YafSMLet0VIVSdLY7p+ey3XRpvTI8MR+r2MI+/cU277Wra6x2bZjCxxn6U611aMCrOw1zT4
UuEGYMPwanxtwdKilt0VUTRfN23nbipXjI+M891AH6LwOi4kjJ5eJt65bXbVE96+9iKkXUboQ21N
12//kUqDGzK1kYL7MqxMRirjWD3Fnt0MMHhsvHa4BTkBZc2sb3SZiiCeKvkS2wWIeDOzTqa85Mcs
WVgnbhFN0RbX3HRN5716culUP7ajxv2JOHQRG9FJfksO1dO8DPo1wuJoT5ANByegsw66vqYR0aa8
h+6KoRjPGoWJYGvpLEwRME/tzrX66NpLoTe9Xf7IG2he2vX977cqgn3bD0oWJo4CTCnyMgtbM+gx
d9VF/KBEAIWMwWpwnS1ljriP8YecNLKlyyXI4ir7IdkP63UlYZY8nVkPP5eMhm9Kaoi/P8kfbb3J
iOF/x8HdP+Z2/9dF8tKoVn3vjv/UeqD/a/HeSGX+9z33RhVJebTjXkWv/+y4JbtnJCKriBqxGLM2
xGL/7Lj5LWvlEbko8k321ytC6d97bvsvjDXQHEjIYaKPZvB/9tzC/ovdtvPPhhsFp/cnm+43tND/
k0AhSuTGgRSlrxrBFSNxJJgROl2iLhH1xugKfbdQ8gVTjlHXD7V8ZVojmgGMRNBIS6E/oxWNo7zd
2AKaeZ0VTuWP+Fu/0co6tYiiroPcq65FSSOzb1f/HPCv8ruhNFh3XsYQiP2z07gbcqykD5amPUuk
NjO5BTAMyXBkOXSH+XOlDIyDsTUUn2Qv/pu9M9mx28rS9asYNafAfpNAoQaH5Omb6LsJEVKE2Pc9
X+eO7uA+Rb7Y/ShnZUphpwQPapBAwYYT6bBEHZ7NzbXX+v/vV+/ziuNpx/BqD751PPgkSlU0Hes6
ciqQy94YzmycbdWtv32Tf2kx/8uV+v1C/a9L/163Xf3+G4n1zW/rLn97baMi/zdY3cqiRf3Xy/v0
2tVRG3XND5qU5df8vsBN7ZPB8hYoS2T2ctmmh/L7+jbMTwbNosWEYUJrAUX/j+UtKfInrBm0k2iw
8E9Eqv9Y3xQtn7CmwPKEtKLjdLeNv7LAP+yMyN2wLUDYReSsciHEMx92xrjCWMpQxcmhM+ylSoz3
qAvq0M27kaCfdujWDY1el655m63aYo5fB3kQX0mjmn4hF/tRHPftj8LTtnwqmmz4Rj5s0rk9NZIl
ImLcAMRsUdHNRMRE3VYQi0XmoB6212hG/C8VdKrVd1/an/Wyfng/WEhjIfQsXSy+CLGYR368CyYt
3qHhXO6isniwWoUjbD6+x6O1roPqV1z+H9tm3y4GuI4vjlEdMrWP7styquGKJxb+fkmfKHq6Vw2N
8Obnn+jPL4KniBBc1pj14ROFfV4HqSGVLpNAZScVce9i+dRuf36VZXX8c3vko+AsQI7Pi/Ub8OYj
Xqds+paEwa51kTlcG9KMeimo7mwxvwfK/JzM5c7qs6u0tr2fX/dbVO2HC1uovFBnwXrFIrhorb57
oRemXUs03zs3NUhUYeof5ZCxB6t69C1aPWvyuCECRIX8qvnzfAKtZ9+FRFkRKNcXS7IzTFzXh32F
AqsarPtpkmzNKTMbCIrWlzPiKYnaHLAJ6bhZxWTMtRnzOVYzandtY/G71cQvDgjIYVAmZkKaLzGJ
52lEzLtTuzlVV6rawPJknKYKxhiBZe/spsYjxNmrM+jXRtIDeMYHuqNVsNXqjiJZaTuhoGQwZgzG
ZcP7ZELg8Cu1/R/WxpLFssiJkaHBb/+2J3x/8wDMSQmWJTfLG8Jv0bB4dUSn4+ff0Y/C82VtYDJD
UEt/WFnU2R9WYBsBeFVapXUHGQ0l6QHqihDA0dGJbVv3s5o7P7/e8ir+cUloJg+VRmecDZcQgx+X
hCllpUGKKggcYfHNdbm2GsxKd4MyloGFFoarMCP+6x8SAo/G7g1rjVr8gwXM5rCG9pypsEi6q6Yu
k20bNi2NRPsqBzfwi4/4J18cBhsaVYrBjo035cePOLM4+ppwJFeEyLBJzFPcDi7rLz7TB0cK3xwF
DwjExbuHLQoP84+XaZVSjeh2kxxDP/yFcy5Yg5zTOk6pIrLurL48Sl1tBrhY1SRzpkpka1Q2dcdJ
WBV3JuGnl6ihgPv94/9P1Bvle37b1u/vLQXHv0GVgS70u8X+B93rikxPcAa/rV+b4vtC49sv+73Q
UD/pVNG45OhtfiikjU88gBTFxJYskQOLjvW7Qhr3G2UGUxwMeN+KkL8Pr+xPOmnlIJAowClhlrz2
//pPirrgvfj7C7X58P+/Jxtw2vrxDPatgP82VsPNuBRDH9XgaRJmSlepjmBo5dDxq+azltnaeysJ
EMWEFmEbyxGI5zbTGCYMz3kQr+mrbSWWK+jPEeVWNUGi9luP06fvDqQ4rZAbENZINsSBkNVpFaSJ
VyOBXJuTHW3LFGguCXHo2fwa7nQTF06u39d1u5+GqnSgfUdeaolq2zW2eSia+DaU5g1wVjDIfuBf
omKsndY213LdYODxg1MpqZVncWy8WD1R2giQiO6VIvR0Xd3e1IUI3HLyrxfGjo9uMJYEgimxzkIf
9ysk4Ud4mrmj0DIltM50swQe9jCb6lM2NuGmnDOyRCudjMmGzD/frOBX00HO+ti4DC2t/1STM0is
2deMLrfnV0PD+TuevxpS9KKi7XJVVDguEZTxTo20xsu46CW2O/2Qk8R1zYOv7LKQsJzcbvr7SGRk
wHf+qOwNP5Bnj8xX44acYsmpAuO6jAZ3Ks0Xu0+VN9TKAhRkPGYMCeAzX09j3gduRaD90VIhgnFV
fT5V7Uz8k5DzwhuC2FwHiE6+VqECAzrUusQzIHORBggd55n2iMp7blSbqwChxCPqWAYGXTRPV4wW
s7PGU0E2b1ZOpGnSMW4Ma6iumnnMT1EtvtptirzQ5xb2C5lk2k14zDbjlJuAqpvWDqONyThu0BwU
JabT0QNCjZwPpqN1sdKTzJLZT2qsW+Pnpgl8l7aGfCkzraFr2qNTvKtAkJz7WtDZRN+TzUqEAy5F
UEvXzSzgLYwkSvpVciyiufYKGtrgRCA97RGJmRekIyn521HpBW00X/y6PBOblCHC1vLxnILmYGKR
Tfs5EA8LfiTZR6qebwqFdlNR0qaa/Wkd5OpLltI/NGXUFOMcPUYQQ12GHvYK4c6K5LpNNRsa3HWx
s2x/vlBdhnsyaT1oEHSdrktZn2CQ52d/0BmUykfwKajlejiI05Oo4lMwZ15gRYe8Uy2XvBIvgMLa
ZUnvIPcjsEvahpPihjECEks4c1gbNTqw6iREctF6sUkzUlTRoYxZc0cSjmPIakoaDGK6pB/P4zLG
MXetdtMXt5VRb0ryHwP1S6LN3jhN3E/5STbi5qZLuotPL2zUqw3bUQc7CdWarx7SWkd67J8CjfFf
QZQDBfSqjJk651kPLcnaRlHsb1M5cmbiq4dAsg8WkWc7vqp1n44Hwo8ZPwt10yfEFnYjPt+Bdh6J
Ks2eTLb5ygi5bhhDJZGyQNDiTMtbHpujEl9NwTJpfyGG+T6Uc0RLxmaih1Z19k7LZtrO+Q506UUF
9w0Vzpnq+aDrOlzFrzq7iqDXumu0aLwfaox9CprULK42eiF0AnJrYi/FvSBO3EmazGCfa15gpCrH
EAwq6brR1yJNr9K4REAZC8vp5OqprIY3CUSuV/E07lTQw+NINTum57xqXtMo2igSg7ZWUz5PeTIG
pxTtJQlwDa3rOCdpjzwP302kgmzMZbI9ADQW8hRpK0stz+24wHeKKNg1YCO0NcllDE37JDw0WUh8
KkLROrinSadBYmc0WSUAo5NFeYM8Jr2lf/4eSfJndFRscaGVXGcQhOc+8Uq/n73cRI0Qi0660Se/
edPm+kam+LypswUWH6jSOQ7p5Xt+aiO97WW7Pxn+lLjMKuvtUBbCXIku3QVBqTxgFUMbCirpCYts
7wBx8j1S2u2bPI5hlKF2e0XyYJ90LVoHvkpQUcscqi4bhcgAMybbWj9h/r0NgcY75JU+kbXSIQKM
x91g90wxyFWpozjaYyu297CoGFqpcXn01YmRJgqhuLQcpgx3SjpcpcA1wrbEojG36RHtUHzxaZzH
UngP2c2n+d8+Vlmx1pPXCOUbfo1bjrnqiunZuxWZ28D093lTbDF+bKC28lbBknUI+qr0iD3/gu36
ZCXdl2xEv+Y3BCskRXJdK8qXSqpTXBsdLx8l2majIjmDUL3STDwo/NnKXyT086yXniXi0YNjT/s3
zHXYhWjsUs0k7L5TgV37FMvZXH7xFTlZp22+H2U7fuuH1NoYRf5m18V+SGp5TWq3kxEsWGZ954Br
9mI/O09ZdKkqTktxPQmAmCEGicnxqxKHClYK/UEZH+b5uTEY76EDC7nbNcasZdE1oni0++GY1rzV
Wj32EFJtDekZgttGg3K5MtX5UVjJJpaeMXJtu2o4CYJxOa5DNamxzbNKVjOJ3IUhNp2cX9dpvybm
dTcHJo+Dai7myKugLS/agmhYUGBRnH8WAhlDZDUndZZ3hErthlwnXjQ92ZV+71fhk69L+x7ESMIi
LsJiFbTxITc5aOZKj+xLfvHr8IylZQfHzcnEaRYAkydpT1r4nUSzcyVq6Szs/H3ub6tGhORc+CTB
luQ8IE74avqGp8XGxldf9S4hBFFS4OotanrjVteMp6n5mol02wMZN2kw2nXOTizH5yJVtiXg5ZVq
RVdxpzOnD684musQ9FJrZUxIRBeThGhQQFrhiZDsQfNjL0u/VHK0C0rDU5vSjUsEehNdjlYf1vaI
vNsiNhLefzhiPGSGiDy535BuK+0ssjNSi/QJP17FKBplhJph8xiOwUGbHhk0bRgSrMdxYtwG4jOW
h3Ivq2OxioL+pq/sbT+P14DFGW/Yudf59hsPrRs22sZPm2AlC3/aQa7hrD5Ib2ZZIlW119wwh6Xh
TGm4K/B/WLO1yWtCsHrJlc07Q6pf61AGtCi5M9sGYTMVD2B99umjynl7oy44WI3gAqnaTaAPRWaj
l69cpdJAx8sKUdHJyWoEU9g0e06adys1z2PePKkwirsKZ1FirI1F7ocxAlE5CeTpZmjJYEL256az
nDl6WNubOtX4emUTqGLnGqRuqKV+hDZ0nGRI2LISXHeiuy8GTXKz4XkGBMiIsthqfSYOSIZwegp7
2rfZG1/lLlG5J0Xmjl22kNChpsRun+h7syGsxO6Tc13JxSofxLXZQ2gU3QDkrWMcL6pkBdrPg8d3
E5ScsCW1uakoNPq2v5JCXouj4hrhsKvnUF7Z5ITgmNkoRMujuOao2tyOEHfdoh1wKVmE7TYgKF2d
c/oWjgOstj6/63M99zSjsQ+2xPIze4T7Bbbgu0mLnpTizp7Hc1tqtzivXUyl605qr0OrOuCVOQqk
ylh0qDg5Uup1s28nwLVBda3X6o0V9dtRjV4G2bqCoLyW7KOKmDOc5Y0a+atuEVPrzTEbrDt6af16
ltu3ZUNfZ3rG+6DoN6mBa7du76tc3aEvxiVdykSUMiaVeWvboe/Bv6QVkLmib9dietRjBFWynnJm
NbpNQxoDvjarirZ9F4aeLCLEnsaiIigt14gzT7LVL0H9OQ+naEOpHrKUdM3L1A66ZPasTNaLSqgH
8qeUkESVLUBhv1DjRw3EXWSbO0VQLDI192L2hZ5Ma4dpIW8OMkdXmvBfW2Louz49a0TWUJ04IscE
lzUesNp1A1UUb1qm+Wc9OPvRC840BpiXNGk2fS5hTSA4AhNvlupOpZaOVMovWkBoCnLoFmPaEMxe
IheeUWCdnnNpVcn1umAg2mKAw1yQvlamtonHyYNaea0b0p0Y5l0elU5pAkrTje2odW6g2iyeoXSy
Ut3kueRvIgbnJL56VWqYJL4Kf9PqDKd1/0ZULzFBOk5u5WI96zca4YCegWBpNSTW2hd04ILJ6SND
2cUyMRxCHDngEacYrCK8K46VJg9V37rRJLbRaJ8NmjaOlH62lQbdyGsj9KtJF5+V4Esqm+PGDCs8
IfG+Ux41pD8G5hc6P3dRnYRgAAVvbeGvQKTlFJaMLYFlai+hr/jPVlDxIs0h3RBirU6bueYgGQFF
WlV1fVvDtX8IC/Cm/LtgOjVjaaxbFMBebeKXalFor7ImxyCiU19pgYFfIDcPmp58lgztaWB/XgWB
r6wCaVmSxII2QXSlTtrnDNiiO0bVrTKKNTncDG2G5hGLxs1g6PVjLCdv8fIu9ZOjhKhJVQZ8etG1
MbWgEsvoDIHjramkfR1lzKxzssIT4cZ+/VYhsZlYQvZITpOpnlMdT0KaAC9sCkiucrHhze/1gXQM
eJVexcj1PVWRkhP6I5LR7NreTo2hUp3Sr4080E0dw9s4zuozJ11pDbJf2+EaMW7TVm3WtpWHT60p
khewX4D4YUZiFFCbo4l2jThraX6hQ1s5Q99LHvwY69TPkr1FUQreUlHLviEMfTDXbTpLRxq96YBr
q5MVJDxRVrhKNutfkZeV/UrE+XDGptBdAqOWEseYLWQhOe6ueRU0HQRpYlhh7Sr4EwjYidRSORbU
uUOFR0DqCntLaFFnuX6bBMZDJmfmEtbZBzV0qEk6+WYQbVhppNvlc49FLabumCnBr5D8JdlqYst1
8D5EZzvS8MAICZRpjZ20b3oE+UkaKntLrZcM7zSA9I7uLMLXWeiKy81ScIT1Iii8nvYHLQ4Ki8eO
fTTie1M5iuqpZG5njAYNhZw/QNGfmZcj3s9HXAGBPoFgSnVzPYCY2A0KmzdFars1sRDrZ1ER74VJ
w4x2cyNhq2mCiXy+WtRIJFKbKTRvgkYzpZySrAChIFfwG1ZJpsc5yvRCnP22kaCPfotS4IfbjuoX
x1CYnyCF8OHR55XXtJAw+CA4lYb4YimSYa4R08/znYGcInHpeUucIOmFriZbiXZZxXHN1SV/eqhy
yLprbDMPeBKnpewMgLzGctkcgpnZqicEirvAAWwvKQRIxeRit6KIacAXwqgTbRvPicwExlAwcZ2k
XssDxSX5cRh3fm7n6TFGYTdS7Sozvn8kCT3na8EQ9ZwSojXs0pnUmtu4M1LlnQNcKN4j5kxOT1qj
vg9xgI1PWTQPR4C585ZJAwo+fxwHRMtWtFVnlNY3uOZq32EnUA4+jW52pghExAb9fupvDCQzjAFw
GHJddhP2M1y2J9C7Fhi3Vu0Mtx/HeMDHZmI5lbEsBWj5TL4Lc46bkwkiDSpkgvHVIYHH+FwYmh44
eWu33d4fcyNfy/Pk72pDw8RAkERvbLLAp9abWgO6etHJ4lKOllG6TBmlG7NJtXfSNrrP0BbU60kZ
m/eipUJJ7QRRZV1iRMunZl/KffFcKsriN08Mdd4N8oQ3F3aLAB+cTgSjG6SGb1BzVjdhFJf7HjDY
dez7fuha1bzYmsagXpvRqKL3ThvHqMLoKUrj5tCP6XTdNXKN0GMQEyPxljaWieBtLZJAeW9N394Z
fWLflq1h3VSIvE5q2xnXMn1vzm5w7fd1U3a1Z2aG/dgOsXFd5YO6HLtjYmpSo6nblQk3j8bGFE97
M8sW6kM8kEJX4pS84vxkOCN5ILtGCVANhqLQV4afCH09Mjx4REPafpXxKvUrkLjgPrQwv82ZmlyQ
fEhrksXUQ6YHnBeUYySHdL0EcZErpGXZziRMMGV9yBoS4zRQbxO2yyfyi8o9qJLg1m9xxDi4CgGa
dT3dNoNi/JxFqv2EW4y3dxb5sY3+bAxe8xzcUJ9xNo6bRvmCOFFPV22vZA8xOlXajIGk4VkJi/Os
KfW7EuQX1hEjq7aMv0ox+iBnHHAhbdS24RXDfTbXphWdyVGnSQpshJPu4t67iatMGTAjBjqyoYYM
uhS5g3VsS8t8VMaSaiYQzWoqtZ5k8kzh+DbraluyvAR9C/xEMz2/Nhzu6blimlEHud8qZKmskkKn
SNYvmknGmpJq+qaUNV+stK5DvT82zZY2HACyMTCumFz4HNa0YqfNL2F9MyASJVpAk490PichxlvR
a9G+4incayYQ5ki0iNhhmVM+S0r0rmDPLbGe+9NeTevgKggs/XbQ0MRaEMcgx0XN3SiHHHxpQTfr
oDPGE+ZbnWNreYN8eTojGsdn02rWweg5X3G/22uNHYayA8zwMN5pCR0ClRbDFgeeutKxtTsByvqV
WdOS5LuQx0NCYCgc67pfp1rsO5VGDIU5kP7aGz4d1fZMRsBJTnmdGvGGxwoLUp08VZNxu5gWh2JD
iN1hzII38AWbJtVXEqWNaNJdZk/bztYpKnzKjtn3ZLy7x8HCelhEMehyxM0sTvLarMXArRR1f9KL
wd/r9UQeDyaxNzNrpceY/NxsLReD+ZBgfR4QbPfqlV+10ZPZxIfJqurP45yFp2wata8DhQP+K13u
D1WpJk9pMU3vqa6lz4re6nt/klxrDGuPdL0Ez6E/iXrbh1Zp79pUamJqwiQfN6zPLNz1jGqfUpHH
b1prhJckmbUv+oyggE1ZijyR6Om9DELimRjD8qw1Mt7DIW6k16CuBGMtadyFYdLdEZSWxytLsvvL
pAbz9SBan7a73Jqf41pP9mpEGct/tOmMQd7KGDjeCJgQJPOVVO+DmvSvdavTnhja6qLlaba1KkPe
RLMkOHOJeZNL8kpCtTiO9IdwfoD2xK7dhioE7DF8mupM2QwkNjm23BG3WFwCXoEuYCvTMRcUE5Eq
9k72tTWi4z22RvIyFlt1bC+P5Bi163CuTv2QNfSeGToGfXCgrRUDJMBKoKcKwSE4zehc2OYD2Tne
mGvbUpXCt1YQXaJjk8FBnng+EFe0qabuYsnW3VESR4HpgbBa+zaTGg6zLbzJBkQ3tULIi733BOAf
gj38e9hO8cbUTeIJFdAOY4l60yQu80o0xTO07vcYgHqckXyrVjGHrDzfd7TiHbUfCzchyaRvswcp
lTwN4/Er2ds0lsJYWi++wK7qNgDN/V1pxTRiBvMe/1N7rntfXLo8XmCYWb2mp4UzsqWks5A+0eCt
L2Zp3PbDAoOQ5xILofA/q1Z+YBjBsBERvVxIz1VJB7MYx5WesYztsic3lOlQ22nCs/q3GGZFzkFr
W+YNw8e2v/YDs1rpOfelTzO8RVb/OAZJzXNsnGnaxA+Un8mmMPreY3vHyN1gSg6ahN9mwnEfu8yF
SEEIi/XC9PZ0pZi2hdYbOzBKCmaLjkc5r3vE1WlGaV3TrNAC6So1nsgG3TRdvQ9o7eLa53CjmdO1
ktjtug/iQzdpwbadR1AAVgICSa5b0BlZgpQ2Jeu30dWLVpu0ifE7KQnPEtpsXm+5a9Kos0jUnAeD
hoe85nhd7tDwEJRF3xD3hXKT4pVpZZF5atCPnqRUHtOYl4lAVLpsJRVT1z4iwMf4bVdrf1CZpenG
gAydOTxKNapVWAqO7COtGZRx14ztNtXpPRInVF8PGH2obMczI4WWvc6M15gb0mNWJ+Wt7csnnAHK
rpOyu0aZjsR6vY0joTJldbBmcYzL+MH+1uob2lsqeLgRRZZew5sY3wIadyoBGeemt6SXOErExZQx
Bc9j3W3ZdzsPN3l6sLI8pvjgwwxdMV8DSfmMNKJa+TxpIdNFF8EBrocGo3/XBOesDu91mvjAbDL6
9yqVfbcj6Q9NbYLJQ9pmltiGYYx5ywJISxnvmFq2TRok/VJ3yYFIlGP81PazuJ4qjJ1wVa7jpjJe
i7G3boAvpEiC2OmoljAO221AWTGq+t3IScBJ077xBsyqtYkZBYoxDTemLBscue1xENpepYnn9PJw
bvyme7DtBFiD1KwNtY1ulHym5dZao9OVI2GjPcEQoW29VhVjRYymk3oaBsTvDpbxnVzoNMQUF2fU
yzRXyjZXgpUV2YhNYLANWqCsEZLfdWwl7hiM9b7Ls/bzGE+CYjRBXtjlN1oUOHI+H0mCv5Ea5bOq
BZuULRG9pcM3utdaIKz2bZIztQnAubSDupt8Cae4vlNz6nO7eCmnASNAfxjgNVCII7rQiQPxmpl2
YlmmtNbZ2O10TOiRy1+0PndRuWPUjas3RdPwGSeHQosuaQjoJ8YJTIvf3HBamrYmEIt1r6YPE83H
PlS1+y6z9x2NvDwZ0kUUubQFeRDGUG0eRkKrHolW8ZKKqQtMPOyzw6SulXA2DqKunkEoHHQYEg2l
t8C3S8DpWoxV4PFejhxZHp5EIx6brLjlOJve83GgpQCxc0prh0EJ/gwd4zEoEQwFR83YY9c7xDSQ
roZOjtYQci5x9KamQ4zouqEvU039WuQ50KV6fo56dfxc16NxgRuDzDwYOtNrYm10x7FbOukRVhZC
XAQD6kKiSbqCVm5fZ/nCMEys0X4IOIJIBybk0kWbrPy5CAzjVV56bil/Smxq0AzqlUVYruRQt9Ww
jm21cssM/omr5lNLCZOnDcGrMrxCdaDr7Df9BVGX5YIzlE9YYZPZrQUDKT2V5y+4JGHB2Wb2TjEa
MEeMe4fk6I4NLFWC4BBoDC9pBr/LU4Al3PciLBQbdeGmhK0ZP2vdMA0nX9cmmptNDMyH/14BxtFO
/ysGidppQZqhmPqZGOT2b/+n+I2j+9/+72+v+dtvV/Xf/l/+JSrffxCGLL/F78IQ8UmHPY9+eREx
w+S0/+FpNvkJSkvUH4pGxhg5Y//UhXyC3g4VGV2IjtZUXn70d12IJH/C6rzwwxGnWhCbjUWF8kEK
8lNpyI8iQoQhBEQQKQ56TUF7pNofNFTIqZnZE3pUwESwh7bcsTsRzjno2lYmUOuU+LBWHNrvIIVY
iv5OZJahr7Q51PZ9KPUpKgoBPwgdHW5iQShbC8zxhaxkyQ1sq7jTzYAH4bt7/ieK0T+Rs5AEraCY
0RX+ScDtjyKpRIdCUIvn3igTdeX3inIVRsEUOy3vcVgoScx7qs+vdc3Hb5PVfnBJLbP6igxWO2kc
lHC9quMDeWvxJR0pnpwAB/BhxDYb0WLqh+c+K/M71oqM9IAeAC/7yDxCmFUkdvxU+oKpaXiXo768
GXL46kan9Z9jHV6RFPiCdlOvw3yt8/jIoXONS5rRm0yTM3cEqWY8z8HcfDUS33LKqDCOWiphCy0b
Moh/fqM+yPJkFF+4JJmnYhc3OFR+UPW2CJlTsdwngZVIts8hWk34MoXuqYKgBUWhHvl2xf+Vif2H
IrPU8ER89w38QSt2fC3b8DX9fjf45y/7fUuw5E8qynNzISXCT/wWkva7KF3Yn0BnIoawyPjgfxSe
1b97LjQZUOKCT1SXR94Eg/CPLYEfIbdcxJf8QFHhKv+l/WDJgftOycmckEQOgQ6bPex7UW9j2xgZ
q0raqAqxhFqzlFtWss+JysjLYViVY/ico2TQJ+WZ4ovWQDYcKypjqColdrCMQ4ZWPCtKgF5h5IwZ
PE2FJ7qE/uwLFg19E3fXak0ZSYvlq5/Nd5I6PYXzcNcqce70NgM/0Nqc+kvTCRqm7Y0GUsAPdiM+
2qKOw7Xd2hzvGVyCHdyA9etXocgTJF/NepCmVz3ksc8L4Sa1iUGbo5HSlc6cfrWJaINndfT76SVt
GeLq2Opn5U5tGCrTT0gcQC9bEyhLG/c3HDZu6Gk/YZL/Mrb6M7XKe2eHB6DgS1yi+kgWy7ZD0da1
1mfQOgyHp9hn3C82cicusYUCrOodjKu3EJrqVWOZMODIWlZx1xZh9Moc+S4IkI9ORv0OfO6GA6Ny
4mblYYuJ1r5Wx7xbALiyU2TFabL7bBWFGKSDXDAtCXE+Vv1ZVjDGWhlz5CgK3kqLmSCMYCIDlE1V
Mt2X0E5z7JFcnxmLmrYrjd9jVSs34J58qFEDI0qzvbZm8OKJebalRNlhD93AVAvvE3t2wNY8L9sc
KclQ42jq5pFseSNKVHeWpgSsysTx2MSMOSWAJuT2TsztsEaoiymuxKm+qeBfb6IuGo+h0Ubbqkk2
Mnwgd7K7/jIHtfE2WhUdWe1LOFYWkWYTrexRk7a2z1wn6uk2lvIVum3JKanWMeYGDA+mKvdikSb7
AkgPw2IrBfeamF/DhD5/PNnn/6kNjbKAv/8dBK8Lxvlf22pu36cv4Xuavjff72Pq8ot+38Jwz6hA
XkmrBwyhm4RY/bevRucnkFYRs1K/LPXEP6saSfuEBYdAVURUhqLTI+Cl/d9lDZ4bnIHseOSg60jI
Yb/8haJmeat9L0YHhkSVxBFKCPxtaKh/3MrICa1V31YZYKe6tJ4416+Y7mhuu/iHv7szf1aJ/Nml
4Jtj3+Fv7DMfLqUPGQFzFp5dfwJFIC2kJ5H+Ss3/UXoO80bDh7fknaiwa7+Ryr/zDFQFJ5uoShFw
WVrmMkDUvRy+2+avfhbBiweb1PIq4VtYSsXvrtLJfAaf1q7DfZq3ma8pTgMfe/3zqygfnUZ8GGHy
kiORXReIoz9UnDqU7mFO4QVaYnqrumOV16sRWRT+aydW9VUwiz0CVaTD6dHoyGTIZNcICoRcNf0U
etjFlVrKJzGHtz//k30oltQlK4wKXWfSAfJdLJ6w7z8/3gEjs2Q1cOJMobPcZrec+FpEziFc6hS3
kN9gYP75NT9gfKxvF8ViBgFZQ4rwx2zlMB+WlAcO7Hls7UYYwLtWphFILGCzgTFXuoNZDZ6VxMOu
t4nCqBXznIfL8F3Lw11oxkxgDSLaf/7n+ub3+vEZAtSjCZorYI94Xj98SzVTebttEEOkucQYtLCn
NcEFdDZE3BX4I5V+YMiuTMrNnI63QMwLZDA2gaiM+x1Z14YjEcD1ZhbwkX1LBO9SFATCJU0+Uldd
WQQv3WxIB/xN801P1zN3Jb8naIMULc9vJBVViUZGwy9u9x8fJD6VwJjFl0zgk/zhUw2U+kPDlMKZ
xDw6mhalmyrQB/fnN2/ZX/5w7zhLIAvGv4HZ7MeFNCcaxiHGWo5kMOZPC3PErJGZbllolaMmsfjF
JvTH/Y7iHlg2jy9//cGPpetRVQrGaosOTTgDR68V4F7Tnabhr8XDfVuueG1kHHts+2wW2o8frU6n
RC4rDlXChACCPaznuVXzX62+H0+l3y5j4j/mgUALJFP3/ngZ6rY2jGXu4Kzb+Tka5PEirLb2ksjS
N20p5LWsRNq66wSwPDwEFz9W1PVsUtQMp973oFwBJ0pu27AuV+HUZhj47ZGUXcnYVmr8gi0jcotA
6tY6YEGP5JDmYOSj7KUxIbY97AxH5cS4iLrTX+x/f9z+6AYsryXSFFgg+oc3htwn6CEYcyBY0CCO
CoumP2BGV9gpI2DNMl1J707kXES/WCV/svZN+g0kSuB6xVv04a2oIoJuYD2S0D5p4dauhhmfVlz8
Yu3/ySbKaxeTLAcVGhza8vPvXiLDKNI6JxGHXq/K+NSaxg0teJ+wWNukqz6FtMPN6v+zd2bLcSvX
tv2X8w4FmkT3eKtlWyRFUhL1gqAoCX2Xif6PznfcH7sD1PY+rCI369JvJ8J2hO0IWRtNITNXM9eY
Ry761judJ2h0JlsoCBwOild2o3ccj6T6OPFQzU6Q7/heept1RIjYEsRfAXxkGw9x1+n7S/2Nl/qc
Yc/se5aDPd/Zi8dNWSNTPwKBHduxxZ+dbEC5oCPfv8obC5wCEWNn8yExlz32r+I1Iptni9iMbR02
o2kOJy46j1WVaMesGZ+Do5ebF/GbwSfiu/h+WMyvHn4mY0QA0lRikUrjOzzGVdQOeCFpybaXJgjM
Ut2GbqM2mlfF16Ms7iK41AzFeIjTYi/bVrXVnjKD4dNPKZIPvu4/N+d6wsYzwGJ32H8RPjpS/MS4
uam1o5seeO1lAHTuyEoxD3/Vw8sc/KqYTXvMm+qA2SMQpAZoS8i+lQ0hfZx+oOFnrsAO1IVeduNd
je6IVv1MMWuj9iYexlnqETwNJNSkZgLYhW+0G23MHzgyvLXr9eFN56NKMV30jRY4/k2e5PnaaP1f
7382c0S9dxARUxMHm/NezdJ35kn2l18nGzNlspreSON5yCPj+icIN/8LCzfWV7Hb/oB8QkMiMVEp
ovnBkaCnpaQvWhLMRaWi7KFqNEp6gsWLms6Al5QCVhgZRQS2nxWKRu5YIg9Cu9KIYZnGfd8uDepg
IV3XOBMrU9A/B8jehct6oiz3/gO+GpbkAampw4jgpGDPnsmQLx+wnoK8d9U4ux8YIFkRRj7wWNl6
iCMGB1B+rchjOhRO6GFIcPrP+JMvYr9w1gFTVrmirfv+Hb3xxpnqxegFezmT6OngfFRmHfpoHVxi
nnL4ktnWb622NQDbU7h2gFQcudxrggBZE1aB9NuwE3Y4lfdfQN6kAt4348M96rWhMy5Sx2kZs0F5
2La53KazqcSkAmcpvTpdl6jPFpY/HFmWzz5a+5sGS4JNn/iV3RfQ0P5tjF4q54zCA0OfV2tsy8O7
psV7hnC7vWijYlphEGNfmpkqz6HkZ0tGX5jty0uP1p9C/FclxmNl5mwfVc4slqwBR2nCv+uoSa0a
W/yyTP9DprqsNUY1qbfNJWSGTaxDeyfDLq1qCqBoOXJ0Nn6hPWUhOp20KNMjv9Lh9v18JRvwDQOd
AB/8g2imqSkDdXWvUZMpfud5Xm8ru5hZU7p25Erze977HSiFz6kidXxGwF9RHEaQuYYtfTwaasM+
+X46+I6N4rjvEb0axZHV9+pbn5mrs7soA+0cvbAw9hafMVFNhmVJJKMmlKtRF9F1FLDk1l5GD+39
hfX6yZ5LorYgrwdTcWiH5QMy9NKezSpAy8bAVFfKtVEG9ULPbAmaIpvOjShNjpwEz5n13gtlh2GJ
kQ+7FqnqM6LmxfkO7EJvGg2uJwMKK09v77p8uCyBUSbSP0/i/gxZ2xaW8QVx3ZFF9eqrmcvE8ElI
ESlouDPW5OXelo12O/r9FC2tqLNoHVK1o8uZEnkzKvDBl8ulHAJD+gQMtr9iEiRBxZisSRSThYW5
6iTIQ7hU7rqgJbFKE3tgeKZuNu9fdJ583v9YwQexBHnB2G7B4zjYuzoGRewAn+RlTFK2rdssWSVG
EZ7VfR9uSyins1ofI+/qqgobcVHLoLkyQob/ZJjeH7mX/ao3m8F8Lwiz6ba5hsvExf7LZhCingZ+
w+XQDFDpXTVAH6tbfeG0KO+zwK22jNExoeps8oJAU6cR2+jtEVPE1+cZ7vXQitmTGP2n/XtwG3ov
hA7GjFECoutrtpKKbn5VbiTp1sryw58pttzbSPbxykwG4wrKmNo2vTEynKnZT0NubZ9fzH/aOf81
o6L/uQa6K2UT/ZIFzCQ8r5j+P1UZDV/1siI6/xP+FEQN6p66I0B6/GnczAaFf3o6+OvQuQFpTej+
bITIR/5XT2dmCdkzW4u+EjwhqqZ/10MN8Ym5QpMzCRL2nwLrB8qhB1vnXISgi0xvkoiZyserZFrj
SBsCXAMxbrBWumZ8d1FsoI3TMaIuimkZSbRcL97W9Z8d8iVyQOyvba7psqPg3GXaHEmM1Oyvp0qR
a1mF0V9PXdttsAehM1Hn+ZEt8nB7ni9Dx8yyEcEbsHwOy69GlWQ9zibdtTSigtHd/GSKkoEhMWEy
AYo9UsSQ+2Xap6dD4d06WRX+WR97qIWXz/mcWr44IKhmz2kZFCd8Ny143Ae7dOl17ThNo7z2yqY7
EXRHZiyjvWE0sl86yk7PcrxNVkHEKHZed+aplqYACUs/O0kNaS9soo/zNrLSS3AtSDy6KvxhOV10
5E3NH9PLzZb7xAcQPDFiEn4QT583wBcHmY5OOKF8XVwzKD9jExME1EWobXtMW04mc2IixGfgbOlb
9S7WhmiFRPDBQLUF+2n6iYVU9FSYjbVLdFmf5UE2XEYoqU8y0203TW9Z2yr0kg3UOFzF9Pa6x3Lo
m2Epb0HBChW6YnIzbfTiu5MMt+9/aq8/Aj5tXr8p8Hcl8j48KIt81MbOEtm1Teh9VmPUSZfdji/0
PlRLX2b6shWy3wlyhXXEePSmQBx1JPB6/Xo9EiwLkB5HiU8DZP/1lsrpKc1BRe2Lhqn5zEYHTFnM
6p0Wq6IrfyKLshx5zN/29bPblD38ud/Cjwfg5eBnbXRAEk4Bc7h3R6plnvE1I19nOsym8Zco/yRu
ols3QNaah6laaZLa4Puv/5n2tLcC8BZxeHAbgQEIlMOCVmH4ZZEADrlyk1Jt3VATq7qe3M9hEVO3
Dtxsa4y3IkyulDkyeFxMCxXLYGO05rQqgRMj6a6jjdcxt5BK7ySK861ZaAXIUeNbQ02sQdqH59uf
tt4/LtxXG5Q9h66kKshwKLvr86b5Yj2kTMz1g2b6VzN86Xa0+27djHWwfv/lHOZnOuIUh3rp3COD
ZYj8d/8yzOKWYYlV3VWc5KcDnOHtYPCReih/29RONkYjh0erEj9izCyx1J5pEYAe3r+L569g7yeC
nUj+QdtldgowD/1ztZSZoq6czKvCCvSdXXUX+jRkD13jM/cZVLNriZUaF2bOcAxTxN0P267h5raY
7PHhgG96sO3LCLOOEoUNeIi1Z0smT2ypFliGie4kIn7kLBHy+9RK69f7t/96j3XoGVEOJhLmINMP
S1JhiYBJ4l10FeUw+GkkPIB1AFKNYGKkHzJ2zHW3fnKZ1Kq8dGPB0OEwINh0O0qhGxGhERLYhX5H
tKcuAV7iftVZYwgrWJ+OnQcHSRE/OA0TUmDb4mwXvjg4+Ex/SBlN7JorK8nrz6ZtYw1VB66Cb2xs
NC3U4HcU7nmB69h9XkKXCHIUz4u489hq64RJtFQUVbKo8qS50lyr3kQ48P7lbfyfsO6/aDu/+Lpe
CXQ+/9//xp6zLF7Gcc9/5a/Otv3pGdo3V24QMT+zTf8EcraN0wit5LmBzT7PUvo7kJupkB5ZA0N2
lslWMtOa/u5sm8YnTEjmmrtgDyDMsz7S2X4un79YySQGAqt61D4WWRN5yuF+4k0IPZkhWhVuGgE5
6FPWpEdyCkwaALO7sUYNVbLIc4ZjBA1DSM3mqPUYEgi8g/BonGpySRD5W60rYZ4GJFnq1BjwVVh2
GEpnZ66hVch97Ij6p1f3BvZ9s4pspdjmEDHLyLwupMsG3UbMAC6EMUYKuoorf4YigeOX1631uUmT
SjJvXsH0VZmvnFXcY1QpQtDQy86qGMdyyqdQi90fopDlz+ff9EOf99X/MgoZ1ubvfbjbNi5+PeJO
r9Rju//18vf+fL2aYYHm5d8QnuaNEjnFv/IQzXCQXxCTEyjMGS5M1L+/XwOHXhqH1HA8bAEJpF4k
Ivon2omUk1CesQd/SFo2n6j/8+nSTCbqpEhLJYXu+pyI7B+FQx2MnREkVyE0a9BDqrG0BR0FfcsU
GtMtgybv9UwisHzxmt7IRA5CpD/XZd2hzgAiTHOId/LypM85+equiq8AKzFcctkxTxbl4DZkf+HE
+S+RmWtsPHBAs9JvH7+0iasxlWCyvLnztn9pZlJq3FkkCnRLnudJVXfrxC+mjZ/ExgwOpzl+6U1x
uZnCVqdp6zg90n5Lmke7Ovy6hy9fUC7gZvAwsrif/TvpDRU6nIFXs9emucBTyUSllglm3XtC05Zh
jsmQq8wpjB99KZW74PQKauq3WVph9+VF52aiNQx+Oqqqj/xCb3wY2D4BoiaBojhqHcTOBQO4zkCA
B1aR+qvIvIKdo5P5/UgxhvYL1cfyvDObolq9//vM/+CDLxJ+NfApC6AjBZc5qH8RA9qjx5BTGV6B
ozCZ/W3LH0PpO9C8hvgsM3Lja5fb7rXm1+UXMG/hkahs/vFfXZ0TZX5i0rJDemWuC+XYyt8loYy+
4BTb/GBoONqglj6WpM4r69WVqEzMCiWSk8M2kBUhr5u0YBdEln7vGao+MfLWOBL5vPU41K5QIgi0
Pa8Ig12JRicMrF0YCOC6IhzuhxB/nQZ08f37P9tbj0MCi0gJIQc8zoMQi6YuakIrvcJJur2rlVNf
uX5SH0mY33oc9EBsV4TOyJXmj/bFt0FwnmIoEF+R3ow1Q7hRfqqLWnxOGKY4//jz+DZrkr2KLfhw
bZZ9DxIjTq+EnNp110SIHPOwJYv7Ny7jIrwiFeBzcw6WWeP3o9ukMS8rne6SvAov1Oxp+P5FDhKe
590WjPSsjDdmurI3x8cv3huksLAaPYyJYh2xUO3WGKgUgQK7Ilz5DWZLc9ubk62viqEx2XkTL/eW
siL22jp4IX4M9/zndgQqBDDMHD8zkH7vdqbMKe088/BELeRpCvYAN4l0WL//0PMzHawvtlbCSI8q
Mm2XgyQcuxNLBrWxM81ZwdQyP9yWxdcoS38Mvjx7/1pvfPy0OudmmkPRibbf/gPhHJmj3xt2fZCG
p24bjCvGeO3N+xc50Og9vzYiXT4TZkOo3h0KKpIiom6Pm50/duZZPvse59ALmIwEtVdTol7WgckM
QTkiuTaDhFlMZ9LWUiTWxYQJL/TLLLirCSdvzSSECiF1idwKJsBnu/WLIzvPG+cHezgfNJ1uBKaH
NRDRmlVNVWbnmFK7msqu+oFNaLWQo/BBFISMKPe6/fn9N/TG0bF3zYM9qIn0oU0asUuo4s74rISa
CzDA88pjZC2yKgcrp6xxO2hD2XjhKEe7ef8G3voO5j4FRFmXzu9z6//FOmNYBH22be5IZod1p0l1
OURRfORjO+hH/PkOMIGg4eaQbjjOfBcvrqJKozaKRt8RV1jWuh1Ks12ZkSFK7F797pudq+hBq5S6
bf2RiGaygHAwiOkVa5HoWrjKrcwB06nlWnpso3nrBbDo8EBkuIrA9WAhTIaZVADjdnzH0GVkGX2G
3pf9wA3aXE+pjL9g2FysDKVwh+ccn/3pbfi1cRfzv3z/Ooa7+huj8v7INvscTx7sBgzbUBTjIGQB
eQefRjfZMIV8fddCDTibR/qSZZZ23ZnqFFbD9hDftpIhcAcEzLmkk/PVUtgrLuJaQebKiOHXTkh1
ZagKpi9yrbr7+IdDFcjCXJECGAfc/k/qVK3SSRN2mrSLrSp8uUhS71gj640d0aWXRiQgHH6jw9Mz
HI0QB+Rul1cYSq9qaAD3uZ44M1ehEZsCjO2R4/qtc4curckT8akyzTaf5y++1GrqerJ5tRv0tjk3
GrqHOAGK79Lpzesegp+/AAcKz2vUe+NSxMZwQm+yuw1ge/wbZw5LEjmJ4VH+Q5e1fyspEE8LD7Jd
FmrOeorb3yD5siMxw5vPiwUL0dyMeKfAsH+RpjCtII0Uw9cmqh2P4Wq6OBIjksj6HI+y5+iNVE0g
EZQxeh6/0ZYTBlDrQkr9yLufV9rBB0/tg/zOZoSMOsfB8Scb6cpYk7hpkivQjXmopvZX7+k/gtIH
tDNtlWsdO6DeWP0u2xtVEGrfZA8H10xhpyi7hGLRYzapVZLh9ETYS/TdzQL40yk1NNDKo3kxZNNX
bd4nrXbGeK0bo/wezjHHh1fV85TnHPyiMH5uv7z4/GBI1Z3fFDsK/fKUz7tY+aPtHnnq1w+NOl1w
7jxHAKgS9n9zfNtkDwlllw9mdB/rAFeMqHQ+/CQzxh+D2FnZMQvt9i9SGmOW13a/y2maPNG/SM8m
O62OPMl8p/ufDBfxhMWKncts3kF0XWg+7Wqn3zV6bwIimphjnyawCEln58c03weKxvkQIymxXAp3
PA570cG3MjrAiSBG7twMn4oFVbrwBtRm/MVSwzCt+4Hpf7NKrHs9yFEukrk8joYZnVHsuwxVBtxJ
cztGxbNmgGHXN2PKrD3zccdU468KFbxu1DuUD6mPzJ3fw33DBu9iBeauTAYULk3fGtNMWI3PMQOO
i6Wn7BhkrO/n1sIBB8Z/NuN4EqqSGtvHvub5TsgTWGFYQKElOvjQUmvIvKged07K2D5haMpoXqwf
OcEPvwEuQksaM2UkfEj3Dg2MR88LtSZsd30hgff2SX/p6GBHxiI50uo5EJoQJc9XmvNeIhhE14fN
uVbmVo8SnHXTyJtJc9A5egi0z+Leh3OkMPzUR8fdyj66kUUX4UHZa78av/bPwHtOR87fVzHVwd0c
TlzHbhg6Ztlg8qnUJYdIcV2bfXut6/1lrQlM/sIxus8cxDh0ls8YpOs2ozcYJ64TmtmyNLX0r2n+
f+yFHQazh3d0sECGcYoTGcgdBvB6TXHI+AkeNoNDggUf3C5gloawUX5G/cKo4Ol/+GObVQJUyZHk
zVNU+xsO5XqvjW21c6FkLb0aq/aYQZwjFznMEeZHnLcaWrMojWhY7l8k6PCnzVI+gaoxP5dA0DZ9
PV6actjyecPBYIr7iLzw1Qk9XxIpNds1U2gE6QfLOdOKZPKbeqeUpzeYFwNjzdU43Xo+PUHecgPb
yNTLkPDAiz8nAzr1FUkzk7WWURr+kdX25iJAi8GSJhWmXX6w5VpJ0dhGpshYQv8cV0+KeTFT6hVw
Pe0b+xtUWFKNU78QuKzBoFi1sadvSAyK6zKv6sf3f/RXm/L8dohbLLyYmATjX/s/SNPloMCtZtfg
zIbgqozUgxErQOsTUWUC6tnvLxl7U/V6oBQU02esnF9VCFfwTKsYNGIyBN9pYBhtu03i0YKLkTGN
ciZoV/46cq/z9//ytJrvlY2ZLZHNkDBnXj8vDndODb0cynzXuQVEV2wawdB6Os12mhoMsSwwJdAo
YoT4scP71JvrFseEX9bUk/nySzL58/4NHcYBz/cze/Pxa+K2c3h6yqwdQqerdoZWT/GyavV+6xhZ
+1eT8B+3hTc/GUbTGGtwXMKOueX18rlxSSgSM56f2yrI+NjNk2XqWxlBFbTFJTPf2M0jBZ+YJG6n
GnuC1MhXDABkuzgI63wZFH370bIpD4/amczveYbr1U0xBQSXxfMvlTf6FyEUt5sOmcr3eKr62w+/
Zvq3DNRTNCVbOtyo3SgQaZBpl+XoDqd01Jz1kNbakW1ifocH3xZVRmSezMrSexEH4ZZLUB7g/XBZ
yVacBMHQrgrKxTdpWkmc2LsiO3n/od6IMpCLQB0xCMBMgtWDCxZTAMC67y5Btapvuqwagc6yB2vX
e60oFipCB7lRk28k2K92GbxDox9/Fh1YnCNRBvvO4cMTk9FvQv3GGQ0P4WCLJHuKhratLq1IoHNN
+w42EFzx5tsgJ/+bbTX9PbEd3YgoJfp6EqLD/F2jrqSuB0pXFpRfEdmXSR4EapH7blHj7Bz5LTA/
AKqQDMpJ+6pryp3OxjrTz7TWUtrCbxvebSttwDp41IQ4GDjNsDMmBsbqxK6f6AeIZsmMMUJMNXk4
artTIfKVGLSoW9u5q/1oiza96QAd14uIM/GpUXq4K/thfLKZshJreIWwDPs4c08YCBmt0zBPB3XZ
ON3Qb2qmRZ7GBurHsqEYmqxKK28/K2GAOkVBjYwecUzQbnQ3bIFBmmb60y2YLFj0HZTRGuYkvAQT
lcFCJ3g5TRPGHqrCwq0hNjV8Jco0zeoVPEfru2GFZrXoNJsGVzhN3lUcW2UNuM0yU2DsetGeDRjU
YOUDavqkKehWGbhxRAC8xxoX2pK0mS1t61e+gbDfG8syZrwl9uInlCAFYKyQU2QVScF5YvbjCIIr
9RgBLX3p5VgJlRhXJV0Xgdvmb4E1WhRkzdrS1azWO5FMmNuXgecAZMC1Ph42Qav5w7VfdN4WWtKM
ZxWyaU8UJJffRRLr/aqx+gHBx5SiJGqCsK8X4JVh3ntVz9Rw4Mlpl1uAGpdm4wBnb0qmfVfSwRpm
JdIMpmVgsELvm6TP2lUiRHpndrZsV36nYmdRBmWBm3NP4rmAtGrTLQdok8Ab5tdZTX4ob7Tc4tg0
ncy8cXqsanZCDTjLdUGHpUNuKyNbT6pt5YnBj/uQJir0lo0ZKRLVCLwU4zYN7Ucta+mbu35s/FIa
tdxg0obvZQvr7AyT+VHbhiKQT6UDLmZXxyNWwcbkMjmRhk15C+y4VKtReAmzPVYC0dCJDfsa5FT6
OZxqviB9zGo0RnUF+Dbw8a1eltIvcQzqKr5qH92wvkSe15eL3rZwPi7HmWaWSwueeVRRSl12wwi/
skVc7K9DP8jlOso1YV2YGZPazLIm4aNookbf4A3j3pbOCMBzNJ18I2KsRDY0vIAoD8mQ3umDAm8m
dQyFlmSt3XUX9N2NUdKYW7Qc/fkaArT500nxMdrIzjex+4m7c9e2qq2VlazSvlMnJWBN6zSw+ccs
QXc5i76vknvHHQ28NloZ3cVI/y7Qi2rntRNGxcJVjCgscq9qndNSKxpGUvz4CvNoKCNxFNc9PPa2
+dLoXmEtzSHys3U79YI9JKwVTlKiG9o/UdiHhAn/n6at/8vkC8Qo/6ym/j9Z+AsZ9UvZAv//v7TT
xicA09Qj0W/CUUBt8LdmwfuETgARlafTuCRDcPijfwFx3E9k88Tz9JhYiszv/C25MbxP1C6QA1Mb
nitwFK0/IJ6mfbl3SBG907jH1m3u0CHhgZTFn7+M/kJsavI0Pit7rQ7TO6krIS47fbDTzlgMo9kP
MTi3AATrAvpuUSfb0J8gooTz42r+ovJ7DeGs6Y/6Qz72oQXJJZ/LsOzQClfzb2XYDL679kU8kn7p
OEvl8jGJWkO/cd0QzguawDHuze/24NNOe4hk5kfQeTRz6IfFFNmRuHfjrEdAaMTtcGupgmnEPm/t
bjVMvd2tvcl3sW7yivocymrQYyaSdRFkDH26HVOVAtH3o5B0v6liGnVpziydBSd72ZVd9JP2f1Zv
ywQy/in0Pa26MJxYd5admIH9ENPRmhrDpMUnLlRSaLOzLfrlWGjwS5dCFHadPIhmACAEzVdOIDfN
1km+wNOtdbXOGNU2boHBD95WpcIKL2vIQnd4NfvohbQm9a9rEnV9HTXFAFzY8EBy9kyXFScsbZ2Z
w65JNybV9HIBDd7GB7GoAFXCbwDD15Z0qhciGquToQLrDkkvZ3C9KmVtoEsVHuuc6LbbCks5zlIb
AHPmyJgHB9l6A2id41AxmtK06xzJTTid1VrcBbT5mkroZ5kdD6eeo9kZUhZD/khTI+qXNebRkDDj
PGp1f9GY8RTVGzohIZ5kyLMgBZ6F8GEzuRShKIbbseKkv84lf7YJ0M8OHAvpUJgLGxIvH1eHx/RO
92PSxqaSZr/JNX+0FpjXpFVOfIZ2BFxH51aLAp61Rw1Wo2PXa2DQT3LDIhCn4F+nm9ThnFr72NEy
c6NqH1daEqz+LJwctattT2lbvR1EirkFY04nfQM37sbIffhnYEExbQtCCFFL4KFzzbnOMfTyzbG4
d5zRuQntMnlA/t54ywj1z70z6YO5hMRZXU8afvQIkMvmQgukvBwj4DILNw4sd+Erwena2hV2shO0
GR+QdVp8abwuEqd6VIW/XRgXxXY03MFbQHIT+kXAwKpaYhcFK1ePVOacON44+70F9EYxwnO0K0cr
a3tBUSk2lppEdHNmV1n0bUiq3lyDEpL6ehYstUspSvivjOOpYKNjA/gE6xet9tRpZcrnmmvXBuPl
Ba5pYZtgtIDgejPgGIQu2cCcj+yuVQvOG19f+gxmFXhOEIgtPS9ghBYvWX4zN4wZJPLyiLSRU5ME
v49cdKATrYxHWFnqWzfk2u/USxpnwWEexism/Biqjhjcy5Zh04CZlMpj1rsOi+SzX+Ztu0o97Kwu
IPVGD8z4ugbjSuCXlvoADmptVa3/qA2uW6/SIkJEqkl2zDm4kVtbLwLAXF2bfbFLfKfx4Zg5H6zW
CZclVT8mXm2GGfQsSpW0UXm/Yb/Wo0l0Z2k81fo6LYQR1otxEk69ccwhabcTVqgQYP2q8R5B70EN
1dSUd4C79NLgv1AJin7dy0w5d21XJvpVUPXUmLwRhWy3SN2gyMHKQj0u19KDM/jYd303BMuQCc02
XcD8jaKfoP8Hj4U11QytqKqww5XvaP5kX3lRnA5iZeNlZZ2EbWimX1UWecWJj2UkkO+0UfJ20EaJ
EyJGd/G5O+HZ/p2JQc8aF5i/N/VtGllutpJdks1brujqPDxlfbJ7s194EyYMRCmzRxAz0mN/lnOR
rFy5UjH4DUKc/XsdFEKDXuMzl/UlSDpHbL3GiPwdw5dNvkLDZGPEEEdVOX7LibuKG2/2W1sYjZ/i
BqQFnqiYnTca96sbm415Mm+9ebBuPS1OAGV1rhf+zDWWlkS3NWqQw/NOc4grzcHaRLKoML3xBF54
UIBlugK1i6Bb7+uyOm2Kwntskth86HpT0267zp4GttNW3IjAafvrcciNx2jCHHuF20war9uOgWLK
HRTDv6GG0tVm7MlVl73ZA+SNNL2NgAPYfbbzKm3st61jteLO91rprQUz9EwNij68dczWuKM2Mw4z
DkJ5y6EdMADjCtR5XK/GQhf3JawposYNLrJgACyTJZgBrgTIf46TyuzJdLBEqFmQZaWtpKjTm0qY
Ub61cMa5R3sUSay0RB2TDGWRv6D0wgJr8RUK1rh0DWolwJIDC5HQVvOVYUPVPg2y0hfz9JOOzwky
eOMhkFnhnSSkS4TfNatnmcVZLbcKFUG2GBrKAYusLYKJsR0BUrqv8qDctAEmRZDnMo+3EpXZ5yiL
E3uFP4fc6IJkZUuWoDMAjyt4eFJEoq5P3bQ07iiNG2Jl1JrlXBpK4ChmdJVnbS0rm37nXlvjLxNA
YeA7jhUSPcxwVsx6ROFV2xngOzAQDRIcbOrqsjey8V7LhhIHOd5juhs7ym7rgMYd1Dc9jgyFBajg
Xet6nPlnUy49LATrssDpKZF4fOKGAN4/tAiQbovUtFO+t0iXV4XTUBEkFcRxO9O77jZxkqZh+xfG
75a+I2w6LQOuhfhGjeuinTnKGBW6eCd2TA9UuW+nm3oIu7sxV6G1EkVc3HaJdL5HNSkV0ionGgDv
jQNDpxOy5qVLGhCsQzrLmFZH/PE6JQb8XNEnYCrczHP2N08OPyYzKLyNqQXWDTYKrXXW4v5Rrg2i
KmdNfuyqc+KqQV75OdBNiTlrZzAf5NdD/IjBgFLpuvGMAHhXkjh5f49TiEy2KVPFT4B/7XLOVZhj
RwBmnIfuFBcUK6u6fSoHt/8tcOsL4dWTBkKgSbVolbWODQ1H1Fg36AQy/pJagn0Sy8autiqXDQCg
xCrkMgpzI7sJxJhqJ6kdxy7DLyWR31Q4TsmEq5V3G5VBUlk4mIFt7Ear1SqIc3PFGqZXgq5hgNEQ
j7EL2zubQcl539bwNpzw0cg7vVwVqZTyJJSl5oKMFulDZVJoujKyyq0+m/nYyFst0ugXG1Ypf/uZ
QhUuwLYEC2Tao36GmXucbarcLHDfiWWPL2lMhrccfZUlZ7EHZu8xpqmOb6A1GuX1lFipuY41RAVo
vFKVXZuenrS3NgjoAGhWn8suhe6HTTihQLSlPV6Bwdk6JY+hWLtUA2JYQo0eJbGdLrsptNQFNn/J
7xCIEtbCCVjCrTkaNLqnTpqwa2p6KJXUJzytsjArsYXFz2ZheAMOpWCy+b/0GUciJpLStIjQkzg7
kcoRl5yw0bQk8smChYal2NcpS9MboivmQtzQag0MBgJPP7X4svDfwOmkWnbM7D544F7kcrBLM1im
iOGJwX2i56VqK++xQl3Z4G/ZYBFphKWWEFzlGsx42+4v3a6TsPkVEvwgMLpHopZx2MRRlNm05UX9
3cVX9Y5mE8zHoK3DmzTrzQHj2YAih4Mdk1rJpJwe2BEhI3SQA3LGX5iiorHBSZxbvNcNgEf3W9xn
Or5ylaAv7qteg9OJd+FvaxAdI8xdDmyhTIT8MgxW2iwHPJYjLDXz1Nx4oYx/RzjMebjwWZxKNCk9
7wTH9wrPWwR2P6gT9zAnEZ3VVLuL8RY8ZVqwWbfWT5dJQBKgsNcrJtQrSfuqJI1e4OjG+R7KrMyX
UeRMJ2GO+RPeWaLLtinDqDFnSCphhZqQu3WzpOekSbxZlm1Ui8cmHvRfGN9kHXQPF1eaBJMbbSu0
jpoVZK3OWUBu0KL/5Ol/8a2fh/v/OVM/LX6WxS+1n6s//51/TTobn5grQEI+t4gRXtAL+TMg49v8
AfJ6ZAOI0ijP09H5K1m3P/kErBTR4TPRREKy+3eyTrbzSYeFNffmQGQzzeh9JFvf72TSCUGvwEGD
9kZHUI6sez9Xt6UnAhSG9ianv+WtHHAB0SxV67PzviKa2GDUpSOeNPo4P6lZRdrSo5Y2HalsHxTZ
/9yHmCUH6GGYVzucto1cPYGy2opNZ2UYIoAm7Yud7nS4HEPh0X9TzotRFQdN9jSBY9n19hjPPpf1
MabhfoWdG6FIZiNinqsYvJnD4sVAs0/VgxIbsy6fNEAMT5md9g9Uw/Aa8lEtvijrXP/pW7wch371
/rkckBMenAoMso6Drl5gegwJEIhviEFMbONccR6ZNKkWvR5ZO00fOn+Z4rf1wy3gk2BN5t28fwMH
xZrn54XU4aKTgZ1Ow3//A1BmlDm16MVGMHW08bM2w1Bd5dt/4yoCWoZH4OEb8/f8siREwaD1RvRm
GzOT5dfSyQhXsiY5QoOYX9b/tIaef7t5MnWemeFt0n7cv0rJxwsmuLY2Za/UWa+rcdnqmbMcBipI
H30gxofRRlDnmkV07kGNS/nJCAdYmBRWsvScuU7nPE70+O79q7x+IN4VRTlmbhFkgDPdfyCsxSq/
k1q36d2kwQ4HCUajiY7qbZo9vH+pV9/BDANgU6GwyMgdT7Z/qToMUw2rMm2Tjrm71OEekRlXx7is
rx4IDRCSEhiZM0Sfb37/KtaEyMvGf3OjxlgjcY1m35VJeTBxxtgzfn70mUgIENrOmgJEDIcDVGES
45mGNfomaQsBYK8O8QFF2dLcf/w6cJxcZOao+FnQ+0/VDbJ0aF8Em/9H2pntyG0sW/uJCJBMjrfF
qmK1WpM12r4htKVtzvPMpz9f6uDHabKIItq/LwzDAhSVAyNjWLFW5Ub5Hw448JONdv33/z8rm71r
bBPmzYqqC/Ii/VOJ/Mh1qJMj8Nf2hHgH4JilsowzUiEX3lipo0ToA6J2Vzuv5nchdFJevxjFNwqR
1dPjBe2YgofAgFwBECAvkPzzF3XipKDFlzQwYLcB9dMpVDLkKNVe/ROwaHH0wf4einrpHFiYA5MD
7X+OyHa2yOw8t7soUrvpioINTJhtVMJBHtlmwDj90BffDJSSEqiC1cR4k+RRoD8bbWUO8Kdn6DML
qsvExO0yqqcY4WZS83apvtNg7QfPSqqi/xa3ZVl/hnAIZUnmRmyK1lpag58zR4RYqZRUf5S5EtNa
M6j6PDEAHv+l6UU7+giXqajZNH0zXcecEiZSfpUbPOVqa/kkdG7vV9R886fRUroexq0BTonbrFP2
09WheWtpTUGix3zgdICavT8iGgWM2fAWAmpjDGZ9RH0fMI6QqxRQg4S0YRKkoyggUtCDH/3xbZB/
1fp8MGXDL8A8OYgRi/7Ey9swK05UUOQdrylSQs9Dx9IDOIauZHDKR7Vy4EEjRfz02OjO+ojAeC2E
DqDgd5z10ig8XfUEkma+WqmiXuKwLymckKne7L5Ckvr1xgzeJ0n9JTkOtm9G2BYRWzxd53zqvUmq
gsp9OIk+cc6vNgVuiy6Q9LTywV1vZpsysBiCi7vOihv5CRRxf1njlN/GrBV/PzYlHcLm3GAgx4ic
KgCxsHk4VErcYqiQ9FBM6PrdmVpJNdrLLS5y/W2pKtN3t3d60DBzorzagehS/oECC8Q/EhmxXmUy
VJmN9NZ0bXKEiM8CJdYM1GeNyP3g5hBUPF7p/WXhU5APMusF1rQ1Vztuo5f9AB1KV+kXEVl/IFEu
kHMp8gNL28eYcUDAvpZKREZ6gINcLwxRzDhFdnS56r35q+3M4NohIPDqbxsjLAQXbMksYHMdCcKt
zqWjdS3jCjnYBmECF0JOL0SU4ZVB5u/1vDC1+bbL1qrCeM7Va0VBCZWMqPInWL1efR1YENEFIwTA
cO+ATrzLsJF3znKljlCfhNn1PiU6JvYjqzzYu50DYvzWYAJcQNnLHVwfUFspiPfWsXplvFNQw4OG
pDJq8+Ar3uYibBsdDZdBImJZ2rmbT8ttlE5t8ZdXPUnAkw3WSIGvqNT4P3B4tBcx00I8MLlzxw2E
lCRMjnGU/+3tvniTeU0sNa9pGDqt/hW2ge7ZzqK/dbttXn9YpJ1Egba846QG6x0087kN06IHMFnE
85dhDvs3w9JJZdVoPviadtZEgIH6IQkdOdaWctgQY4Kuhw4fe5gE7i2M7Er3J5MpDJq2Iphuj93E
zt0gj9MBepIbUDPenBp0NAplHnMhToNBu27qv7rxcOhg52qsjGxdH8DLWDgLHoL+aXpyy1o715SF
FSDQX0STFgf3YkO7DwM8xQFIPgATatxKiNPX51W01VI3tr5cG9E22SkoshGhE3OgJQK7ORSqIi9M
B7G7XufbqwBIoq8eVRSnGen/TO03fUavsaQvxkEFf88wXfz12n0nSmKQVpUZpnlHbYt4ZexUBFvX
NhkjP26rPy0xiYN8/f5w+dtlZUAq/jDCt9mGRgnB8ZjpdDUctf47D+zgC//rCOh3f7q4FsIhk3oh
WI47plUF2tcyUkaYsEAUTcv0PpmrX0gA0dtVD97v34y36wccY8Qd4ABoF0OGsT5Z+ox1qkbheG0K
JxwuZaz3ipfmVE/fT3qP0Cxa8KjmVRW6g7dyrqzy7ZQP9TtGVBX9Y1imVfY+txsX9tpeEc2A9GJZ
NyelCNyW1lWIwLHVmEZ+6VWT78AFhDA9JdyW+SaKZYL82VJj3W+EWX1OVaP7oFIa0HJPqSL3S1qn
BB2naMyK6U3SxUvBZAUIhl96Y1WKc8rTuvlJglFBHY0nHU4EPXJmNqS6/vh63XsReG8l5wHuEUj8
dn40bOe+zGyDkMoxsosIAzDXseF6oG6PTN1fMuI+kn6eFpjyGGBcnwgTAwikAre6QhQ2+TMjxefa
jM2DcPSu5gbUB/o3eFoxAaT299zFC1+vl4ZU2xb0TuzkP/m4TL/0sc2vtOYVL56X6i1gyvJt25WL
B3IGLiy1OPwR97tqwf1Evmmyu1TBNt8TcqN9GkLzcc0mCbgEWfkdKQKGeawgPphqud9Vypx4MUl4
L5e78cup5cKn2BbD1TIohaslQfcSukcE0zsL4t3k2WesXTAIvjk7Q6BZl9QsiMypOCXmon9aaPag
IlvrB8PG+6ZMAvzfpBjbiQBVSdsurFpMATv+FGbxcJKZ7F+qMiYH7n/XFEx9eAhkJjiv9Y2EzGlk
iKAarnUbtz6NrfzPCqqu91ao5UeDyveJIOdkmTRLLIJg0GprW+qUOIFrgiaqXfeCFMG1T53Pbhd8
MCM0UxBBDw4+hL3FScdnI6OBj9jSMi+2zbinhC/VpRqecb3ZpVCN6VaQzL16H6mvUS2kwMwTcsc+
WMdGDWxUBykFGSTQKqTGczOyLzki0tfH/splm9ZuHR4dYP94dWoefFvrbXQbu4/ggNavarvYCqDV
pmY0hKi4Pql9XSsn3rcSwQl9jt/P2uLoHrPCy/zKkixDFyARwaXTNzdIKTa/YukMQ9EdfoWoF+Cy
gQIIwJm77imyx+Fgc+XF2K6YcjpkTlKSiaByvWJrysJuLCCwsztWwyS9dlKVKL083tf728KwNMyg
VKx4Dewt8XHRZlmrxJV+dWlAun3W3AAyIIJpuq9joZEhFxNYhvQkFOPAR2yS+NnsoqqB9OM6Mavy
MWN+1wsz50heamfX5DQZXyt4UgCb2+e/EA5g90a5MtkBaqsydV9Wil+dAbpydhXWeE0jWzc3GWBs
M/SioETo0+jJQRzy/usgv8qx9F97PHLgiJvPAyr7bpvA2Mwr9KrNMGJSv4zfWDBsXHr+9QwJunXg
N+4dFabIYWicMa5GtLa+b0Zai2BWltAXdaEbXjX3RAdKm1G77OJO+wYSvI/92cgPF3l/ZrL5J19t
xvNod2yeMmVKA/QU4thPiNmkhmONKnVRzeWBD7mzQxRK/MkF5Miokm1WmEY8cemS69eyVabLvKjm
yQ6Qh3h8ZPdWZK8G54tXlKQZGyuDDrwMNBilvskC+A8AyBvJ7w9S9jt/SFOW/MCGQFq22rbNIUJK
N4LBeboCY+kGT9E6zTlZKhS73pgD8HyiuOkyxaobheVVGRis02S6sCO/9tbwO4DQEh1IVjGawutb
M1RonQyI1V9bI39Lm9c8j6b1LnM1mHCZr7DctjywuLO/KOpJzlmXKV1irY1FqgvdDAD5KlCP9IfZ
Ga/dJMKDuaw7KyDPNUG+S72CT8LeWLGKQSsstbD8Pq8hK7IhzEYFtTi4kXJ3Vj5e4tuh22C4jBFa
/ON6LTFkNR34WtOv+hmWHAZkQNc1v4qsPFKG2LMEpbwsKFFNIh5fWxrzWsuLmV60nTNpQUzyvbTb
0kuW0Dm4mXJntmvCv8MxyL/IXjceuFaiRgcmJPyoNNQTkLT4PJk2/bc8mT/nimk9C3Wu306AIC+P
v7y9NTITKQtmFLEYX1+vEUh9MgADF77eWhmJTejchhkqBph6gvNjU3IRd4uETEtOH7DErQD15OiL
6FVMRaOWItHKXFpJT+lrpNTZG2sZ0p+P7e1cR+irfnOp8+wwDLFeWreMhQGcTPiOULqzNYAvFwCR
DlzX70L6ZlmSO4VxPG4ko6ubN7oNoc3VBfWkLgA17QFxstXL7NS9ZK3NwZwzKB0RfWWVm13VsDbf
L+Zcf19io8xRBs91RtcoTjFEABTgZwlGPPRmQwWaP+mp2X8ws3Y4whzsnLoMYXCH5Pv4dn29NaYI
BoM2rO4rzPej0pBFQHzV8NlsDee1rofUG4op+bXKpvI2aZ7dhGncZdT9QOkz0AUI4FpKesSnsrcg
SpXUy3EKBjCW9YJswO2QcdYGRR80W/owd09QLWeMa8fJ7fG12jUl3RtfjRy+33i5low4j7XK8N1B
h3FbpIwQxAJWeHd8bbrK1vGZyJobATS1pvWioqFppkDPDR/QFkMUBnLzKRyLB3HZ3noAIEmOUdAf
lPbWVpI0j/CyikClGsxwOjIIZ6pRcHajTDlwcxseB+JZuSLGo+UoLS/+tlM0t307um2C/AsiyFfI
EtxLt8zaxQjB2uraVDwrqSjh/lqSL0nZzB+qaAQuruD2FGHCgl6ij/X4OHe8Eo0CHmL2mBBny4zo
MBaC/LyLBk/Rxh8Mc7L+ypR6uvHMhF6xKN3BI7lvDzYBvgnc7XZ+t9AzrU7D2PQ12Lm9Zine97YC
cYBWnpM4/vV4cXsuENpazo/uAWCVjQt0e7dXQDuagEf7kiY7REdd4gYHS9q7QVDIEanA/4Q72XwR
cToWEKLOfHxmw+T7YrbnigrxTRlC7cDUzoIkuS78pZJuB3zc+rKGDLlW84ApO+ssP1cy7k4hrIMM
4i6styDW4JUCiMasNJdibcVAIsNUJrxJkUJ0UdrjdAHKnX9ZBNP7ZWRUz4lVHvUWd2IA2XOR1V4C
YLKktVEzgUqhbFLLn9Ilqc4JQ97/6fkp4EHHqYEhKXPSQQ7PBT9UO1n+enxTds6QlIyxQcnFSGKx
2Vg41hwomAxiN72jql9F1efcUgw/sqP68tiU/Ks2DyaKshIrY+ICQAOtFzqVDKpXqI8z81c45qWt
l9xC6ILW/3MJVEc/uWnAPFeT6P1Hxxjbya+rIT2i993dbqjPIBqhGU9TY/0rorIou3LWLN+aqzQ9
JVnQZ+c0W6J3qhYw4tvYdf+JIL0621NxxMW1t9scJ9TnsmtOhWttHBBjnSh2ZftDp7d+21TjDYZn
66qIJTnY7b0v5qWpzV1uh6GjVtfafl80loeGgX7SQuNIwnTPikNZS1A9IIzcJsLxuAxI10SWbwfJ
fDO0zH3SE931Ht+cXSvEEPwDfxO54nrbYncsWifjzNzcmJ9akfwpy1YHH/+REXl2L2rio1jsBqUB
yzcjYVxVc/oMbUl4cCp7Hgb2Bl4BCb2FKGVtBCUFhvgkticdu7f47+A0p/VbqmLRKRzjH4wp9tfX
791vsSUeX6lZtvnq9MSJGzDilg8OOP5ObT99O9ItOyKz3bvZsDNLAC3NwrsSOzpfsWBqADOxPb2x
yKKhBAiUa6SW+sGK7k3xeoKOlmUeCO22dy6EGNeeVe5cERNMSEQv3JmAC1A4/fV473YtEa/QjCEc
o6i0Pq0p6uApTRXTj/WxvliA58+zVtvnri6OmgfyGNbOkUUhzwRWnEeIhHBtKhPakky85P4Mk9TX
iW/NixYNRfcesebA6uKnf7E0LOEIf+ttbZaWlY2z8JTijFO1+yQ7hGeqFuP7AUTwwZ2//7B+d7JU
8EhSonrbF7FJKxkvLrkazJvd1LpSYO4o1fPjBe1aYfYdejRQ1Xdflr1UatMuLCgJ0/nWq/nwDnG8
7KDxcv+GUePQpXgVabOkFFofE3PdopUVW19bBMqKka1CSxIOPnQb4xXqBeGNU9t4bTPqt1Gj2PR4
kXu3hFbM/6I0qMDJTXjho+xOoVJrj/iobNS8AjjhSW37+l0QB7XvzGlwELjfP5YuHxlsRQghUJPe
EseWTV6WJEOmbzoNcKGJCVXI/+Mw/dUM1K2YQp6dP0AEBu9bug5HPuXeWUrrAOaANJjE6punWkN3
znG7kc/PNefhKXWtZnyamKbLfcadzOwMSYX1y55bUrHH+7xzmWSL3yYwot3Lf633OWX0Fm4MYfq6
XjjMzVbBWZ3g0nhsZce9wKdC7YzsQ2KKNt+8kaQMXmSR6bcslYsDZkRnXNiTnCf/whSMozgy+egg
Yble0BCVjZohSevrycigsl1mxZO7uMtnpv0z//XLQmZOUkGBLcPa2laM6rHrNrnlR4FYvExJs7fx
yJNXxdPR8MjeDjImA7BXjrNwQ9emCthMwUZXll83KiNgpk4iWxNe2dQ3Dq7E3qcAqwbVHuBRurEV
BmjsxG110RDpdDZseOGon/UgFN4wOsZXmBuqW53D7hVXhz5n7zJSLSYaoB5JDrTZz1kNAn2YiZsX
IzYvkJrmfgJHwcH69qwQDUslFGpm2FtvJdOOOZwaXHltWMZLPbbOeRzTo4brrhUprAUBuQRIbZ4d
sgpG1TLT9LMmiT80hpG/U7RBfH58A/eswGXKs8NN515s1jI6ESN9iWr4oRIyoqEiAWqlanPgHHcu
H1qV8jrQOiao2zgJxneFW6pm4uupHXlkMLFng/LlCiyv3jaeNMIP+KGJfwGzba4AbdSY7nKb+G7J
IKY7RslVFNNRofZu27CC5KVKLxwZG0Q111eAEF/nQWN2FKdU30Z7Ts7u4qQH1a27bcOKDERlKxU8
2XbMKmx1FU2kOfIJvGA7mLKg+znWoXPOYrV9dWNYGmNSjqSTR/uu6jKMKVwQHaCwOojLn/D0UmUf
oumos3Nf4AIZwa7RD4TJW4onrLeuDKzBTVGM8KWYmv61dhJbq05zXM/JNwUx2uacK11S/1NVoW2e
tLmcCs81O1Ff6tKappu5BKpyTabBij/MSNnWfz7+IjYMm1TgqPJJ9U8ZgcE0vq32qWPeZUrLZa0h
XL7kIhmL/4rZRuSUse9BY9K6Ngf168In1VwrOAqSz3OhxuITTDKocw5wW3bRwaN0jyyUIktAqqQY
O5drKzdUJ4mbu04S+8B04+ncdzWzq0YZBPMnCoaO9Sl22uFnE8Ce8j1TkqH+s2LC1oBgJLbjt8BH
k/CiRFpgvVli4sJnzS6rI5D7XcQnKaQlASC9UMo0W+yQUjt9VJpq7IdNl5YXyBqR53TMoZq8AuhG
8VFDFdQ8UaiIB8YI2K2zHY2qez44QBlZrhIEkmvKtbgZYA5g0Dc+DWK7om7yIUXtuezQNEMIOjo5
gnHfv4Kwn+wv2qSXozgpcBRAGaEXwsx+lMzK/6cuQIVql8e/5y4S5edQzcUdwMaIk90EwmmsKpDX
lRAHmjPEE5GrFd6yBNoHLQ7ndx0UEQeX5d450byVLy8RBa3vbaEK0EfvVA5vn6uY4Ye807Kf3PRX
1zNki5gJNYBcfCV0x9bfMWhI+s/MeFM41SHpc/PCqxL1UM5bHtbmMG1QTlBWgCRhimFjpkwWw+4K
NfGJAakqwmBsz6e6H/J5OUGFoYc3c7ZHxzOzQDOfKYVV2RMEdvHPHr6m4sOU62K5oafrIjhl2woj
SXrU52e9E0N9gXHH4OjHRM0NxBs7uzmKFe6/Cbq97BGADsq/ZNjrXZrRUrHMqsn92ArhrXe1cI5P
YQ7fnBc4FXMtFFHt4aLoWVhfQLTqlqcxVa8cXIn7l4SpZZBFdH4o5dHgX/8Ml9KzMRPX+r05N7ex
aX/Wbpi8YVDrKBPZue2AmWhY8YYQT2xHZTt1WBLmCVI/g7fwK9Oe0blS8/Rrqs/WeekL5fr469q5
7BCOmpCeSa7TO4j8kuZ11Sxh6sMjFn3s5sBcLlaiLdnrv2JqQ7Jrz+gnM1CbZ4v+cxKOiZn7JjiS
ywxBXATBRzq/nZJu+XvI0qOq5P2RcVSQf9HuljRxqlz4iwQWcjeYM4ylRMJey95PKDBe4CHKbggr
dq++HfQEmStndo0GOz2DtalRh/fQXJISrp04ulizAzPyUpoM+g1J8dpQEGQC6AqqDwK5EEZ217bq
sBkQSohLf3GK9jRbfXxBfEg/dSSSBw/B3g6+NCW/zRc7mCvKMptNyg5CAOMVUOqd7FGv+ORU82AH
7289q2JGgy+cgB0u7LWpaSJdKK2m9FMzq73ezN6k2gDBa6dopzS15wNz95demoMqgXEXYiip8fhy
ZUabU8Opq9JPumR5TlqmCchQ24Pw8x77LM/qhZmN1+gXYooJihbmkJro3I5J8AMeFPjdDNhBMppy
iC8JdzyFVjK/gVW4+3tEFetgrXunSB+E5JgqAznEZq1zqvUKPUcuDKInH7IZFPysqAMkr1DHPvYl
e6YA8MGPRNMB8KlYb+sclYAN4Z8maUw+MvAKkU0DzHqYHPf62NLefQG0iKw4W0zNaGOpVsmKKZpl
/lJbNRSKQeplS/tGgRzYU4Pq12Nre+sCbU0GQfsai5stREEEb13lOeKspn5W41m7QdGb37pBjw62
cO9mvjS1uTJpF9qBBfcq712P65+BocJQ1g6ZdeBH9nYQGCtqfZSdIGfc+Cxba1w9d8LcZ9YXOiV7
bv7poOeAuKmdnrVksA5O7D4OQekS2gQJS6a9ut3DRUF5HcWp3K8ymJBQbwSZUgTNx9ZVw/8S4i0f
RI8cUxV35kEhdXdL6UgA3OD6AbNa38pJxMnUK9zKxu3tt2KKIRyZRgz9i6OTLCuMqIK5pu++trMU
ihmZMIv4KO8KD7lrcKgQaB3so7wA63iOCw8iU2Z/TFZsP2cImijA5si3k7tpZ9Ga1peZL/+TpjUa
pYdWe84rlBtOj7+AvT0EekSUSgxE33rzvQlzRodzsBCNh9fv2tDIvDSk0F8eW9n7zmhI0OgnZydY
3XxnWYpSHRWOjBr30P6Awm7KfkQhQKWPVNvj9PzY2t4XAHSXShdSN+D8Ns8bX4Bax5GT+SOyq19h
pchuqWs21yAo2++Iruv+Y3s7XwBj4FIKTzos0vf1/UDcM1eaMMl88Nxq/rnO57L6riRuQk6TNUt+
gjRwMZ7aYSmiH12VVEeP7M4hgr35rX9FZoN0wPoHEBBRKpv7zC+d2XqjJm313ijKo2XuWQH1Re5I
YsNt2dTdYPhIoZpech9kwQ+DKVnYdpRX48mBEMhBKYmPB+q9xRRCa0Y0Vup45CoVlScCR39DmgWD
5uMz27mR2MEK1UoKGlvcSSkosUSAq+HEajNv0mf9OY1199TGdfr02NTuvhkQsJBnAJLYBnYkuQra
YGPuh7YAVpaUMLF5MKaU4e1fGAKQiROWQq1b0OI0F5VjJHxlbVkHFyUswneMAQ5/vN4KY5JE3oQD
8C1tvC4BbDYDOMXrAqfxuiiproWwj3qZe5sm5wqYxcApEjmurzRlg7YQKq9KPOTRezMEKw80bxzb
A/+34ytk+RUlCIiv4TDafLs1oyxaoqiFT+W9PSMSXA/n2DAquJOnikxmNuiXHQRue2uDMYLuM41n
FrfZQaOtnTGtiB5bpO6ZcYzHSxqnxsF7smuFrhABG61uOIDWO4jiFrw2pLG+OlDrUXRSibHQjvpP
O0VBBg1pOKPyw7wVw9hrM4uAa6sPu8JnYujtbOezpxgugLjxsx52X5Sufe4H4w200Ldlhqi3EcmR
1M7uQnk3ufnUm1G2Xv+CpJ1akSdL4QvUbi/DQp7RwZp98HHtOQzCX2q0jJzThpZ//jJnWhzIpbOs
8DMWfK36qn1f1XT0Sys5QonuLYhPi+4DsT1p9cbRmjD8UkBoCj8ZK+vUN5Z9mqLw1e08PK0BihAS
B8ToAW6tF9To/ZzMQ83Nb1PH9CIRxN37Mpz74FmZzeK/r/caSL2RrpC481Jtvuc5VVNqrQWJGfHZ
qULK462U0Dh4iXcP6f+sbCM1kCtVqxmkf7WBjBeapdMlQwHUs/rp6M3dCdck571sckD5ZmznnplX
p/hnZKWvD7b2Hnq5bjpBTRWc2ipw0ER0xGc+i6Nm5Z5VUOk00lFwE5CIrQ8tm0W6xKlS+JVgdPLS
TV3SfimHbPlmLbn790yxrTlNvarV/8Lrk5XJKS8qSgQZa8OYSRUOjfNLst6LgUnAvWraMGi//p6A
kxGyeMrQ3/YEIdpfuslm5KlBhOOcpSGM9XrfH3jgXa+FuxAkLbxjNJrXywFhnCq2GEpfSXLtY2+k
xSVAxQShi9b6AhfyDFXnqD5llTL+ZUTUKsplmP3O6eyDX7J7oC9+yMZ9ikitwVBTzMrn4U/o5/KT
4iqfUqX53qWQfyLR8u31G0zhTIpnE2UxNLJeOc5gSLhApW9UdXQeW4bezbY+QkbvuTBgNHJmkzyU
2GdtJYij2qo07in19Yl5qPQvNXPjf/G1vzSyuZMW4Eqo6sPSN3V4p0djbj2NNOrW2Fr9+lSTiVAX
8h6G5u717MDtx7GFjo0v4D//SvknPQmEuA+c5E4LEMaWF2bkbXnxyIRGDS02HIf+0I8/tMXyCkf/
7Krx3zbKDbUSvu3a/kM0dadA795nYjwXyj+ldZRX73lRatTyMZedte1TZynIyihaSXwCAflz4g7l
E7LC1ZseOOjBvsrrvUl6NZrs3Eca4IyPbp46tS9NhQZR7mei+0cVg3JK1OFJK6ZvCVxyB9/arjHq
IrTAmYmgOL7eXc2anCJqosJf7Bp1IHcqlfppVBCb8gaI2odbkhKX/Yu4gfgSGL1FNoqS7Nqo3QxI
qFWzrPssC/zriDS0qKRfwhEZudd/2vI1Z1RPBVy2HQ+IukxHRIeWSj5V6G6NS9k3nmkXY3R9bGjv
ggDUldEWzUT64us1zRZDX5mJSsREzPBHa4ziknVl6c1ibg7ObM+RSDgjSE2Jt9466qC29Yi5h8Lv
pGi3KELlai6ZeVAz21sQbxsPOnPSVPo3WUATud0wofDlw41X+AMiD148wH7c5spy8MDtmwJPALaJ
2sQd+q+cOySWqgL4XV0Yp7AGr+6h80EnVp8MOmGPj2pn/9g0WXqRZDBs5Pqo1LSOUP/oCx9tPXz+
rM+eMxrLQYq7sygyQhjjQMQz/bCdQYQcn9Ef4Dj0miw3Ppn9iAJCixiM7qnNlB59yPJHb7wGzQTA
H5SJKRJsR1OmITLzeBkSf0lDBAMpxjvhKQrTpvKsOkAOsaxcK7vVqW01NxFETnvwpe2tV87hMnIB
2oVuw3pXQ5Px0UQXia/mc/+xa+bpKVZs56YTeb3+vSYR+F2pkKy0W3bQQkN3SGGoxK9NLY+e6sIs
v+M7oiNU+c6SwLgIRBElb4bYgjtGs82FnWqZ380MxthU3n2nsYSXQO168Ans3ElMSSoQ4NeyJbre
vUybLXQejMyfdJMVocZyK13kiF5986FxAmhLjYJMdzunmOtWif4CVpKsyr0hFaYHvLQ7/xsrctCO
CuA9yZrRT43svWIF2OVPZr5yz0wD+5/HVvYOhyliHhB4NMm1N/ct6a1eRSkp81HcST7TGXcEygxN
/5Qpc3gQ6cvd33xcBG3EhtihcbztU8/Ec/2IkqI/mG31NioactySk4RQZQjQcyc1ZNT9kGF1Z4mW
nJkiFnfldNYmHR1/w3zilMZPloxei6CKV6C84FVieqXytwQyUWGXY5EUM2XjQgYKL8KsWhRFOyRB
RpKh/UfRImAnlfVjKJo/nTG3Tws9vPeaZxw8MjvXXkKgGaZjBIVBlM0hun0dJ/08UZ4rBvu6WIp+
sURjvz6ikkyakvkJjncu5nptrtQxo8Oa+bG9pCd1KVGmcpeneKSAJvLgX3zLAK9AYdK84NZsi8J2
bw9gePXUVyOn/GjnlhF7OaW26fL4C9jbPO7kb2CNFHDdvGMjyCjHYISTFmfYnwAZlk8AQ7rX+wyI
fP7PyqZKocDbE4LUzny1KsXNCYL0WVjp+NpBRK6frJX9BhWCTt8cUY6UUt4iAON3Fbl02s7VKTbR
p3u8Y3sf1Esrmx0brImfrmX4jD6AZBg9ES+Zxvyih4vxaoeOq6AGQouYrjuV+/WdG+YiVu3MEozm
TlTukfL5VsAW8fPxgu6vAKkR0a0c/2OeZkt9UQ1dFM5jq/thzhVIFtFe4iQ+Ynre6e3T52N4RnIp
gDGxN4spmn5MRyXW/FA1ToUyf7Sy4oqCC/rdauWnevIOdu5ba+U+MM2DaE06nrXvRYGRsvdvPBxJ
w/b+obcEdJp56kxx7P6adiL9JmB9NmBzMIo3QZ6GR5xSO7sqMa0UNaXiNOWd9dnpRk/6hYia7/Ru
d8uRzUUNNOoOAsTfnDLrlVGzAl8P0A/I7t2dd9wk7F09rn23TkCHujIq87Kwb1MffZ4iOgNkyhp/
AtKR+B0DrM1ZpH3QnMxRZMlprEJlPqnRlHVvykwTyi1C6lY9GSiwNjdjnImHGBBoXUSa0qF5Rrm2
/hGXc/nPoM1Vfg4VxMgQGdMQLib+bWZkqIpIqpVqIvXyQM/aq1ug4XVpS5H+rEwgvx8eX997sgeK
rSCWOFvCEUB7m1enJ3TrKd9R6qFbl3hRaZXhk1KbHQMpXReG5xRgKGqGyxh/6ERVIvo0LsuXIIUs
9ExYEIIK1cYsOaNqlHbntu57RAmNLNSeg6G0Y0/PBerSj3/1vReRP5oOMdEAM6d348xKKeIwcKmo
zqr93EaIhRXIC19VrU8PTN3fRExxPYgA5AzBtvRndgCYi06Uvi3qCnmnBbVAtLMP3sd9K5LYDPwY
0L/Nfc+QFa2mRil9K+sqn95G9z4KKvXVHpG1COQkJI02VfbNWbvDQDIXO6WfQSfxdnZNCz7XNHgt
PZq8UcKVtRogY5zR+tsVSaW6zcJaipSKZVkWqBQsKBjl1PjOj+/BfVSIKabFcPCkO7Qf1qZQkSrq
fikrP+6y5t0wqdrntkn6S2iOs99ogfDiuC0OQlH5l26choR3yO4V7wrw6bXRKq9nHURE5Q/jpH+2
eJxvbVuG8IWG7ilEaPzal/QgXVsxb4+Xu1MglnA/XDB4TcQZtoX22rVb5AGpxOlBllW3tC3T0KP9
TS1l7Or2T8MMzL/yiC/mNg4qWu1zFiQo1i9qbXstLQjrIAC6fxr4QcxCATEgsKM+vt6LzrCjiUZc
CfJqYjA2d6VGEzKHXymUZdexyqa/H2/BkcFNuIoOruSg5HKpdvpHPxTmhxAZ6U8qkorvw+BobmTX
moQ+wpjAPdvy4lV6YDZNz/KitOg+AaPv/zCgg/oyqP0lyMb+4Hz3vACUE9xn2cm+my/TFiMqigi3
hhRc8L0FKuWN8ML+fLyFe86ToEiycPOV0v1fn5mazMIJVNyMRpcQ0e1U+ZxOon03T0r452NTe/vH
DL1KWAn9NrDftakgrgwwlQ6mIAT4hRh8cUN6yT2x4Y7vTGF+AIHcWxq9PHhIKGrymskNfpFCuRDM
znVYl36VW9m7KrB1DxYtcdHUxDyIHfaWJrE1FE8JypggXptSYkTXTIfae0RXA9VaY3EnaMJsF4ll
d7DDN2qpuMnBa713QahHE65IxDZ0C2ujUaDoKYrGPNZiaNtTA0Vx9Tyq6lx8ef3BEWTgUoUJCn47
zaYgUT33aV75jhLkXmqF4RczUrOzAgfMRdGy5WBhe7sJCzfPOYPiNNk2B5csSx0MOh9aQy3Vy+kS
1V6hWeUZ9VjrDWzByAO/doW85txLxoccyj5bTG40L9MMWwdXs+jaU1C7M1K8jCFY89ee+aCDKOJ+
fRwWjVkuJ/x4MKKtD66Z6qgTYwtT3aIXCJ42UEQP7mz/MlFaRXNSsT4+Xt79l4BB2bAEpQL5yfbL
q4KyYieTxhetYlyMVm0/tdXYnCNmur8+NrW3NmZXpOQNbWfmBddrs0Rr4JKRt6xAR30OMhRS0TdU
DeQxeBEROU0QRX9s8v47YMQSbJscSAOTsGVXrJvFVuOaw4N4K76YqFWflwkNyMdW9vaQuha1OnDv
FAXln7/wJkTyjAwi4eaHTM0PvjJO84+8VpzlHAiRHBzY3pJklg+QU9b6t582Yu3ZMND99KMisL0g
KqdzA+vnq+NMoF4vrGy+M9uCgitBFdsXEHOcCyMW52RKs4ONuw/LsMJQJUekCy6FvDEvNm4ylrip
p4nbLurkKZ117XuvxcZlNJvyD/TNmxHQTzAd+JDdHWTiiF6oBgRiCzSLRubDlayo/RDNovqkDSYM
/mbImNv59fdCjjb9P0P6enmlCEVqdHnt512QvSlbU7n0kDh+c7tDrrn7WJOdJCMgwkKcBcK3tSm7
Ty3THKzKN2ctyi/w0mvehErwudAUejOG06PTmSHWbg/5chCN7J6ipJ2VfS6JAV7btgbQxCJMathI
zKdcqP8NUQiBrqnz6ya5xuH44/G27p7fC3ubx63vbXeJa+yhm92fDSeekYQOjkYzd61QV7AZFnWo
EW4CyKGAJqmwObxhaAqIJuoeBJ/Qro/Xsuc6QDFwYGCl6OzKX/HiC7DjRRdZZVR+UfThjW4hrorx
ys8N1bfPj03tLeilqY2XQp6gnHOLK9LnYWJ6AuRG7+W1EXz5F3bQ5vzN9c0xbeqDmtnY4Jj62s9I
zP+HszPbkdtYuvUTEeA83LLm6lZLlixtyTeEbG8zOc/j058v2wf4VSyiiNqw7gwpKpORmTGsWOsH
AMvE3ilDILaEAtaeE0IPOeEkW9Pu4qlUurGPM5MrSi2q6S+0P1Jqd6lLncWunJNST8bWdbX2sYgo
6DIxrgvRz+K6CjV7SHsdlwDILtBvqK2zWYTji97o1ufHm7iyOMlPSUyM/Bg3yGJxThQYzIuM9akw
y5ZxabVvXssOhpw9feb2r6oI2ud7rVJKCio79GIkg8ziCulQ+qZHBG4vy0b7Zz6hXuG7ppJvKYGt
lCgJp0DsyZiRVGiZjDtqx01kjvlJSTrvs1ba0aF2o+rFVKvgFayB+y1pqvhojrZ7AnbnfbMmBfHq
xxu88i0pBZAbU+Egj1omN6FhTOBbgV3aKZBO0SnFcepDVMuVwBmfzjZY8P/ZWlJe5YEdO0WksbOD
oewmL7GJI9tiN9cMNf4Py3rvnEjUMWDz2/vEyOE7S0RTnJAia8+11TYXPYyCr4Eo441Vrdwn9KFk
G5v7kZB8cUEaxdylczwxXRgxp6Y7QfF5RAPy6W6D5Db9PyuLxyVisNWJsk6OS8b2eXSK8Xuu9O7G
cVtdC75IKwjUPsNxt9s2zg6i8QlrsZx+8Cs3MA6dUw4bwf2a51sQiFAjl+kEzn9rxsz4NGirA2fo
u98nS6l/02nu0nsQfmcP16oejoPGLLNmK7vZqNuNh3pllZgHq0SYDzJ9+djUyMpPLSyxJyXto0YS
tXh7M+3KamOdK5cXEZ1UGuE/DejQ7TKHFp0ctwHZBv5LnDwXufi0UV0f5LhxCer0+QkndE1IYaAO
Y08J9xf2eorM8Bjl4La15OcYe+pndZqd/eOjtbZ7v1pZfDw1YIy8RmL9JPqgPHRD2e/arP7neSNM
UGmSORgs1BIb0qWjYhWhk5/0KtBfc7W3DzjDFofX2lLkKBgjbxCFYe52wyrkAeM056rXQKK89Gkr
Xq1utDcCDvlg3NY/gXPR6JLJF8XkJWNpMM92REERbD2DEn8mcdx/1/TU+6Nvw6r+jCiCUsMonrgv
RLaDd3q8kWs+CGc/EC86FmSdC58IzN6xhjijhO0ZL/kchLsyH990vfteNEQKj42t7ScyNAwlY4kx
tMUl5Vh5DDQPVGqUJeVLFtrmNW+0eIvLfuXNonpNaEVcQCV12exicqovRc88t5aL6Y+hVsxdpabJ
XqiR93yORNlI8qVQJaPosQgGPK/vkkbF2Ys5zP5g/Ee7ZMyaPv9acRliACYNuiZLMlAls9IsTg38
sNWV12Co0QPIeuMNGblw405a+0SUjJhLBU4mqUwWLl9qlBENTJlVke0zlGb3c7IZIcoSxtLl+TpM
eRFKyULOrRURoNwuAi9nyMwd9qMX7XrD8dEt/mg79X/JqpG8Cel7oRT6PJSBQh8uAJWaJmtHxq1p
jwldTZR8sbKBfq/Wev0PBTbwjTO9uo2/WFlsYzgrYk5rFpiOVoxwZmRGL2achRvV+9V9JDwEpimv
p6W6U15B0W6VjPiLvByAF6hTLWnkw2MkuvGTqQjxhgJIc029nrjRtDt3wzNX7i5Zzqe6zo4a1KRv
d7O1O20SggEuOO+8D0WoxYdeVdTfpnqwP+QRrPGuUzgn/rIXPh+ZgkmhsM04q0Vsugj9RYToZKMA
T209p37TGRr7nmmj9UfB6PXz9xa3IwhmUOH0dpdQtlqxqqpVIjCjno0CcKcXb2qs21+fvh1vrCzu
EqQuBUoqgGDnsk5eQrUKrbPtlfUWr/GKbxKyy/40/VHSz8Xh87qob5KK1WSD1foGQx+1n0xi2uL1
l99+cchJzZDUVvlEgL0WJ60s1cIdafScurY4pFNpHtwh/k9ZFc+jhmjzvpOLQ5GAwMJi4zR91nAG
DEUi915EU30MNM/ZCLDXVoM6LJQdTAJJOPStp7uEAVE3M7JqqByltuw+2rMt9lkXT38/9gMZIC33
jfiMuWaKwCR/i+9T9Gj5FY2GparfBR3TRjujUI1D0rVtt0s1N0cdF0apy2Oza25BbVbiGKV44bIG
jEJYx10SSfaH0fZdrUz2JhQDz78vNiNT3FdyyI5W1u02prOXZIoDet2Ks3hXGfpwjJzNCGBtLZSj
wNPqMP5QilhY6cCmGFWbnVz4GHyn6opPgxEmGwW2lduXcgq1UebqUXlarqW107IE04EVL+1flalV
rYPFcPD3MOmKXSgq9ysMVMnOEqGS+W4VaxubueKTFLaRmABoBs52efsq9ayRkQNon2dmDbKOGTho
O8aXqUIA/mnvuDG1iBMLy4uNWDAAyuyfs3dr56fBC/4/GQGjpPOcyfv29rN1mVmmLd0iWJTTCix7
87NXQ/v8P6zEoSwFUglJi2UAUGqNng3Ij55yVQBUGngtNKL8w2Mra58GYSBJRytl45dNHCMzYOeI
2a8mDZFl9qJW2fVW2r6iojZ8fWxrxdul3gGdZykYcZemREZlNoNGuty2FX1FT46XqWH55X+wQhMd
ym4AvKA1bj9OpUx1CRgDZxsQbPE1s0pPyaTOfz42s3KoAP6RfQMBZHhnORartuZYxlFPrBu306d5
EnZX+XUyMLBqQjHU+JkqumnvdQ1ShYkQ3UvfBUM0bhyttT3lJqTrgbg6yPLFDVIiZSyKIchO8xj+
OcWR9uZqUbbRPVpbKx1TrkEmNkHLLbY0a1TwjQYPl9cZwocQ0IWkrf9mWe1vQjdejbj/0LewyyXa
vIFSXnNPXjIOGusDdbN4MgeGqHstyzjOpeXsScfUQ9gWYMCrZIs5bHWR74Bvei7goheLZMB/LjWb
eazAav+uUsh3G6c+Ol7wfXbmoxKNMMcYPzIz3TgVcgmLZ/S9J0HDgPyWUvStv7ZdEFZJwtBZkDdV
tquscP5hVHrzxa2V2vkiWjW2jxFDOvWBYsI0bzwOqzvMMwoKmnrLHakYZCBKJBIvg03ftVExNJR+
p2ppf7BAoOj+40OzksVLNXH4eOltEZwsLk6EopLKMYiFtUi19iisGTUzR73hhyapvZNY1lZ1eu18
yOMhCwdSv37xVafA1Od0wHXHQtI1TIrV77NANdqNla3aIVmDTVk+6EtuNkbQOmVS3OzUa16O4Eg/
71ywis/XaB0wYGRAZNkw5i9WY3alwXIA+xYR43uKVZavYTxuMWGurUWeOYJh3mtS31uPNOdGFHqL
SxSKmkBiW4Yn10ycz499Yc3xfrUif8UvrbLEbmiz9wb0l40X/12UkE94Xhj+kQaD+nxeBNk65SPG
SDSkJhemrEzpSuq4fJyu8fZDVYb7GcDu8fGCVreNKA6/Jpu9m+JWAzctcotto6Ob/A2RV+DbhWv8
97GVtSNEWsSkP3+oxi0+DlUPgcgv1wXAmT8YsPys9Y23S2ul9+NxCwmxEuLD10gpzJJB1R1rBxMB
qpvCZ3Ga+uZNuGXwQcns6TceRPsLkwKAPIwtQYA1t6DuAfcJqgNU8Bcung2lo0Banp/oaFU7aIQs
vxTavJOI440zu7Y6KhKg4dApIsJalE2FlvRVqOg8LlHXfYm0Ok/9VrfCQxPMwX9aFOcOsIk8fbpw
QcZ9PFILLDPvc+v3c9yPYnCa/Oy4TfnRSDJnhxZ7fXjsJnfOiBWyZrgiqV9KjOytFUpKtYqGa3bu
XGNM3/RyaOdPjh2kW6qBd98LQ5LxHxMm7YEl+kLpwYA3UZqeGaKrmVM1BYKxXuHHSbP1eqysSUIv
GIYAC0u0s3D9JlL0Ibbd9BwHneeiE6HGx3o09GdPGEXS92lzGJyh4VsOxNBNAu9eieSM64hrPljB
D8hDm11oIcS3SzS73D/+VvdbSGVKkm3LbI97aOmHXTNaY1fFZ0uI+rOnqMNfQTV0F6YfvA2M9j2S
mOYzsCZJrkbMStp+6xe5NbW9iOv4rI1M+qIiObz0yGZ/7Ce1+1EXhntQlc578fqhecnRtjoXTR59
CoEpbSz6/mNyVUoac5hy+JbLnkWfWU1gZRmLhsj7qsJEfYziWNuwcnfEJTE4U748JRBzo959u1yI
0a2+Ld3oXKu6AkXI6H4evH7ahdHc/VmP6vSpGGb16dqttEofFaw4BcM75QEXKhJqB1N0Vrup/tIZ
6vi5psr86bHbrO0gdtA4A4F9X39R4Pl0U8uMzhVkaLukaju/omixsYN37w1rkfETVHIccKbsb3fQ
tbNSCwcrOqOnmH2qDYHCU+4JMwXyXg3/tUwgoo/X9S5+dRMRY1JSOEK4BRcmjnprMsr6DgbcMj7P
eqJF3zylTnrf1mrD+KhQOZ7P7lwa2c6A5nfedU7v/hxNuw729FPU4KCWSd2+6PT9lZPBJzZ3ddZ2
iT8H/Zj6Hbei3lGwj4vso9q5MbITgz7lypfA9NrgTUP8cnhJIeezr1qbKNEhDqK+vjxe4v2JJ4Kj
RSL3k1Lg8iYjHa9n1RDKSbGRhdzBLpP89Ko8BHLrxM2Px8buEgwZ93DAZC6MQtcyxReDUYakNjFM
JGV5dOa2fJlzt/7oFk3/aqaB+vcEEIyasdefHlu+91AL6AkC1RgHl73EA9qDhuifrUZnTUndg93k
AEBQ+X72GadRwpMKlQY7KcdZb93FStzK1hqbMx56c/tCkqgnR6abmsoH3I/iFLiKLjlXdgqS7skF
kjPR1uAMcv7kmb81nRkh/3aghGdPsQPVT3pF36dwF28hDe78BZJ8MLYyAvOY7V4GsNGoRLZVz9HZ
6BP3E+Ui1M7ayNWPbd+CIXq8qLsT/87Iz3g/rwRFw6VzVpLNrzS66KyM2l/IhjLWNWlvg6d8nJV6
wzfXFoZsOLkMAYSBtdsNrL25K5TCFudCD+pDmwb2mau5eglAP26E53dPAaVPOQQlSSPpXy9hjUEB
bTiSEVxkU6zFH5ohsqzPQ6K7P3OnF2JXd0o4+3nrZBu915U1Ur9g9orUEMDw0jCIZT0bUd08902v
7eyae7pv3WQ3uuMWFcXdgWONUoWG7wZ+n0GPxXaOg6D1wFFwY6jvUJGq/UAbgg2vX1sQfk8GT5tX
VsBurcA2Z7pQucdnZlPFIQ0V1mKo8WFOii20/v2C2DTm1MndCPxoxN6aGpR5LrzJDM9lNvaHeXK1
z6lXb0Ec7xdE9O8AneCaoi657ABldhXOtSv0U9omyZ+pS97uGWX8Nazp+D4+XPdeiCmoEyRdBy3l
97HMX7LenDivVCFS52myfs/q8Fp20ec81/6opvytqcunz5cpAV3y9ud6vJv8UyOqu0w1aKdStO45
6NCrii29vKaQz25cGyubiEMAzCFQwM1t+Sl/WVkN8E8A/9dOau78jsjOfAFrnvia0oqNZ2XFEvMG
tGVkFsC1uHCKjsks5pI17ZROmYHCeNnt7NJWT6gcbAky3N+FJBx4IFy6fDJGwW4XlddTOtgu5LVF
2Le7jiEYLU3+cmNlX9MF2PCNFWfnupXjDcTEGlP5t8ZsI9TVBkDZqVEd46Ma9fFrqyIY/dgDV62Q
oDPyK9ULl0BoDRxtyUyPdmobe3qL4Mg5qCLeynJXvxEIaEJHyUqzBJzADY2oOPNFJy9nfshnZpdS
X+UF0V9VZTdbndV1a5IQDYgV78li54QbMvxVOhpMi4Oz0watPs5oDh3T8nkuOVJQYjYCG4htqRQv
3LwxzFyJgKWcXFFbL1GVx+d8qp9mN5ZWZGIEYarUvF3UvZvIcxMvtti+XhsuTW52x2Cu6o0M4v4y
ws3ABzPUCliA7PPW4URQjW4oEp3pJElyqGZq1hxnx8pe9WDMNb/PmDrzA0Sapw1Xv/9gllRWpcxO
MQz+5sX64EBSorg2ITGMQ+8lg6TBb0fPvYq5fJr8jzcKyInEcYH+4IG8XaQyjoHTmSNzwTX9fc1t
rZ3mTlua1/enSsJbcAhmeCgmLVEeQD5V6tjedMrCdPCdqC39NJu2WNnXrNAGkZ9KRxF0aaUU2QxD
upgZ4xHDjgRf35etu1U7uksYGAAHbgHhqyYlopZ4T6VUXK9Jx5FRCdN4cYPc/sfsUHHI3SL6Uc+z
u2+El39Pi3ZrBuDeLbgxmFMHakq8RH50+61URL2EwdzLqQnH+pz14UxY5lSHrIyfRgTJy4m3ihsK
nhAypFtTaVA7g2AU/tS4jMQym2u5Pv3x9DI1TbVDw8I5yh+T7dox1r4/ewWDkCNKJxjlP/7c2jb1
Yob7LbJ5wLTg74i5KQTA2urvp61QmCN6wpQEbi5uKkeNnT7IOwvKKWHDSOZm/dc2Ls2t1sfKRwPc
BLBKlpZAqy1i+NTLYlFloXHKG6EemH7t9/U0ZfsIbM/hqSXxOko0HkhreXvIl+V245SumELVFPAk
OiKY/cnow3CXq9NWEXpxzv61g2QgAiPyLCxrtEnN1VsAproYk6vsNCHMg2CKYuMSXFy//1rxmHmh
zIgU4h2FTDHPo4ixUudx9xdzXQ7ySEHY13s106d/+sxNjEs0uVa2YXh1eb8YXlyJIc8LmCC7vJSw
uX1JKYX83tJE3sjL16wgvsjipMoo0723H6tomb4ekWG65A7JXN5m3lnUyvTzeZf41cpiLYqDvk6T
ZdXFMrv5gyhc71MMhcaWQNgiEHz/VmDEqKEA4OKCWpjRh6CYW5TNL7HoX+12+JKzsp3VdbM/lvD9
Pb8oXkba0ES4QGYW1twwDea4zdoLE4/muAePViKAN83q1kDtmgsS3XITYosqxuLsgt9qDadIWkhO
G4BUuQJvBG2/Ypx+E13V5x/UQITlAY0rczo/XuPKjlpAuAAV0H4B/rS4gAuzT0yqcN2laYEn7XoV
aMjRGTPoles2MKw/kywdQHg9trqyYJyRmQnYhWhDL5n8C1urZosn5ZLGYewnlh2cHCKEyCdSROtN
q+IXVzGbJ+WXpfsAwUKsmN6tlERYJObzWIfJkM6Y1ZUBFa3Ci14yMeufH69u5chRaMM7aS/xSdWF
GQ8xvcSLRH2xgibo/LkhJvkqoinc4kJZNQSIlAI+lNWUG27PNsRPudlHNme7dyJ/DKHGU/rxSdkF
uWu0ymgvcetzSxryV/yaUk4lWj4QaV4MvXgdFac7W9ocnB7v2SLawQjj+fIG4RRQrl+e7KRz9KCa
muoyWm3y4pTNn11VUW9G/uzFTfW5/BSEgSX2aa4XW9z692cAUB4JOpUNZkR4p28XWHh601J1Ki9x
OTSfyzJFa03RhgnKP8dBn8AKm+LJruf7eiVeU0I+iO6WebplZ6ozGKzXLAhEdhXF/M9lxujLoUyH
6WI6fbun99n++Xib15aKxiUhMmA2hpcXoV2ttBEjJXp90Whc1yd1nECOZiZhGIQPaaT7XV6Y08Z5
uD/tAFpIcXh+ZMlluVYGRzU3hPv7MsVj/VZ6Xaf9lkNMkH5QPPitfKbElOhcFrNX/+fxcu8PiCzZ
gnWU7kvlanFAwKPYY9NnxSVsg+wlQJGKDkb55KSU/JYMroIZoo1N9rGU8GY8sLanYSguXTUmJ0Wv
qk9DW2216lY+nRyP5XlAqJT7ZfHpwBm7eZymxUWFL+zFznLvH5QB+z1pZY4OmpY9qYz677KAN6jU
4kjnlxVT10zB5et6canDIYEbrUNPN0Jx+PEnWsSt/98KmQ41WY7eMgdlMMUy2wQ68cKeil0R2p2v
B0D2jCLYKiOtegPjKhJhzi2zvJdrNdAMBmPYwcHqjm435BcjHbeihtUF0aphzhhE8Z2386AKDfBE
cQli4qEwqud9b/bD56GOmuPjvVt1Cb6PHHOnFLcsVVWx5TSMxBQXXQzz4GdBrR8REIZ4QZss51UL
Sv25Kvq/X4uqNoVMiBfB6t9elXpYEKcixnQZjcT5w4KE2y9UJ/qcec6WYtfa1+J+xC8YqeOBWwRF
qDwgXKVOOIau9QeYruy9ANDlP97Cta/FNAAj/ERfUgHhdkGNHBYZzbC8wJvafY3T2v7ch15zDSt1
a/p8zRS4eA4URxUI56I81iutXdUppgQp9y5sku4wtbm1n7pcbER1a3v3qyn5/395ssnN5oqWX3Hx
jLgq9lS67XhfEghuPCdrdkCAcKR4QSmGLL6RlmuzNmphcbEzYzwmwrJPtQnb6/PfCLQEUCN6KrKY
ebuaogLIXFUxigN5WQavzBTn5k5jwCF4GXJUDf8Hl4BwUCJpcHLnnbbyl82L1aF1c2fG8aau3Juh
J86xXmX+pCfpxgFe2z9ixH+nD2Vv8XZlTG5A5tFwp7Nr874wstmvy7baP71/sivKMyjLOnA131pp
i9bDTsWhbZXBQsWka79B3qv3H6joaOGGtZXXHggSATa1U7h0lpqFcWyFuZ573K2Bo57jDPrNUJ/8
KXT9BKn4XWKGyYa7392DNGSZvpYgMjn1uKzkRAoTExDD5RcnU9RPdvxWlrtSndv9AFH64fFmrtqi
PcU7QqOKUubtZvamXiq1i8u7syBqUtKuLo9FXvPVmjA2PtWKM2xcundeQhJBYkh4SrtA4hVuTZap
JcyABs5FnaLpQ0pleJci+vHb44XdXU8ECrKdQzuRQgh2bq0owWimbptipbDCnV635ltRTPk59qpp
49pYMyVH2ZmrAmPCdMWtqWgo1NzNYa4fx7DwKX7Xx1Je7W0chc9B19+pIiUoAJEizjNv5K0pNe/1
HLHY8FJlqXUOFNV70zsnfa1bW3022JQFfF592dOh7bvcQKNUReFMVngJYwcxV6X6lifTlhbinftJ
JQ9CWaD4oFup3d2uJ83TwIma3jnr1vyWado1CgbXR7rk914JnuwPcKfTHKJBRa6M6gudkFtjAXiP
3EDF4xIT3h/sNhCp7wZxsK/4a0/ODL0boyQgY+h/cUe3xkytDaW2TH6JrVjf52L2/NnIt4CS78X5
X2BN0gzvFcksQABZ/l08JswxD4UHvvXi6m3Q+2neNeVOdFFmnlPLbYprC3/J+ALAN93XJa+bnw+R
eKuE1lobOPK7bymTXS4sxJPBCnN53a7YmqUejeuyvVPuIYQdeOoZ3J/1w43r8UMDccy08bTdW+RS
pmorI0bJZLp4CUrVCdq8atNL1Nr198bRglfmf7Pk6naJk+2Bz0Tahsm7ywuyIuY6ZfnRgy5uOQ3r
ta1r1aWZXmomqP0syrSdO5pbg4J3Nwr0ycygg+YCbwvSaeGposGJx8DqL8NEN4ZIpfMh5ah3xWxt
URK/vya3HkTODq8UWZhMi5YrclNOQ9hU7UV04fjB1CZ0fCrRhFhU41cvRQDQ1azON1ATPZV6nr+S
tzk/h9By/CgwoyeHK/BoamkwaEN0Bb7ybkKXYQ4ApFVWX/K8rX+AI9T92muTDWe9/47k0IAz3sMI
HQDUrbOqjRbMoxc2l643O3EYbUNB/Ak6g2eDPZlGk5tJQlv678uQcg4ihFFF015cRWs/ZoWVHiej
SX4gmqvvH79490uihQe+imogC6ObfLskxgKGdFD6/FLEkCX79qxYnxtdHX9/bObeN4lcwRPQQnYQ
UVkCi6e0Mgj0Zsy0trkjgoGjviPDjWbIgR+bujvflAZYiSRkBl9M4n67oml2K+Ygi/lShUPli7IP
/SQ2kj3NyhrN+eLHY3N3KwMtBpqXd4/OCUi1RSzUmBUgLs/oLsmMrnFathoMl9Du8LhvQYhXTBHg
MdIhb20IwRfuV3Wh6k7W1F+KLpz2Dit96zKteinK4OmikURD0z+mEk8aQLJ7u4miyW3I8GL90mUw
EkDvVjKFZWcbgYn8wTe3CH0tBqHoodkgF++gGbNdemWlpTrZYBsexRA4iKEm0c/eRHrMykv9Nau4
UTdOl/wid1YpxNFUlrRMy9zGGA1PmbxRv6i9ERxqUdeHuXWjo1elw5s2t/2Lk5vZW22nwd/wemwV
LO5OHAUekHGSnZyOnrps95pFGTN04U0XpbbVPYT+IySDzdMJHFbIP+CVBQeFzyxyehCZbpponIIm
H/P91Nv/WE2l7wdb26rJLddDeESiKGnwoSSXINtbVwkY7E+TsVGvTOYoHwfO+bU0zK0W3tJV3q1Q
WYRWSDILLR+ckbA28yJ3vgaqW0p46++1OfymA2/wW2H9AYr5+PhcL68RaZDonGItQTPv6eKwIckQ
Tw7U+9c0s0c/dIS9n0bh+KaRfmty8eWxtZVNlEMXOvkbCl53lIN1ZZW2k1TjtWO0f2/WSrBro7ba
uBrlp/jV8wl3oPehEU+Blst42R9XZEQN/G64hkle/G0Vmrkvxrk/jVWQnoOqMb6ncZwf22IzZF+z
jIAWlSTZ4sD7b52kNYIqs5x4uJpaXO3HZm72etU0e37OdHQzp/jUjPDZBFXtfX28s8tLU66ZuIjG
DVxRcrD81nKdjuVsDEN/TdpcPQDFV3YIN6h+HszP3s9oatFWQ/KK94t0dRlZjhEwFL3L22tXzvbv
UB0w+V1p4vfSGbcm/N7/rdtPScmJArik4JcJ5OKC9tpUFVGvddfRsGMVPdQ5E9dYaez+K49jGu2F
OWTx7+5Qh+F56g0x+82Yxe6b1ntC23kqKKErQVWoHKZUHcO9ZaJRtHHT3u+9QZVZItR4tO5HfAbT
HAZ9HLsrc1TgPpAOLD/2sVscvS7dggqt2SIvBCaBE9PHXWyI1RdR3KCIe40yu9h1lNJeh2wQnKVy
/PrYpe4PK44MJB05ed7+OwrNJBRazsQ5LpWUzRfPbfWvUxo/qdNGuwj4KvIisLPIAZQlaEENsqJx
Q7u59p0X7KLUTnehbbYbn+guF3w3A8KJpA8r1GVvz4ee6wEAY+RjZtMofqromf4zhlBotm3cHpLS
nl4EiiBH+tHqoWpdcbHE4J4fb+jKt2PM7Z0piNYY0/23vyELrHmMXbW5JrGav1lBGX+o9XaklJWN
GwQCK6YIaAjXmEfkal/WkSI7i0u3mLxr2s/JVY+B0lSW0p3s9mlsCzMSuL5kmaDIwwZLN/qlhqrP
Wdv0QeZe1bTU/LBu4mMYlsHGO7WMZqQVnnduONmg5pJbWHFMgEGE8VfhdOERnWYXSFJcnCHVDo5N
0ydfTQKeq5dl0bGc7OT0+NPdX+yUVBlsk7kgefqyrzlneY/0XeBcK/CAH6bOfq2IuC/kNvORaKE6
zr2mfTSYc9g/Nnz/PvPx5HivpJliOHfhM3rQNpY1x+7VdNLvooIjHQ7bBHLLdPKbUN2KP+7PPIcd
enluMdn+Xz6dEPzUCdmnc1WiBArPsBuuDQ/O4fGi3rXubq91qgN4jWTGo2SwrApS268A8ij6VTdQ
pwNtKKz+SpyqdnsHFDMXtzeK/za2UWhQH1du8TF3W6O+ZFldRKAkeXlombe69jHJaie6gFAP/jNE
la37kzt2yrmpi+DDnBZwQftMSVihn4ILCH0GXpotout73wA1TCwDDTtPFTntrWtSkZzIgiztSseH
KZMpaFUDwa4xHT5qVFyGY640FgCDSqHk5NpTqW3MmN77CDk6zQv8E5UectzbHzAEcwvddahfUw2Z
ah8J1tb9Gubu9B93dJx5J9iXbuOCuXMUbEldKCbBbInmXNynCoEBU61tfK3ndDwlnoiODSCI82NH
WbNCdisxlaS4d4SNkxkUFh2g5GqWigguZlB15Q6qhCndeB9WDDERzGwNzs9ylghcBsBaLZmH5Jq6
JdNzat4eqrAWvz+9HEn8AwgKb5FT/rcfqo7qVhlFlF7BZTASa03VLo7gOXxs5e7up+bHMBIlY/4Z
cCdyrb9cyGUdWeY4BNG1GGBksuNS/1Do0GMYevqklCExiDRFYUziuxhMWjS1mjRBhdyO4ytoonmv
VGOwQ4TGebKu+G5F4jrAW1BYXNK4NXktCro00RVjFamJlhbVLhlFsXX73WVfLIcXWiJ4qXLwnW53
Lnf7NPeyPLr2Q+3+1iazeUjjyjqNphp+GBylOtEa1Z6sDsjV0ZYG2iXJfklYbo1SAa/GGNG3q0Dj
9SdjHNPP1O3Fq3D6+Etl2MOn2IZs87GPSB+4uYBJv2T1iI8mIR/LIqpq9ZOpJWZ8zXQlOwZVpILq
5fZ83grjfwwAggAEg2TcLs2bXYqyZpRcnTgyDmYI12WgmVvg2hV/x88JI8F308ddPpFCiKSbMie5
VvowxCckwsz5aCSNCHeZl23C19bMUd2jto6gDW/X4ng50IG4hjKU16oOg+sw8uS7jSaOgI3yjUv2
7mWhzMsly1cCAktyvrhki6kvm7Yqq2vgGUO59wBipB8ZiLCzHdhlHanayCt1wq2560+hUUIA+PgD
3q8VYRGAa9SsZJS3bPD2pW51LnMwV6O35j07/bfK070T/bx1xu+PHpbY0HfySToXi6sxDOsc/sK2
ukKuEnwoFcVEjN1xfiMWN/bJaHlny5mj56gbZQoFlwbvNqOVsEEsS2SiB8lsRW1B4jaPJwYem101
ggXsqyTfOHArOwlyGIZjJjjpmJmLUx4kauBpgV1cKw3xcGos+hzvBn1omoPWqoGyEa+ubCcdV0Jl
BqM4d0snBSGAep1HvGEbYjhqQTu9ArCZPjlMPX6y51T7hObTlt7ZXYxORsptJpUJCNRpAN0ed6Rz
+yQPmvjqkBK8wdZmHJx+LC6M2Gmhn5eii7/MWeWFb2WqWM2pzTJnY5vv7zWSSDRHmNmWjczlT5gY
eTeG3lUucKZFiJc7rs/jsdVZXLHCk8dV7Um9e4p1twutJp2mS1QHl7kKxSem674xxxp/eXz21ozI
zpOshfPIqgsjiT63VmWlwSWPsvSYT2m7MxLIWR9bufdLBEDA8zDlwQsEZvp2KQlXitDNPLxOGpwW
M6yV1yJjqlNYyha30b0pLk3KRjLdJ2FcQt89pmJyyxiKa8ZI2Liz0S2CyNlSrAg+ngEa7scru/dG
UhhcHzkpmNrBw9yuTEmrfrJrN72WSarvs9QwrmkyA60Px/FDhHDcUXOEsy+bcDgM4fAkNTcHgWyV
J4Lpby5kKim35rNUvrtKN1/Ry0qVfWEawEZMqh29j/DEtEWmd+8tmKNYw3yklKxc5scp8+1R6xTz
NUsn8yxKz90jPRIdHu/p/SdkBIg2EFBRakIEsbeLaokZhnQS8zUMbPolteE0vtdm9IECOL62qn+r
1hDLljtIzeuuuN+OKH4rznTV1Ko5WXaPyk+FlzZoNH17vLD77eONQ98MAWRwMXTqbxfmRfkAkf7Y
UwY3qpA6eBwzH2SCCH9s535J8i01PcJmnht4ohZ2cjB6ZGr91Qh61UdEsTin8BMc207dUpVaWxIp
Gpnpe31/ycTjNWg8zeBHro7SZWfVy7tjqEB6+3hBcmNuA0n575MAmlLF5O5dK0dlNJhe0a6OCpge
5jAjR6RLoMwNt/kw9keCdfXJ6WPOlgRFEyuD7CCZWnYInVxoY+CW2jUBqbGPEcvehXXk7DoveVLb
/N0UPV1KFJRfAKcuPL7Oslmds0i7GiN93KlPs6NAlnvjXN1/K3kfErq+rwmI+a1bWHo5wQVsqNee
SumhDjU4vcppS05t1QoQRJRPZTC3LO6ISIOqJ3TVq5ME3XGqrNk32nqLi+m+uCO3SnLsSJwGfcfF
YqZ5hgOmH9Xr7NTheMS/zeifMc30/CUf9dY4OVRkzE+tMvXVrq4tOHJ6BcqfA1ePGD6maleJc5mX
nXsOEwtcprACoSi+mlWNxdxmlrrftClPsoMK7Tp/oc/RKokbQWRqNaW3pVq1tm1ybFpDigs+5SWp
TjzqdU1oOFFyj8dvOnP2LxKfv3WS7q8GJoiovgHE4tGgenvrAyFBavr/ODvTXbeNpltfEQHOw19S
ErW1HdtJbCf2HyJOHM5kcx6u/jy93w84FiWIUIDACBDEpW52V9ew1qp+GZaLEynVSa082TbK3cCI
mydFXjnUkqxE4AIIGpL2Nvvjs0QpwzhxrGYNllxMkM9QnfKNpu0+PvYPdzaPOjRnTbZxwPNuHKsp
9NQpu2y5qASBwbI0uu+Mbnx4bOXO3oEWoJ7IvFb4e9v7kxZLjNbLMl/6um3OS4tgSSrKJKiXfm+A
w60pVALYP7qLRE430tqWqXhDnUXNBdegvy8KVfuWebPxCtdG2cHh3DNFqZn4BQWdOwHTks6eMxvt
pSNsPzONpQ760UKVWrg7gNDbdAG5F9iP2KLdQwhxffYYfZHo2dA2F10HWuXncanYvtKOSuODQqzL
0zhrSX0Ccpx5T7+IcuInuRGNRLDlW03Iuq9da+DKX5p60V7AJ/bHTtGcU5nSDnp8Sm7fKmaMgjeS
lQioeltOYMwwNjMRdntpK6U8d07hnXutqoJyKMdgHFR7J32/Pfv0mXjvif6oytI1vd5VKr3WNNRm
eUkmr3wB+20eY2X89HhRt4cEI3wzeou0SnmFr41MeVmaTbWWl2pRk69ePDmHBabKC/WE6fi8KRIS
2bpHfvIGYAv+OVXJrcoLTashSIrG8os2ig9VnST/wRQYb9iOZLFU/DaryqWO3BRN5WWwrR/G2upn
WGXxIRa9uZMA3R4KgjFA3rSy6Z3fiG95i14XzCNuLhOd0O+lY1b1hREew3JStS5L6FBQKdxxV/ds
cuDJHSXiAoTv9TcD+GaKjJkKl3hNhk8orXWHrDTSU5yJ9BvTmL0de3fOiMwMOPb0BxCh2ZRpY6tW
1VWpxGX2zELxS104q282apOTeani38fH5M7q0GinbMQ/9MS3Me44T3TLaQ5cyPJRuTb1wm9c7Us0
Ky/zOovTY2t31gY6X3ovFnaLg7PTyRQGomb0qRiVdRJDpbVHxgW08RkYZr83b/TOnQZCSDuObJlK
w7ax6g7d6okiBVviFvMnNSaFnURb/f54UXe2kIY44iZv8ytv0pFpMZFp6aOBbmftnTQ7TQiChBX2
YJhfcuaPPv1KA8aRolVgMZkWsO3mmFVKdWiIxwvgAtePDWu5WCLudt6zO3snJXKBT0HcAL64OfbO
VNWGDknzMmcjOLjS614ymlXnx3t3+5ZBNeBvx0HJOGqLwcloFOipko8XBRTrF3VdxoO55nbYR059
YJh794uyGNqzrp4zISnNbCMuBE2p6xtdqWlmp8g7XqZWM35PdSP52DbO18cru9k/jED9lkPZiEP5
XtdG4sVN+ypRxku8gE1YsqwMqjzZE8e9Z4U8mHiXSgJR4qYJUurG4inE5hc3r4tDX5qjb3rrXgnt
5trKS4ROGr18dCRpuV2vBTUdZ6hRFaNjvzgfmBvKGACnyT5MVRk//22oh4AwphwqX/+NqSxRhqbM
2+miTEqnX1Sv7OdDwlyjZ2kNuB/yHcq7fH+KMduyYG8qE1++mi5cM/N3Rxkb32DK7uenT8EbdYdo
iVyBUsz1zsFoYMR9y1Gz5njpKVgPw0tv21a6k9nfnAM5Y5O2KzhmWmFIn1/bGYZo7HlK5kvK2T6Q
PM7vykS0z7pvrODl3lDMtF3dzWrgMnsjnX31oi1FGqxTl/j16BVH0e9KG94cOWmKS0rQDqafC3S9
oCw2hmXRCvViIx9W+qUbjQS5fCAC3oQizPHxd7qpP1pwaWhH8SfhLXXPa3PzyvRrK2VloByzk9oN
yrdxGsxPfZkmp4SgBFinNh8MI/rRIoX78tj6ncUSX1AHlxP7SCbl1/25CTwr1QwuRb2kiWa+2rXj
MTisSoPUSJudx+PG4bJQi+6lFKcAy7Vl3me2lQ0O7ICLSmUwWKrhw+SaR0XPp6PjlO/Wst6TSL49
mpJsyIWWPF6gaZtUOTXq0lhAQ1zadpgb31a0v6Hpec+Ci+X4UA9ImiE1DyE6bs/mYmQZ10C9KIYA
aTg63OxaHY+acLqdR+v2cyFNJYk6gLVkC3OTgGUoJeRMddYualVFP6Z+no6VcOrAEIO602++Y4ok
WSqSs3sSI3B9MrxqXJXSbaNLNNdp46fqbB1VCOt+FHvLszIsbKHMyGnESHQMNbtrYwxzxP17WURi
rqT/2pVRXgy9eXIMH91f3nvuNNAlcGLUVa+ttAWExjLKnUueTtVxELoUn27rnUzh9pxDEwBQITF8
nPLt9HIX1GkSqbl9UZq0PuVpnPe+PeXuEUZJ+hIN0xxQMHi6jMssARr0cCEIN/n3zVmv4rjPeXac
iyGMyef01KFiimVnbTcBJ+8IXSBpgJoqG3q9g6OpgZeOdONiNIZ+tI0m+TVL6J3EhuK8c2OjfvZN
lpV2QNoSDEmysJWzSWQfkqigezUaBpfDnawRJYmKP550gryPEqkMap43BgLX9aqiqJoUpmxiJY+j
b/1iVr5XttO7eVinnQ28dkncJ1wfCCVyLKk2ewOco90YoaekDSfhziVmQNIZ/qxNyh4r9Pr6/s8Q
IfTbXEPJydl8qamKyA7WaTy1nlad4nkECzA26TsGFu01U++bIguhVSHR+pvLa8RZQi9jGU9Tbxxn
w+g+1Fo//jasewDqe5vHCwnCW8KoaY1cf6e4g+ORdy5r6qniT17W++Vi7ImcyPf9/7cq/rdzpAbw
MIkFeZY3y0kY5cPYJax0vRm/xrNpnZTU6AJAYXZQADv41a6V+bVXh51s7joSeDNMPsxDxfEAHrg9
hg2zgzKdGSSnWDOUEER1QmDYCzVU7bk9ZFmjnsEMaicG0HoHuzD3hhjd+Y4yAJYdNB60m+5Cw2DP
bF2x31dK5atTngddWi2XshLZTtixAez/31rputL6lE3rrY6qUMzWSAsxnZYKhZIo0r1QqdoxNMy4
O9joxfuDti6vcsa4HFbpHFONCQqL2zu+pc31eSiRTqnW3Pn02BXcOWJwRikwyj63zAuvj1iSt9Aj
xow96CvtuMZu7Y9jFR0eW3lroWzOGGYofVDaQdxq+6m1JLdztxqmk9mCBqqAfbw34YozpruLDvlk
5H5cdHY4W10fKB0TxmJPz46Z0/a/Pf4l1w79f98B70BFC2iLRENcr3fOlb6Ly2o6OVFi+4XnKq8N
TCkwelF/GoXyHH/8f/ZsBN3JFVC3tbcYvRidwXyiYH2y0wykUkwjbtBqQUuu2pNluD3OklpG8EcJ
3gWEsbnH3bpqCOUbLM2a1g9GkXufy7rIjxniXsNOEnTfFo1GuC5UxrdNVEQplyyZ3emUmQ25Vofi
gw8KgylgTj9+fvzJNmxjuYcsTM4SRvqUSvy2VzLRBNbiAqaQ3a2ReC3GNh7eL9Bxp1OSOL3xx5K7
9kd1jbzUtyagxlalWU0QK94qAiOJkUvz9bwmTtnZhdvLA5iMwAABepfXeovcMEGECGNxplNkFfmv
bsGwusTzntO++N/yQYCBLwCTSBN+810Ls1Ta3sPKWpXDxbAr3Req1+9c0btroQggXwFgvVs9wtyJ
RxtA/XxaF+9fZJ6LwDPnbCcaeEPyXvsB3kwkDiQvUfKkNtev5U0RitYsJ2/KBoFiZZQ0gYnuWe/P
RucpAbJ38O3qbnLF0VSjvAwLYcRtGKEp1r1qy6KXh0FNcvMjsWizBDljptuXzqYE7y/a2O3Vlu4c
dKR9JMvgjZy3DTPHddWTVqDsU87uH8uK7rqZTF+Bbe5N1riz/wQtyLRBbiQE3PYrjAmcgOlGM6FL
rfii7PKgjOY9K7fuT06UouSNMA1cqS1yctKa2e7ydjlN8p60KxA/tXw1YjRsrd7Ywd/L8GTzsQn/
gGcS0Eqo66awEDNsQixQiE6lUpSBM7h65XeusR4ta8lecwacnfJuTL8+dhdvefW1WfIq8hGkI2hd
wC6+dvFj5uX9QBf/1PR19G8EubgLTTMbM7/2Gs37yuMzfUEwp3Be63QaYh954lw7eZ2WesfUjs1/
FGDoZjAUSyVnVxRG9D5rHTdjIpXZ9UetW+3Y1+Qk4R/uoK/vaDAVX/q1yfuLWWcxetFWxayLRi3d
V71k4rovWsWowzTS7S9rFimdP09Ton8ohVg72vsrLAE5hkic9WGxmdoYicm+DLNYYu1ozHn5Q0U+
LQqj0hCC22GlS7tzM2+PnwsijFLFW0OVgOp60zJ9HW0okQasnbU6J8ARA5Lh5+DV0pWRCMAUYtwN
Sa+97eUnZp7Njr44J61U8/c13KFLrYo9dsRtQEvQDOlKp+sHpMiUa/2pxtM3rVY4veOcakWUH81y
Vk6TEi/vE4a2H9p2TL5GsHgOJnyZnardHctw2ilDkm3LvGpTGakRuajd0XZPpjae7dlM/UUY3xkw
9oJg1/s5soUfRU9WJJFZheEigeRyKg+1/e1sCK1y9bmyW+s0Fa1+WKd5OaWNpu48dltPiBVJeJT0
Oep3EPavdzXGdcX0Oa2T1lIOUeLU/d4PpUdD2kqeyoLfFsS0ENvEmvzD3uQ9i2jrbKT+clJzRmog
UDj+uWTu+u2xo9j6QhZEsYcSOyEMyjPbeCkeGPoqOQinrGstOxjWtf0U1VM++U03e3+5llD35Lzv
7KEc/YOICLUSilob1zQVsD0Xu7AJGBArHNI2O024mSMAlz3o1D1T0NUgj1LYBQ22qY+MdtVqzoKp
0TEGP1v1MchUmF5Jtu4hSu9tpDx6SCJKgv42pmZOMOidtbdPyTwXgRvn+rdYdAxSsOfo47TWTvD0
h6MHjgeRI2Gpysjf89P9XqvCEprEQuTmFAdxg5C8reVLiJxrdzDIFv+DPQIvmtKE1RQhN/Z0uAxF
BHTs1GSp8w4r1WkpVxHazrAcS02pPj1e351PRzqOLIsUFpHg1ev1mZlNyC7tkbdWf9RNgTS1Vi1f
W5dRdI9N3eSlXAKp8iGVcEEFMw392paGJOfYN0V0cuax/ZOJSlFdofk7lP2fgysK97fedFsLyauo
1s+J1iEGJeDPTi+WFi+vNU/GiM5ckagHvcrMVtZN23rnR27fJupgZKicIRpjHlXgjT83KRyJxlSc
U2qtxcEclv5QTt2PxztxzwjtKYgPBEikUZsHEE09WmQIbp7MjLkBMCQVf7H7vVqL/Ft+jk3kUmSt
hYaLLJhurSyxKDL0Xr1TsUzdy1R0zEtMBvU4W8P4camj+MVcHfXoDHr8uzNq3fHZRfImUpt6m4wk
8e3XXzvPhBiLIYvDbCIHzWNDO9ki//7YyJ0zxemULy/ND/zP9v0Va+HWtTfHYcokamIdSEjwTOl2
pod2WL2/tKhVzXCcek/7LTJXNcpIh61+OUACR3c6rl2FesSUef27udGHH85gTM8NKJNPDAMVJIYa
HCZUkK3PYtR4lA1mnITdPNmhkZVWOLSleEq28P+ssBNQ2LirlCWv97uJzNpI1yIJkz5tArUrEkrh
Sf30V2Ut0GeIOCBrUh6+tkIDf3GWuk5Cw60N356zKpioG+54wdsLAqKYcF6KRaFntgUXlwDcBVIw
SVhSEOePxg1mo692ujA3VqiVwMyxoRryXW7km8bZi2KzbrGieemxA/8bZMz+eXYt/M3gSRnuDEZM
trGud8w1okRkmZKESmFHKL95yremX+q/Hl+EzfxQPv+bGVplVNrJutTNw7Eqhj0PHYMM1LG0/129
2Vo/604iLJ+AI/7YRF7RXpRRWdV3mTDdH+qSd/ZEJMLYab/o0yk99DNIyu9jzTDEU+xp+e8iM6G5
jaUz/hLH89pfjKSaMn+1VisJRzDYabCILO581ahQslPVePi1cwdY0I8Xd/NIsTbU0CRnF3r3jfCy
rEzaESkTa2sQCDTN+jWvsvWi1PkeXfKeKVruciAxs6qB2V1/LTXPGOkGHSa0Cpv5CCUjjVLaKH7m
pXs8hG3KKtXWGFcgn16p+7N9aqrMsaep8+DSN+W5l9NqrNH6jjv+bansjwPDIJ7exbfaqxTdZzzU
NiFS0FQUrtlloZXZjb8yGxvRw4gBQLRtT49N3blZBJwS+EPsSRS62cXMQ2M0y5ssFLlehJ7aTgcr
N56bx/B25GXUSR+BAZBSOOn6W7WmSUas91moQKMN0IWvDo7WRTuH7+5ayHcoY8Bpo/Z2bcWY+2VU
MspTKdnfcZq0KchsdFQf79g2m+MwyNYEkRgZK2WxTWxkISnYpKmWhaODG2rMynxti1KD2mMqXe/r
Vjf+WDSreDGRv//62Pa9FWKXyhO1GgQWN66jLqc4d1psk/00B2/Sl4OCCvRTyLP/fS0yIBISMjuM
yR34KZKum6luVMVh0grC1Yc6gRu4rkyd+g9rkcqUoG1oMmzTuaIw4nUs1SzMS0sNnNWBs7Cq3rOv
IFEsbSSIIBSLCbI2Pj1vh37UkiIP9VVJzl45kIF3xefHS5HbfhW/Qemhmc4/4PZpIGyMTKlpLOPa
FGHfDGjArlRjesMqFx9UUHpyRKv989jgre+jKoO0M/Pi6J3Qrbr+Qk45RhBCKB5ZST9+WIfFOAgl
a/6x82LHFd0sjSCIggkgOlqNILbkifzpLEyoC01qq+ehNiud+mpOg5b5VYzo/NnU6Re/m6sRnsnj
5d0zSgOB+IiWDNLVm+XFgwojL8EpuU08HxZ1mkKXcZDQm6FC+j1f4e/HBm/2k1WCRpQzmtEzIGW9
XqVRF04UQbgNi1kX3jFKHJBHdeK4YW9Wxt7U2HvLI/7lPPJ24UA2yyOQjVNHXbCG0JmPiH//WXSR
+x0XbfwSKfaTEzK40CzvrVOM8yW23fYKehv2SozIWli2c/OLEmnarwow9L9ES1KuxeXeSOF7C4QW
QRZO00AqfV1vZ08FOV/BA4XVsmQN3FVlNA59H2fncnKiX+dmKl6e/YCUhsgtiES5EKAJry3GUVEo
GrpKYVStdIUR873kbpp+UJalPj02dbs4THkQVRFYoVS+bYx3MTSuYjaq0OFDQcFQxRfLSWlb5GMc
VWdtEeLZMiy0CMlMpNtF6QvWx3Z1VJ5Ss+wBfQ5LTO3E+wxcrtvJSm7vAGV50ECufD5Zl/zvP930
3G31OaWPFM4aCbWviCj9OPLYfVrNeP338R7evGMsCIwO/COc5u2QH0hBTbGkZR3S2DGDNsd5H9rG
U/Z0BN5Eq688szQkYdrgtDmN250zlWTUOX0ijL0i+32y064LotVN5zPhMGJwy+Tlfu2mTXep3LSL
3+Pq4s/CSd0F8EvTfBjs3Bi+j3ZGfTYqYotp4ypUJr8uLCv6ILIKnlaRtPMXUDlWHUDijNcLlLzV
uCwgu200/sfWOg6Npn2r3WFIKp8CwOwJ3zGn+tlKujwoJH3MzSWmk8MBr7+hV63rUnRuGSozXbMx
j7RfRJaunx9/vZsIaGNF3pCfTgpQJ12vcqPk63kZkrOWG9TlwISVssyPbtYX7GsiPlWNKMLHlqXj
2H5OHDWoIVhysoxwbVkApejiQqKfmXJ7hiM+HyN9aAJtFvZv6Ios50aL008unOFf4lHjGP8H+xDm
CACZJHkjfCTMeFLQpq3kLMkSra0y+5Yo+RyUQinei05PAoupcb/0yuh9SXn2n02DKVDAq+HhgLRO
aXrzcAwgSOy1yrmiUe6+2Ma4fhhywozHi9xQUuVzAQBH0vABF0lk++b7dl5BA45xQEys9kT/oq5F
b/lpunTGC41Wsfh2rivj38lgKLGv1s5avpCVNtpF6J2t+rU2uTBMFTsRqDblSsZkC30uA1FBhPU7
x5nRlS8aNQ2mwoT53HnVYr+gt1dlr4ORt/bOcZWH/vrQyFeWdx3vRl6/7aGyQ4xUAGVDJXis/aUo
nKBQhk/I0qzHxzt3+zTIYrf0ZzgcHcmv6+PZ5lNrIupeh2gVW5rvpYvyrq7MKmxEJHxj0IrnpvS8
fSrKCCA5uQvUQLfhGQID7jojkxAudVwc1yz95LWKF3h6soe3uHXZhLi8sNSeoUMbziZRnKFMDSRv
dRhDyj+Ok6meVDHuYZVvXQtFJGIjAGAup2/bTtJX4a5DYoiw96KvvPRjYI7aET+qBghb6YFeKx+X
xtyJHu58N3nUkYKAREclefPd8i4WYkITNlzNJQ3NDLmxthnrwFzL+Diuhvjy+Jzc2csrexs3xpTk
BPDwJMLc6dSX1RiZZU1eGzy2cufcIwdOTAQdgSB6exoHlwAomxYpA9F46aFrC2dhtKNqHNBrcHY8
850tpIOLU0J2UaqTyh/z05tQJ1XdG2Utwro2QK3N07+zEX9Jq+rH2kffHy/szvbh/Gle4Qqh+23j
Z1RBlSiviLIqobZBzDzQQ2l6e7HDrRWIctRGJAzO5XRv8nwG15gu8yeGsPCcTurk9oof2WP9LFyI
/ZITSwCMApsiWtlk22NW5q4jsDPqneY39qqd7bgwDo/37PYwUBF5A/ZK0bYbBcIuiWyGN619mOqL
HgfRzLN5HC09M0N7Ld09MsDtcaDxK6tXnD3aVVtEST+02dCZ8xA6CRwl323drjoTMxTpe4bf5vVH
0Wntc4xb6Qxlc58WGOtEZnHbx1BUp7A7TWXIuWZXB7dNlaBYDY3a97D3Rt5up8R2Se1POtEUIDcZ
Dv0zoTaaooZRP05BEqXpQZRu99JDyNqR3bo5hwRzVLzJ4Ez0gG7Y5jmHvZqpiodx28yHPm6ak8RM
7jz6b5Clq1eSv550BoTEm4DkVtOl1aIhZ0oCs9unqv1Ds3HwoVbFaRck+RSbx6Ey2z+XyNT7NIiy
dlre1VrdLWcjB78a7/ya2zXTGCG+IemhcXEzntIsm0kxhtgMvQHR/6h31HByGdfw+E68kb+u1wzo
jMPJGTVx+1vtDWdJalsFvhWOpZWvx6534vZ9Zq5pdaBHpbh+aidF7w9TNiuv4EE9k3BeaPm7jqLb
SsY3a4P2WU3bylbDdXGaEW5Ivyh/9IMKXd6laGv+XtmAFI6Iy0zeayJqCDJFA75eNHU3kwzUcb8e
ckdv9G9eujpfWtCiReq3QyGcIFm1cnmlgI4AcskUky+lm0EQHu1JCF9UducchRCNdm5UkIyvg5pp
+XEchT28Lz0Bsr6pxyxGzNjMx8PaJLr4py67/otRdGbnj7GVtGGTddrou40CY1wIDUxA4NEIvDBS
q+8OMeW7CmaSKdyz6yxR8esaJ71NmB8t9jHS2qj/PKDM4xzIpNLplw7kgXeCUMOEiNVy+vZYVUXm
HWZnUlZKOfMynUdTR2MnKhL9s+Gtq8qtkXL9DdMh/xU1kO4/SxUp2L8iIyrUd4XbZsWxjYYq+ufx
9789ZZLbRjRPoAEubIu+noU2dxltwLDzOnGwey0OGFIjzo+tyHdie8iQLuIkQ7GltbQJ2tuhiRI8
hR0uUyJ+IERevctaWyD7I4p3a2Jox7xqsuNjozf+CeQPcZQUCjcJ5LeaJZmXLIqoTXqYKBKeJ7vW
whKCajAu1Z7q4d1dJLwmdILRdlMtTkxzhCHAJUKHZ3xXAW1D/1BV/8OCZFsO2Ar4HCRFruOLRRRJ
k+aRHXpjLAU27OJYgtQ/Vd0y/vZ47+4tSFKHYANK2c9t+XvO+04TlWuHDhMI3zdoSV4iyxPPunWX
8IV6Ki0siqvGFlnbqG0xKPWkhGNR6FArlOgA1E97dttA7kGxhmMj0Z03dbHEXWFxTJoT9m7t/EFL
MzqkjeWdZrPZG1R9c+QwxTFAyojIjP6EDAl+igDVseOh9GqXd2qKvutRuWQo5GkpMxaQcNh5IG6N
wSljaTTqKfmBTb425oq1ZJ634oUVdJFwtBX3b7RZ6yDpmRW5Y+vmPICMoIwnq+0U/Mh5r221dqzY
XWp7IadfgEjuqCTVjbeHgr5vBugSrxFs8q3elBBuBvjU8MKynODb2lmNZHnkPn0gWAzuF0ynJBlu
ecqp4uGPtcgLJ7NXQQRIna5s7IeDyJt2b5b3nSXhV6mTcryBO2xvEsykVKWwzZKSRvigjAfkqPO9
Z/yuFYAONAxQf71pBCdGjiJQHUfhWJtRfojrKv6b2uy6NxXh9szxaWQ6ReWHE7cNL4vZblDOzeww
ylLTz3Q4KpXZ9+dZzc0djPQdU0TrwK+ov3DutvqnzAaYED80vbBrs+lInL0EWhrZTOgY2qdPt82m
MT8HCBAE9a0paLpIQcWdF4qu93x1NL0g1nbBeTeFO8I5WM+A2KV+DJi56zvUOO6AwkMVhW7nxtGf
WVe76gdhGrEK9JWekp+uoygPwPbzfxJFdtFWR1f2Gi+32wq8GHYyDlEiO7fydNZSK4aWzR7j3XG3
Ih3MgMnXXjBku0z920NJOkyxTtIbSeu26hOVVWW5QnYeamWn9sdkytWS2dC1sff83lkT0mQYIveG
IbrNtKLWiltHraPQGsouKFyqTaUo6Qfay3x4/DDeMYVvJ0+gmUqNeYtj7nDs5mCqSsjQNnTDGv3r
pALoLMFkPW9Jlh5J72VzE3bL9XHJi7xl0lcTn7uBMSOaJ5wjIsPOacqUp5NG3BJ8YW409lxGclyb
GqOxqQZNj8+52X3NXXC+c7coR/l/7ZRI7hwJWdMiYcQc7JHNm5UoFbDvdInPsdl2QWutQ2B6U3x8
/JFuMm9+GcELOEKCTsCRm2c4m1PSsUmLz6KuTwpAPN9L7H/qfiRpqZ5TPyHjplkEpF5uH1xUDsb1
5llG1UPlGJJzEg2uD+6WKvwweztl77czfBVCEzvjm+hn0FQkXdt8I0VPOkupWyU0FcMsJ3/05jT/
sKiIMn9cdUYA+0PWjjYF+TVr/JrZR79lrTdUft4hnisBNFUR1onN9GO1ZzbZX0NRORrw2cSNdoLH
mzvCA0FEQtgt0XBo21zviDbFKEfFcXlGUOwPUWVkUFX5tWJc2E517+Y0sfH4VOoPMEep7Wy+c1SP
8L9yUZ1nL08OTt3ZR6836p2LeHOapBUY9bSTOLm0PK+X0y7aWtUW3A9j0ts5QNqh7v11RHzfRzBo
LC4rP3JPRfR2DwmBeGkBxPM2IQh3bXSwRUF7InXJmNAJCmxvomaJHPi8nlKzj/dEVW5oqDTM8Gqq
lDdH2Iwy8LU9b9a8pLJXBz5Quf6SlnN8aSOt/FddEBg9QrRLB3R7R4+Rz3WVOGfPS+spMBQl6U5G
A7lnJ2O8eSx5nEjZ8HyEgQh3bALOMkoZrQDQJFzS6K9+WUO9Ui5WHH+N5/xd2tp/GI3zrjT2usy3
JSDs4jMI4mHiyNb29T64nVF5dRx77IPQNF+LK8N308gNhk7VzuWQeK+a16WvRa3Pv2qDov8ZmaX1
6bH/ukmX5Y+gvQUWDaAVcMzrH5HUo2kya8ojUhCpeqIu4rZHBhUZ1rks0E323aTuPuZJCRfqseXb
G0WpiUIQuuyyf7NVrGDATgMLafHCXGtE6VvCWej5rtb4X+zgLEmYEatAl2W7QrtGPrL34La3zvc4
X4dfVaMrd0LIe6shJqBkSFxHX3TjM+mPplrH2Qpr4TjvaMQzmL1Il8Pze0aRgatDlIrX21ghUC1c
PSY3WonZjONU5dp0qLV52uu83voEMj3Y0lQnSSSY93i9abMV01yYCfLJmtMAjJx49ZyhOWRFs6dF
fm/n5GQblNco2BBVXZsyvVwZ0iKP6M606Z82nMvQymv99PzOQfaRcwgRAqXsem2l6tqIeXFJFBpj
vhxTI1PPg5LZO6/Erf9m236ystk2Ad6nIyGKwslJqw/VatUXkZj6qU8V/Rf67M7x8aru3V6p+0zc
Iant2ynsDHzyZqpBRNiaPbzYq/tX3oxzAFoFLv1yyWpwMo8t3vlaUvFFchfeyigbpwUHAB0KrYzC
OFm60FXb7JDM3vrrYyt3jh9sEwzZdBeo423ORNFEyMFkIgqVqItD/J93nspEPXI69oaf3zVFQ4hi
jVTS3gpvTf1E2GAMUejk1uelmqksO1lLzFMVO+/M3a2zwDVL5CIkn80RNJWczgba4CGDWlt/0BXj
qJqD9fxBR+JBhocQafCvm9e8aG17ibNKCb1iaOwgsuPonWlIhtDTn0iqWhIk4lnllNbrC8UTP1Ve
lcRnIBjlByUrp9dMEV6wDF317bGpO7eKJgnkL4J5AAVbmohRiJUN7ZPzUOnqax8t7kulKN1vbmH3
3yynbfdqhfKaXgXADFsmBn5bnyygbw55yzuJJGmenJmLPAt/agw3OehtYkKWt5X2b6LZyD3Vk5VU
n428d1ofIYSu/WdwhrY60tlWm8wXUVd+gAtiTB8HRD9QAoM5YPlVW09VUDlOH/urK0YTtNMQ/RUx
e6s/8tjO1NeQzhOHLtPjzFfz1Xa/240TSRa0pibvo0nHwWiiG/ow7gvlbw9pApeHra3qk9b1iXfM
8k6F0R9DroH3Opqqn0+TkgdGP/MLJmPqhiCe4uzPCvFwJhN7alqErlIA43785e4cebDGYGggWkoi
kvzvPxUpW6C5JlpDIIGnpP4NCdTsBE3nP7yKMjQHJESWSNC8OYrD6NQg9RZ02evEOlJdKYNmpdTx
H9byk5WNb4c+ZRukrsk50rK/zGGYD4I6xuGxkTveiEIGckbAI6gwmPIq/LRhyE22CcV9jno+TpKU
Lminltoxqddn1UMoRkoYLq1bnDl1oo0pRhotZlkUDJRjBsk5s8gxRpFpoWzc7Wzd7arogRPpyT+o
nm0TygqUS5HaenrOkjg9Osi/HKPZm0/GCq752Q2kbQvyULYt3jQurjewgPxtuwW6rYjFGsHcONbR
ix3r19400x0PeHu4MUUTV+JYwO/fsPWjojMaC5RtQvfQ54VufG3w9hD19/ZOcmzh7VM0oft9vaCm
z8bKSOGcRlVKxzDzhkBf0j8QStrjzd9akrUMpGKlpBat9s2jCzM1R0pQrc+NM2lZABoEBc+k0qbx
oJaeupdRb83xfeT7Dt2Grj4B4OY+0eTOK7vworB0F5RHXL3Q83MaFzFjMtUhWXfKQdtQSZqD/0eK
S9sEJtjGp1tCb1SnpZqGIgTopjIVr9poFIeuToewdaGbdmqh7sQx25frzSiX+W1fAatt7phCrQ6l
VHS1ukVLflecsTsuVmu+CAgMvxDl7unHyEX8/HBh741IIotEJkvdeMIIcYUVIrhCczBFQ0p0Pypd
+1J07cfJLVC00MSpzKYXs8x3kqw7H5PcRxYpJfDvRu4jaoAqxPUanxPdKDymNsTlbwuA7e44rbbY
c8V3tlXinojmGb1DMLqJcZrBjFqtN+KzFjNTb3IrIvq0YzhUnM+nafSWeceBba+63FeAT5wbcCG3
quG2kyRKW2EwbtzZ99yWQZ9FuTdO976VNylKSolkEtdX3XWbqkQEPT6bC+MBmWTWHpjt+Czbg7W8
wVpZDowBijDXVjSDvM6qkvRsM/MZ/p5Zta+MIYvfJbZV2j5TTazndw/VLeJRaMgS+7H5XOrCmNTG
7LDY9+X/o+w8diNXsi36RQTozZRkSkm5kiuVmRBlGUHPoOfXv8V+k6vMQiVq0EDfbuCGGBnmxD7b
fCDLdMQL07hkovaHJbi3PED/UXQD0Z/MXimDxV/xqD9qZdEcdJE5D6tmmtfmWFwCff9wltCg5CnJ
WUl341SgqCkot0Whc591bfcsBGSNlgPyYAmVluFKKPL16HTOBcXA+ebml8NpgbboXgifbm5n3QKz
0bf8uPp6M13LYTKnWztzDHk14xze38zuWP4YUkmOWGGo0YuXAWXtP956BGnDv9oxG5g8oKEny2eW
mmsMoiqOgyObl1n468s4Du3z36/x/++/vj/KAGsCqCLsA33Hvd8v09FcLLuzeGgWS12rh80pp/Qq
0GQ7vbZE4P7SgBS026Fr8mRJlRkcO6ettyTfkHPyEhky66ANkPHv5t72uqdqXM1ShVznaO6l6yr3
IAiRD673YdrDmsu5pCiZgh9Tg41uZNbt3IUIJ/zu2uyVsiN92nC6b4qsqz/r6WDacYZZj/uSOjNn
AhT4zouHDdJnklnmpO6MTWD/m46bEM84H7nF96wmVT3MRtvQqnCqNLO/Na3NE/ggpdAF8CTw1+u8
97XhBbWDYcVOp7fYhqTdoH9NzWxdD8qc1/4gKumVMHVw1YkKNBFPU2BI1JemNmJMCeeHR0ueNrYn
AOOX0UQl2WbGGopSzfJYN17n/8qz1priRRjKuMMmYHOivnWnOp4rS/R7iPiqXxdlU+lPwifxIq6D
RZ9vRa0H5XXB+vPiqW6w+gg0p7JeCzdogtAVuW1HoOSZCOeByJsx7HMCAR52KyL9zoHajlFFYJJc
hsNL/R2z82r8UEytb4bzojdONNSq/bV4gOA3xqat1ZPyffw9aLCQ7KG1xG7EQb6gSqtc1ADxUiyb
dxj8XLIe7bSv7zut8sYrTXM180iNOVcvawamnqQqdctEbYUzx/NuHPKyoBw37yBplcRA9UVhfMEA
zZvRNkN8WR8YBYcuHXq3+qHRj3G/YeyccixPWV0fsFeRdUg8blMeVtyzhQiDhdoqg1lsjPOD79D+
OLS4XBDBWAYZUTWKg0jQlXfc/NEYVkvHrM8dMPro1xUhawl3cojn3ui9+3yFPIyIJWvNmKdoMT+W
TpMFvxBVZsFT17VG+xRY01SGujdZhRtuldZXx8LVbO9HL9yhOyy+NaifSnMaaw3TSiy5EbWWoTUv
gzcE/AB+O8zLTTOMVn9T5sNq3CmkDs11qQUyO6TtmKciKbjVzTc0mKb5c16s3HtwyXW3CMAyzPHj
YoLdXSktx7lElIsxf14hjw1JSV9Pstf0cckPuxVGm+Bvvohow0YlN8MhE2ymcBJ5Q6PBVM3yG4hh
NuOOO6R/abTUt67AUWvxpO2o4VXVQ4I7CDqveZQFs0UJPK9GftUsw/SmWkM1hyEYhRuxZiYVkmaa
E/q3tfwqU9/0xVXRjVb9FRYuKcKtvXhaYmrl8LS5NebgoV1ufjqHpt9PwYet6Wv/uR4xRnvUu9lE
fxnUsy63UG2+CzCE7ICCRk6186BPtMaOjStm861yynmNTfzhgxDjvv3fNGAVERsyF8PNQgiDvGrt
wdHDwVt7/3qypBccAE/S+qXlKjbDvrfk17YZB4uosLEfrCuMGMV3XlVEJW5GX6THzdjG9jC12TJ/
1pxB5AdfL20H5o8a7SGqxDRXB2M0ew9t+Vy0VwLeSf7BNjvNEiGtmKyLMXh189Aq/WH+PhN7tCRm
hb1aZHu14o1UT6YyYillYxzmFIkdhi/k2L9NY2CU3/xVl0s0bSLArI5OrvfLqBQJReFS+bO8ruVg
RJPVJ445w9nwu9U/WE7fPVo5LI+oHtwuixvXnYI4L0TWR/hy9t1TTqz1LRjJXBxMnFgmciLdXN6l
q9pkuGlekUOaCcbhyd/QwIZzVU8aqp80+7qDXEKGrprVFgGJpf3vXMvT19FQcrnZ6jEtR2gc/lSX
sScrYUcAP5Ovwoxu4oDvy7pQ/4TjJIeqCDnLcv3ekKW9JoZdkjHirqbUP6q0XVgAaVVOW+zWhYZT
bYAAeKpDwy5095GZNbekCdAIv+Aa4Mzfl250h7iefGin4dCLbgzxJKvdaxVUrhXV4zDXaHHczfJK
1A8YhcZWI/v8Lt/SpUWb3ar9+DZrF0EP1MXiUZZKitDr6vI7/lhTVqALVoOKpTfglLs5LX9bP1Ut
Fnv90rnGbZdqYkw2u3SZxbZXtZ6zbNPBDz289fwbfTMb4yYoquY1gPgy3Qhj7etQBpu4qbpF1445
s+pctcvYueGcM0xc1JbxuQ/sYowWYmxo1NlilPGG0717X3Dpag8yY0UsYaejibv3beWYN103TNl1
7eW+9z0v0nx7IGJ46rmxOlP1xyVf/RZD6gnazFPqBqn6gB7FfA6agod1vdnDJ3+yjR8plrVE9XIz
pREBN/Ndn43VZ2oI8dhOo12FqqU/cdSk7n5GcjW9dXW9LBEI5mbfkejiOTd0ViYZymWZfufd5vxK
52XKj3Y+dsWxJtGaY6kVvc7jKXAwVnkoPHtZ35QxoeCAeJT5V361ZewiS2yuxzS56fhcOqslb/3B
kMQzd9zHFUkh7eLew8aaip8lim3bwk7TUtWbAbe8guisVq8hyqx2zSlkx23VdQvxrXoWuvCHsBjS
zb4e8dgyt8du/4e3sskL3Cm0srVHwbqFyXEV1GqcIh1jkR+1mzqEhU1QjMO8zwftXuus4dHoQTBv
NE922V4OOUWYd5k5UlnUtR5b2+h815ZBYviTy9z5YROnVkREXIj2WUudtgwdFy7Z/ZgK2ZuxQ9jG
b2POjVf2k5a+1ZOq5GE1TJn/LihOl6iGCvuvvSgqTh61YCC83qGcnRb23SR1s2pscVwqu/w6lZnq
8V5dfD1eN127UHievyJohNIF4O5HzUO66/uy00TkaG1rKo4+on+NH8rKXhuqtDVqITtc4jr+aTSe
D3ArfRodkFTej9ZheOxIw5ZHvevHWyxktgjrL/NBprV3ARg7f1zyUuGQxft6N6Q7hWJ7DK6GxvTk
camXn5S4XdzQBb2+ULbz954U7VC79/CLXWgMuvP+e3RnyDWV8T24VtaPmqdx3br19u3vo5w//+HN
gTbsgMPuenPy0qMi6GzIAsjbW0c+6mXmvWnOnuKdCYOUPjPbLry8/jQgHAF4nETz8Sw5QcZs5RaL
Na8FyJiT35llZtx0lLo3BMwNV7W3dsnfP/APvxUoAG7Vu0kZTi4nyyJbkd1k2lAeedKoK3MeRWJK
Y74wjX8cBY7P7vkAv+yUTZTri2FVpAgfW3/iTZRXFE36rIrPf/+YP6zxgEY/TUMAKdIp9///P5A2
DwCdenatjyZFbdw6mhvRJIMPWFpu/Peh/vBF74Y6mTfDksYKtlkfK86++0WU9Vfdny81Nc5f/4AL
eE7DamTfAgG//yAChfN2WafqKNERJZUz0usxNud59evuTbqDHudLYT/966fRVt69CNhYu87rZM23
o64mL6/rozKWXMS9Oab7i02/JMM7+7V2Wip0ZReYBseAU+ZovbU87Yy2OS4e132m+eV3bh4Lm8xq
e/n7J53tKqYQ7A5dIb4qOzv6/TwWLZbT4E7DcUypBG1NLyIZzG9Y9GMVbP2zRgPfQjTCSGld8BOS
ck9QKLeVapkDk+FIX4/EsvW7pQr28w582L9/2dkkcqZzUACvgRXiH3mCXehrn5Om4EAxKFbvwAvc
fQ3mUt40azn8+ueheALB0rOA7XE1PVkXAYojb9wYagi4o4rRl+FYFvK6ydtLttV/+KodM4RijkMN
bfmTr9KWZhpFNxhHw07JRzAoWeUuepoceckmy+enf3ePWHQXyM2BmrQ7fp6qnw1j8bKahsBxXG1D
JfCIzW+13nttaGZZ/mYJM30SGR96KLdGVoe/z+nZMbKPTpMATgB0FIwd3i/MysgGaQlGz0B4roCZ
PMou9xLt7E+jQFcGsmQMMnT2OfjPucg7u3WARcyjXtIMwLBzjHVcQS6cG6ebDDyUKwQfblijXCSn
JGLOjXbXuPrHqTb8pLG6LSnt8deILP/KHutLU3e6RhCl7G0WFiODYd928lEDDmreUlfpERpMc9Vs
/hrrllLXIhCXXOJO54+hoKj+r7VsgYaeOozLZYQvtAK9Uv86UQkjNRmVEhfgzvP52y0MKDx3x2Be
CvsH/+dXCjBBDrTF9Y+LcL8MwrjrK7cJgUeeZnfLLgx29knEn+8nLwcVpyL/8H4wWeO3nJqbdYRZ
0M7xsCreWY0s829/X+D/j57+d4Pt7qPoPamrd9o8Jj7vRzKHksdE4GdJadYc7Ve832Y9T3Snkjuc
tHb+9Mmx23F77bttsT8vrVkbMuR/kdYD3dzCiV0HweCDLGn/36MWFEvkpEtWJ0SKbMZjJfKyOI5A
PWBRAQlihyYn4TicYbbVP6YS4kIEwVnvPyDnFEvSCBpTB8PLOxlNZifSGJBIaK+D2fokSbZrUxzW
1NKmQ0MJkLthUOrz75GS2Y6b0qx4Khed7xynmYjXqMksY8ZeYOzz+20pa3nXtB0GSY0TcPb7xWaJ
qF1h/CAGLNrswcswADw4YzqrUJa6td46JdIGfJQlncgPXu/51QfRV5b7aJIESW5cptIqMuY1g+/s
83q/FVXdac+rE0j7hjXjNbd2nmdVuFnW+o0XeKsfxOTVy4OBU72f0OeEXBIaCo3q0UFgr34X2wIU
Aaxp44Bfe6mK0qIoqiuBFjiPN55WxiGr95gWUfrebwh1fPWMjeuY6HnVjVdbtZZBRHBM+l2UJaZ/
liDwJFx9zSnDeXUJS5KjOfvXfWoa31jydUU8sqzVUd8couwR0JGp3fXloD/Pzeq+avO0lo9DmTra
QaZF8w3VlP5bDmb2vOa6wnANK1LQZW3P8nOKZe5x3RjkRwkeGsSe63bPubctj6rRRoRqzqLdDevg
zFc1KZECjxOur9Cc1q6NvKpGOVs6hH1HlTmVwV1Res4PvQKlPlCZlsYnkBZ7vcvaIP2OeWKexkZj
yyEKikBsApMUb/OjYnL619ptEWxj7q9UpKsq6GLDmGewWSRncrom7yLAN1oXevsq9GCtbzHRnMlv
ztZqup47FHy3IrWtr7Oyt/K7mwm/OgKttdrRsVerfJ4CDjZiM3RTC/vOCx6Vu03WFk2GJoyPiD/N
16pa7fyqxCinzsKGYzH96redn/8CUa0+5lLk47XeFLPzYc1oFcW63dKVrrecn2TdcOt+rlXeZ1Gl
OQT0THIxNt6ieoPXg9ZqtJfMcvDva1EX40OTa/rXaoM5cjRF4+dThNefNz4Gi/LaH3NQ5282yT/Z
h2mpu5fZXw3jpUZ1rmhkFitQU75sbuKrrkXArHtz+eYExerEax8YBPGBw/5eaLlN4WqOxMiREm7p
YaBr+nLX2H3V3RXeJF+xd9EljW1Wfmjla+q+LnMVDL+lmcIbXdZSF6Ga0vpttmU7PGTDZLhXrj7q
+rXfFa5z03TwTe+gFtb2U96k6t6yWwfrRRc98n2Til7GRo/6DECoA3+z6CJsjy26x+IVgJ/dWIIu
GyHLS3jcBJSc907mtx9wRqe54eAcoCJhpUYQGngAV4dSK1ByE1iGLRRwdJPMGVGsBzMFjT14Oqq9
SNp1ZYWDpeddDIYOSi886f/QNWcrbgHmhHO1crmKaKgC8wkXptKJN1ENJUYI5oD3uu8PAEpz1qvI
mneeGLCL/2GxSzoYrre6E8Fyawv3e7SaKZJmT3/IHrV+Cp2hAidqM1dZsQ/pl1AWzy/yZDa7yt8l
Ftjkda47HD0/lWUkhUaux1hIBy8Xz8xFpGh7/DRnUhhChWCcliCIWx45eba9SO4ucbAspX/IDF6A
B8uQ3QPSZWZ3KgaVkNDU/XB7uIQH25L2I/rwpsBVfKvKaF307Ue3CRqRDv4xiWlhBHcQQ+ADHxlb
FWormRkHL2/bA9bk26dszErz1lrN1Lr2wKx/FZqqMBKZmsnhLLZSN9bE4n1a4DF30cq1ZIRlUwz3
lHnVl7E1Sd0RZj4Bw5rdk0E77Cd+6dv3oZ7EZ3MA349UIDor6r3BZeaMoqzi2eR64KXmAZBK3flR
KJl9yQt/DqJhQIpMZo05zaG2ocOMwSx8cTun5fqLw9NqQ1grsxE29mLQQUO3NsZy0ttPzrj5AXEp
24YeoBaffE9Lq1gueG4c8tHPYfdNxG9jsVSBSwi7e7K7Kvg2W6oxo8Vpq9uejuEGy190NzIwRyNe
SozfSVcwtz40gnSWhyBX5nesi3Dx5xHEfIpAy4ywyINgDR0F8AkhkUb69QzCn1IQe9Z8MJX0g4jO
yEYH33SnNi6hiN+mJDb8qOZt4q0q8ylkVlGvrOTX/iylXtlJ4RpjEQ1uAxuxoYT64BQQqA9WidQs
ktLzf3pma3707FXXwowlTCPN5ME7blWv4OxMEwdwJzX4hEHqOLFM56kPBxKUya3l8P6ajp5nARvr
xa9gmM0v6UzszKHsh/HTNCmaqFPrBR/LbPVevHosCZ+dtvIu3UbITn43jipCTp0vN6Jv6OxosDS+
kHNl8l9nDKrjrSdaKu4yY7lHMDqU8Qi9+6g1ATODgo371/cUfyNuGrWMx8zhwgA07A3us2bxQ1aI
/tTZbvuzz7i7YT/kZhWlNZfPofO19Ylfbv409LWjhUau2heThJkuVB44bKhUZt3n2eIth6Dr8zrW
IaWMYQM3lrgdtGafGpLlpjCf0VjuRyttWRonHQfDlLflAaaceFDzgOnmJpR41u18ENcIypzE5HK3
EKF6nRP2c+qKK7ca65eyVR6+02sJ+j+Z5JfirzVw0Cw5COWzqqrqACEgLePSr52XzqMrGA6qt8po
mVfnWfbajBUw5sr+1abZjYdjaml91jZ2CJ8+tjLye715K1d3wFoO58qfzdr4KkJ0PNHASDdEB8ZI
F/ZW9Wv1TcOGzGGzGAH7NvWlfli93mKGtWX9ZlW6kYbCbZr0AAe00K9pRWKHsCwmfblCClWE5Ilx
LXetXY1Yc7hbERld3d7QKViLUM2lwI1kAsaJMKHrnzEHX2lQQ8e9x7J5LACnnc4PyaHRi7jfOl9G
7eg5/fU2MmeHYrNzFQU2IX7Rog3rb+yxnY8KT7nPFS3gx9oOpp5+16SGUAXu1oR1M63ctlPR/QLb
GX/p4AMBZ3ZvvbUdBIEbXa9181pMU3tn9Rv0XPRR3JqbsmkFuakr6eO2dfVC4dV+rIq6/+KkJrIe
yyinJxI/u/qK17r3Unaz8cnHXN0LpxkYJEQ4QJmbV6v24kEZeJ4ISMbiWBVYFBiLLshOE9aiHUCs
rbtN2l4fV86G5XgzbfVAT2pjkpTqaECkjpsue0+zuymoj8cP0qiDjMCIsnjO9cHHcXqpTOO4NeVc
xdOsLR3bg7svsibX/GmuHIFxq7b5ixuo9BX71qDhTKemCofNJAvVxm1tCo3e6MzrrQ9mTUTu4qzV
Mbf8QV6PWs1uhHsqx2M7OcX8Y8TNZL2nALe1OLfEZLym64LZK1+r0mPXFeN2xSyV1fVSZS4/KNl5
0JdHW6VfoGiI9QOFQ958sh1NaYfaX2wVjYHKl7sWPlD/hLbT7WJXn4w06Uy7tJuQQEcO73Bs8sE/
NLopq0ioXmSfljbvaIhzn/xw02BL39ASz7Rd6lSrD4Ouz+gZpkINiMC4Ru6hLdldnJnK89/S3XTr
ymrNoT5U/tAVN2PmCvMwYxuwXblpYfp3Nk264Zsz+L120P3CDK5IUevdHwiGRqbA0FZQ6rodS3J5
1ZCkOXTwL05N5NhDkGXalmzrOpsJoYnrJ8X6UR9tbzPaLCyQcrT3FeJA9wFmh/3KM9vUDkxS7oow
W9J6jDRF7FaCCXLQ37p9x0sHx+p6TNRs1MXtrBmljx/gXPt3yiH5MPKm3HGvZEGbluu6odyE3Z7l
kZ6P7XKkiPBmAJi2rWODp9X8HURes96wJFohQJhp7t95FKAfuwYe/t6prLksG4PXR243NY82jSTd
z+S0ltnrqO25MJHG86WJqqbpmzcHlagRgbJ23HEZKaQTXp/DOB/aZdKab2s1IrkjUaYNbm1eq9YD
yX5aed2upljorNm19oA5D6l1LEXbZMkLX8+CwyKbpUxqjsvpwVgqSj9L62b/lkTkOdhiv4Lk+nEm
z2uNO7LGytBMnca5hRMj1VVeBc52RC7h4DnJG7z+WZmSuGHCr8ctzJwpNSKo/HZ1VUPKzWN/5gn7
Utptv+K7sXruQ1G03hhvy0A2HWyEbf3VdgstnnCpV2y/lr62xQGGl+/f1NOSd4cm09Wz6rXGuqaj
2PKS8YueHPhWQLV6AFoz+EO3WgVXmrXmYg6JMQjaG7duguYC/HCGdewSZiYcORFsfXjN70GBCQ8k
Qx+3ItlEZ76avPvf6Pq1331tzF+I0LyUFnwOdwD067uBI5BHgGrl/Xht2ikrpc2RzL1mRW7r+S9t
XdcXwI4zSAqjLZ07CEYlQCJ37/tR3DptNprZZSJhbXFPrCT8hdbQCkhEWOBeMj04/yhalbs3JAxq
D3HlySQu3RJAYCllYqUbUXYiGNVXH8e3f1XtAphj7AATb9c17nLa959lt2A0NJRz3Jzwns1Ez2o0
AUQrVVwiup+vC1QCxNLhcMSigFj/fqg2TYfBIAom0aqmiws7GF8No+vjyZXWWxr4lyiG57/Y/8yX
928DJYc+/X68wV3tYcvGPHEVx0G5zXONFWCt3w1VrX35OxT2x7HwjwNJhMN11p0SwHpB6hp5olaV
0QXPmyra5T+vYhLOy7+ORbsSmB50GcUrCNz773L8sXKr1i4T/Citm56u8gMFlHY7U/Jd2Mo7fvce
39s7o3gBooYBrddPFn1hrnPBuiiTbqikcZgKabrfZZdCYNtAsB5Vi0PGB3NKi/xuEk35rA/tNB3/
+Xt3L3tEJgDqnCcnv+O2Sy0zXoSJ1beCUEcxvhkDQrEwd7g2/z7W+bYjgR4LdEwSoNlDrHo/tzBy
8FwQwI/tNmVXS+86sbdI9+rvo5wZXNOmp6hEDk9G6q63PBkm5U9wzcqskmaGlwR6RpMiXit9yiN4
df7rEJAUn/AOk13YzGpZ73xs37YPPC1zm6Is2/TjtvruR2MWA2anBcm18YDPkYxTbtTlhmrd795S
LZ91XImyIijiQHjl8lp7rdcdnG5Zm2O76MOCUfjYza9ElzjTXUAhlh5s1fxr9Or/fzDyE2bWgEqz
75//4t8WQla8n6pEjvV4qLM0jSjmPgL+98nf5/Z8J2Jdz/nCzkAGyTZ5P5IlfX0Eg6+S2WjEveFt
XzZP8mVq/fTvA2HPxcFChwfr25NuvrT9xtAp2xNoMXOUprp/qLnrIoGU8MJ62f/m99uQ49Iz+S6a
BxyhJyfnshQgJ3XZJEEdOPdIrIKoKPs3bJ6XhCrTOkDe+/33rzvfCGgw9mMaTxIu8TMKBo/sBvCy
SjD68eLRykaqycn65x8L/IyGNEAIPTKYMu9/rELXsL/JvTohhkMSdjQP5Y1gS6yxhR3HhcPsfBb3
5hWKVptqihrlZA1mDvqqrAah2w8tP9bcBvcTZYz9Mdv6DChQOUaJ6VWw/mtE1Z4ahpUv/4Hvzpo8
acjYig8rlrFJPGrcPKwUzZhw6HxzuXB8nS3+nW/EHsPHbd9pZzYMhu1uOszHZE3XNbRT6Hl+GtSR
xgl9Yaiz25wDEpXkHrsBF+isyeSssFk8V1+TdWnM38tSuVE1Ni5Jg0ZHldxOT/+4IBkH6SdKHdw+
ePadLJXMUlhfaOOWjLacD3pQa7FnV/aFNXK27HftNHp3tjXuC8apIbIAI5GGzgNqwhHxR5sW62ec
akbvQmf/bCliQosCAyIBZjxY7p6cHc5SS3NuHD1JZ7Qy+RB0yViicQ2rutjCnKZXFs4y23796xzu
9hVsOa5z6BnOyToMCnAOwhRUsg6ButrTb6O2LeU//1L7kcEMQnGCY3I6h/yG1ljC+aT+x769XwCG
e624RI44/6X2q4QJZJVDoDndzbUElyn8uk9sWxvjdRy8CEJBH/99xs5/qH0bMQyUN9o6p2+ZquwK
oO+uT3S1eFGusDSdi9ssK259CORRqexLp9T5vmLK9jrS2FMNWSbvj0RX2nTHFq5FLR/X50p1w3WQ
Leqq8VIrGYpmvnAEn8+jR5kDS2xf9rxwTu4WRG6DsenGlOR9kEUe2dYhdNnxn+eRMpzXIEQFzgwq
gPdfxeRZeC54Q4J7RfbbkxblG84tWReNE8HPR1qJwZNRN/Ylh+T9X/zu6tzP+v244JJBcnRqtT/1
6dhMS4lYcWvW37o1tYdB1NutvhrVcaUKxGe3yJ03g2fy9d/XzvnM7kPjQcmKR+b0vyLwPzXP0FR5
vvVyTvSAK7SsxzUxc7oCfx/l/MhnlOB/qa+8Fukmv59ZUQhlDtU0J1IZtNzxZ7uzOrrEQb9depP+
aSi8aSB+woEiPPJkaRo+KRI8NObEbC071JdFHVZfepFK/UsV8tnDg5+N9zYLEmE5C3TfJf+ZO4w7
GmqeHFGBUeZf0BJmLe1bV1sifKZIu0m7Lf1geKPzbRLLVEZ6NjQX/MvONyLvHRhREIiYXmgi7/+E
QZFVOGOnnMwC3cuVOWGo/a3Uwau9yhnWDzOdy+6C/vVPS8b//6MGlTb01/djWoM0h5FOWOLb4IL6
iNiRgA3vn7c8RBT83ZETY7p+BmWsQH7pWDKKhgLk0DSKnn05vPx9XZ7Zv1GAwLOmqttvAhuJ3/tv
8eh/1/hWTInwBMLsWus5xVJnnbcHUFp7DCtrMB6xZ1kNDla9TMPVdfG6K71M668MGkDqOi0VbFLR
tPMQDosSxQE9gJFfMurgLzk9IwizByQgcAiPv5N1vWmys5GuTAkLeX4Whtv/KptJXpj1PyxpdimH
AWxFCMCnRSBRfIUrSOnD0Mmp3Q8s6cyNCn2pZIxjtiuPnb2tP2YTX4gr4kh6PWocP730PPrDCoMN
5nAO2+AHHBjvfxUj7xZvoNVIXV/7V4Wrd7fYlqoLxeH5tbknPGMmxLPF5s1ycqlkpHkSbyKXhHqj
6vlhdWlEiyrNIBQdbh73ItW0/B62RrH+cwWHE5rFN/L8o/48FegXKcynNS2WxAvUcAv6/hTklfr3
fUp1A5Rl709McMf3s1hbZjbPOd9X9ivG/sKoDp3Gyfv3LXR+3uIiy+XMEbhjm2cowQJLJGtW1KgD
xWCMuMzLQw/Pf+fgET3/r065GHRBDgb72DnWO3n3/UfZZFkvBTEUiVFPNY5tJW8GuZr2TYoA9pLP
2dm9zGAw4XmGsUQwEDmZwaJOib3NLC/JO7/9Lem31Nfj0PvaUZ847GNkd5r3PDRG8WZhmmdFApf8
MqpIUmhp1DrFFwFZHxhxzUT1gevAax/XqWg/aqathqirCvFMllOwhCtMkA6Z4DC1w605FEUdSd6z
X6Ztln5ML6L6SR+8rJIyKMtPlnBoyc4kKGgxplioWxxrnZtEYbXiwOrQC/lKA8kmEYMmaH2l3CXI
Pm+I237Z21CaP0gCrMpkrNdsejJrn/u+Q+g9kvipSft5IzWzux15ZUClMilfD+OW9kNkG/QSwmnx
pkt5MmdbkYm2qcf3EO8deTnZitU4ziKXlpNog/4RH06b43S61ooWaWNJrKvXqgsH3dmyZUROUqAX
ft5dRf9+HTnS8bdp6NyEzvpqXPVegZF4hjJMRtaWTf9cZsEyp0TERBpmqsW2fD+ctGdVrhCbktLx
MXBoobEMVfrj71vxrBhgEKpIgl44uvdb8/0gXAyDmMjMTjTyJaOxNnpJv9kc7uxCdI96VbgX9v7Z
Oc2A9j6NvNXYi6feUfg3BK0vJl6IATESdgrhBE9u88JP9cdRkL6ggdlbNvbJTzWLIkBwGeiJPxXT
4wIn8uM6Z5eUV38aBa8B7KrBbx0gmPeTR4dbNBbK6ERYZnfM9XoLIbBcai+cLzu0Qlw45D3vxfap
/6gZZDPrTTgJenLzoNFmjUqjhhBgW5eut/MPMjCM3cEkQB1oyidLzoOSwOb/P87OY8lto23bR9RV
yGELpgFnJI2y/G5QkmUj59Too/8v6N+YIIus+eySF1JZPd3o8IQ7GHbYybUxKKH7ZQj3PnjJridE
ZYxSKYkgqedV/2IV+4yNQXmhFcm0+KL5ObZrtp41+W+EdaxP93f49Zy4/G3OrM0DwGuz2QoTTY1Z
dq0XrmLp3wHzpt+KfHkkuXJzFDJq0zRdfm2VJ6ux7Zsmmr1w1L3xWzsl47MuUvnt/lz+nPmLiI6i
ACV0rmQUfbFW3Fx6WNxqFux7P6TsC50Qrv2QHheoWe0OOqJpnl1z8f4ZpJ7/LxLtlJ2SWBt+VSnE
syNoH6UDSy4i/Xj/x7rxQSECrIKYq8Qwvy7PwVwWsddGJR6AuZ44r3JWU/9U2mWuvi4gp/65P9qN
pQaZjbYU1yIlkiteTB9PTTtLRnNSe8d5sY8OOjf7+6PcmhMsGKzsKLjDAlv//D+J2piMtZZHvR/O
OPECicy0UKJqANB1HIL7Q12/ZBhuUJOCfoCTN2no5VBrvAAchY9qW1l58gjAAoVeyjnttCoQsa39
Y6YPD+GNVbQoMlFfQnRmJQhcDlo3Ra1ByIrCEajprtGKcqeN8yPx0uvnBQus1fQNsA4iJVscfQIG
cdDNKAoTKMzv6zTN/0aeHYHsCT3ElvrPg+fsxlISTq763zptBbhgl7NqZhlZNnIh4RCPfiA05Ce0
2Mm+aNQc977eGc/1PHWPbA9vrSW6i5hf42IBgW7zATW7n5JozqKwKnipPW/WTr6hHpF+bo4CUx4F
KZfW2lZzdkEXxLKWPgpNVfyNpsx8SFrvzSk0nsz4ovDY8ATQkFl/iP9s+1Lr3JzYXIST9Iy9sgxx
LAonfxAl3zhcRFDowq+EW3jLmwVLWvjKPGoilJaR7jrDLo+lo+BzqurXm8/WxUibF02zEQmJI0by
G8TMXBQtnmPN5giPtVcCNuvxKy0i0R/uD3tzgux4dEapR1DwvFxGo8JtNtFZxmJKo18UC/R+N49d
q3bO3HY/3zwYlDNcWtYWJI3kTRhCFIy1HeX40CIEeTXxQQv0ain3Y6/ZD2pHN/YgfR4iC2pl3PZb
5p5KTQVyyI3CVHYRsjAtmgrSeauOP+8ohW+qLDymMAW3FYXUxwarl5YIEa8HM6tlINCdUT69edl8
ZoKiO+HVWs68/EaDyGsnXtL4HJl9sTrl+oey7syXmobF6/2hrq9B0AbcsSQQsPXZ95dDjWM6AaJV
SzjK5H+WjP7xM/OT0mrMTYr8dH+s663HWHg6rHqw2gqluBzLaHH3iqd5CWHwmTSj0YxHG95D9sif
9/eHut4NDLUqYJNWw5PedjmX1Em93DaoJBbOvOvAAu5TNbxVHfNP10qjuoQEAAXabYs9bmoiq2W2
wlLow752k78H5TvgH2X94CG+ng9VHUqiLv9QLbvSLZtrSCs6uQlyNOoV4738nPu9fFBjuf5AvPN0
4EhNqCChbnD5gXI3ShP80IwwGhLr2PT4x/rKq4JCV4+cZG9MCN816Lx8IHre7vrn/7nNaWxXbtlJ
M0RCYpWu8QAQy9x9czwPB3Bl8rJ0RBPuJocsnGnC09JxQixXQT2N3s+kcN6pzJoe3KrX0yH2JQ2C
Cw1rjl7w5XSQdFJm7WZu2Cf6v4Mdp09WLq0Hwex1CMEg6zRgGRLKb/tUUTyjJtP0boi6TjUFZiMg
QOWO+k6aLAB5I4WChAgYz7fKAK7S61iv0kqHekhWtIld5kHoedcBRZBd3z4l7vhJG5voweyulxCE
FRE6RT5qCoCgLpcw8gokDZqBUKUhZ+ikjALRauODO+jGKCSsq0gv2HaX0trlKNxMSUl5KQqtxa72
k11Xu7iHQnH/+qFMwd9zmQ6tpG6ucEDWVBKNzVHSIAS1SZNGYTFI19+LbHL1p37Sk19IEAzf4lZa
vyur1sTRTIaV+41qf+utTmb+AtTEBp2+c/PJKN4ZKYWjT13RiOnL2qwXxyiLRvOdQce3OuRuUUUf
SVY95zBrkT4cY8SgBMwjzRzfgcZr7KNHDyyBQVlSVNONGoJFXOX9/AxnbV5OSNyMcA/90s8Pqold
a68NnQ0+Pa3H/oxWZ6G/2Is9OEWQ1U2fH6APjstpRJ5GPTmTXkQHHCot66slxPwtnbvShq6HhNzH
BsE466kyRTLv3S4CGa4tZlnI/SgnRz0VSi/s0JQUXXZ2X3a0tpak7T8tmEmbsLba/t+ulH33rq4z
eoZGN8RfZ4FK9n7SIhV/GGYTh4MS4mm3V9zECsoC6OG923b2F859Ez85pjAo+yNXtsuJKa1D5cIk
+CBdo/rYG8z4XTwbZn50kIhun0bXUvPBTwuJpJBRWH44WQidZXt084slqCuBMJSeLWgMueUwfp3S
aflf1gzoRAk1FvZuynS7+CRNmjwYipozvDnpOIATCzA3uFoh7Sox9TR5iHi5gGW6qcKcETrY1EJI
Q6ut/AhRMfHfJdBdS7oRupDvKV0m7u+lFVrxs2+kTJ71ASXQk4VzlfbDcBXcrwG7OnFeDMdtA1jD
MMvgl9pZcpzndJZPdHzbc0t99Lvd1312rlobUUHIhqIEFWpJb6+GWR+PWYV3CSp7XSFPujXCVSlb
WifnzMZp9uzWwJj3NvpI7a4e5SCerBTVhn0CRrc6ZQXB3lkYuuQFtPgsL6Teyz/jYo/Ge1fqkOIE
uNGfnWZ3HvUB2+meVNNVw8Gt+hiZKiNrJgRGTPUxjSLH2wGET9L31kTB4cVWvT6eicnH7ORkqGTt
E7Cm6GHNGKXa0BMlcgZLY1WIGy5CNujftXn/LEuZR7ultAZ0I2pDlbtujEQcjL2Zyb10MhvKky2G
KVBtjyxT4+Bju+pjjcW5j8Qkg7TJze7J7MAn73NklfsDb0qxsFcard0RtA/wRwTesdMn15d83hgs
ktwtqefJZ79zFvM4aiq2UAYc5+EwJ1M8nerYhl8UVH5vTK8+DSHMieZIEweEvxv3R4TZaf/iT7n3
Ixky7TNSg76/S6MmqV7iCX2FQCvQKw0GE5bgLlcd+2nVTSx3njOJKFAxRJ3dVCd6uxNkbRFFYEdm
u5RqyLJzCmgyBCtWKgOAsz5GjRRlPlSLyD4beiM+G+iiZK8xZmL6125WpXzV2S+IS2PCvpydNpdu
UOVtX/4FF70f9xNgcLG35gJYe+vE3jjCLraLpdtJ7J7rIC0N/K0Tc/Z+2G4016dUWq0JKYuO968h
wd4TXgGUxY664Wx9Koak+N9oN3pzmjpzKWASaNM3YPlZ/mlxQZl/cOHMzE89RY/uCyJffP+09+tv
rZhifQ9vzodWoc/4Ebe4HHzIBpxzjz6ygT97eymidzrukckh4xzLX8ukzxizVRz35wnNWHjdEGP7
l3FYRigO4PXqHbyXYjqtLqXOYehtfQ44JSwhXLXE/4trOMpPMDLHLhhWw8inxY2s4SlKXL8/+gXe
8rvWxaj8Xzobjbcb5jE20OdUiKKK2deRYaQQqF7cAUPfj2nrQIGsl7kzPjpijtVpjCdtPpq50X9X
kTvMH2LIZu0h1Zqi2U98SizX20XvDuXUKPk+zeMI6m0ncKdGpWzoNfxERmHtx1lUKFPaXW298NRG
0LlK2pLHxJ5zecZKwWqeC9kPc1giMic++GOTW0GXzK7xko8zNK/e9GUfeioylheCbtv8OzJs+a2Q
5mR+stvWd7/mjSeq7xE1Te2zXiRjHhajlvZBoqStTqVR9e8zhVTB0ckgin/F6K23293QLrbYO9G0
zLz5MoKrzzZB1xKFVA8SHkozzV6DNFfC2PE6scq2jfGxalAmPpZtlM872YvBeI+xiVJHb26aejc0
8cLGUnB4T14zOvhdFkvv/ODGGupfCtku4e5qrahg3zVRNR3pig1fXLFYy25svMg994J2AddDrJKQ
A65/dJRTa4dRdoPx5HeYMP+ES1d0xySjBnmkq1DoZjDnIk5e0wWNXQgfjV3QaLKEOkqbTBtJRZJ+
hPZi9VdiIxfQB8YSiXxvd9ybcGmquv3g07/tzw434Qd4V031S5NdHO1h45HYpsQR/9C+Im0ack/V
TwDCWvzGhhRkJdTTyv5tpTHNN/Q36m5fcDfTMkXZwe5ZZ2UW//D6tNM7X3jCD5auxFBClJme7hCd
HcRzn2UO//NCf+Vg18g7BsjuDlFA/8+mKIIpJSGmLZS78+vF+NLYZYe+YV9DdlTKc9/HWu9k4eKq
LDuowhKIs5da3xw03k7t5PgLcU1Wa5hqx3ylOYTGa9o7/ieveBXofy1HT1LS3Dtt4mNcp5KGkyT1
8WRls/jWpRhjvLpLrmvBkirzxxDHQ/oxE17LsVQIs3Cbidbsf7YCbbskYI9U02c1Cdf/7INoh01H
99A8eEVHswIZeTQFkXV16pOC9fwdMygLeiE/ZMRzn7gmno2xwEh8WcTq8VUV8itajwBwuH/VCwpZ
lhYuTZaK/QCLsv+dzmmNOXY3VT/hCEbIcgHD+iUhAP6a4W+pg8pWkNDsjgb3cQw7Djqs0eXHFLnw
3/iLpvJgQDLLPtmJn1YvZVy2BsHh1Bh1UMwwlfZr8oe3RLXU6bdMZnn3rUIiFtq4MYFFl+jSIA8w
m/MrvUb8wKtFKvF5cQxYR0HCO/bVBpDbfpIk/O2+pEebQR3tlve5mwzFYcyXvn43T1M8vnOFNskn
aL3aC+hu3NsSd8gKlll0n3pttOgQZ9DiTnXfR+7OA1mg7eCuQ5YiuuQnQkSh+hgjKFp/1LBRdk6e
Je2/kTBnt419UiUfoqSWOLYJtLpeKIVN6pnoWHVPTWSk8n3hZV21Qzd7cU+RNurjLxeFxtdSrVqs
2CU586lWejq9mtNQ/uv1Xq+HnTXo38TkW+PffhS1xqHC3mX57PFbbTB3Wbx8X0qB9AX+5empJTgN
dVRO7B1UDHsmdsu4K5uxGeVxKBXI/N6oKZIE7dB0eP80HkqwZxPhWsAVLbSvHXykiMfWjOr00GvC
/BJ71BePEqd2oAOqtTC5QXjUc4NSWDCcR8vLuLJ9UQ8704uH5C8zmT3zs5fYQ/OtH9gMMFpWNyOb
3xf7uF81TwIwLlP54nRF2SCemZXUJtms9sfYGl39fc2Ga794cWOMhzaqhHWquO2BYTiLfSQrNJHc
yKEAPFclpG08bKx0es6tLvdeoNJN9dPKt2v+KZw2Kg794AmH/VzAJJ7cEq3uAunY4QQ5Feglzg+y
CPrRMKojyF7X+GCIVkSHKk0iFDGRENXGlwYdNC0PpBaXiLnIOBX/Fl6UD8dykIrmkIBCfMwAg1vI
SaeK0xNrq4InLSYUsFqutHonMxm9H5vW+hy3PYxQu0tl/w7f28oJY4Hr7y7WRPkdWTo2XNH5tXaM
IijDwQTuvT7NTTTKD0USuyX6r1T0IK9MVl98tF0JbzQYHLkqvldAt1/8Mu/Ux8V2BrabkMb0vdQq
lFMzeL/JLooz5QcQUXMtqGsXY66Ep9BZfUPjn808R9WOuA34cKT8ZD+bXEPBog+EXTxuziPLnLU+
e5lY+hT0SV/JLcmXt733qCozu4x8nwqkGZ9SH6lgOTjmu8VEmgZtkI91myDmIsqlR07ZeqvNDa0S
2HHUVCimrGyPTaEjHoapbswuCoGMlEHtifQ9SHss83BLf38/if5Te9xMFX0jGiZ0mFGM2sqHCi+b
3Vb4Udih1pwF0pPDrxii4+cawrobDEaT/6zzRM1ByRvzyc9jzd+pXKR/3/9Bbiw5NTGdGpJjrw23
zZzRbdVqgIEiRE65DqSbt0c++nCE0NMdkRMYQz8p8X5I+2QPI/rT/dHXv32zCqCTKcGgFodD3ZYu
iLR3y8NaxGdOmGqPQ6dcmMiENN8V2rmwl0ooKo/qF9sxSWfARK+MBhAKV5h8TczS4t6NQrQVyPjc
qD0qb7DeWwtiJ4OmLw+qMmtt52KOjEdlHVASjoUa2Av+/L/VQNJ/Tju7qkrpTOh2Y/09FFyomZT9
Htu66B0B+vRX5gyP2GdXJc91ZE+ns79KDFIBvxw5w4Krp2BCnSar812eiOUD4g6IlSPt9tf9D3lV
vluHokdBG5VGIA25y6F6esZzNdMBBJG5/ECnojxOndMeS4SETslA+gZADH2c+6PeWlq+II1Uyu40
EzabtyNUGjxJmynW8++FT38pS+SzPo5/mzXJLOTxIHeQiLk/6o1lhdhKRRw/J8Qot2W2ftQKQWYl
wtYd9MMQNcSBhSuDCHnU/8tQ9JCoi65aitt28ZzBam/sWYRuE3kHVJqGYEF0gHpC/Ehi86qo54Im
pZzsayA2uH43xUNHuFYhxIgGfTuh0D7hb2AqrXpwGG6NQjGZyjgUH+pAm30iaq2sOCZ8MUoi+wqa
9Q4s0qOOwo3duBpBgk7DF3n1x7ncjSh+ZdLwcPBNK5F9HSCyfpKspHnuLLxjxTx7lGRQqTae7u+M
G/txpanQNPHA8XCpXY6rq0YB4ouzs4b5G5y6tjhno0RlyLYQwKyG7BBLff6UJ0P74Pxd70lqyyuu
ByMbSszbDiG4BadbqIOcEW6Xuy5P5NeR3HtHwegRyOsaDcMZpyPk2ACwzPVqu5xlJBbYuzKvzmbr
Y4uKhWkuf8ayj9P3udYNVF2HQbfPCTh3+0mnVvxlIeHpj60XDajYOCYqKmxEbfh2f/VvrIHhcjDZ
VZxMADGXP5djrp0qhNPPnYYKMl2tKQ56WpHkuYSNx/uDXW8xLjrQDnSsVtzD1XHpZ1Ojn56f1Wwi
jNRPnR+MaP08Syj/iBKZWlK+b7IyWh7ssesTZFDphCxHhxbU3nZvJ6TLXYdt4rlqWrFq2pAXELW8
+eJhFJ+SpUFDGD7eOv3/PFpmniEx5GXFGekQ8TWv0uhgLmrEVSR6dPFcH5oVx8eht1YKOufncqge
82DImRQl7brRzlmVWacGJSZuCNWih5XCQS5gqFLCePNdxMCUCDEko+vETt4MXBg9LNuyOBuZGA+o
uM1BUyzRW/uOLqNANwdOStiBv/jlKO5kI2WDANcZCRXnt1nC5PdM1f6IvHF4K8jzz1BIMKyELyJY
43IojbyFg8tQkd8ZBDV0Gjwv/31/46+rchnOcLEiBOqhyIE89xZy56Gw1nWe4nPlhfeKirCh9gAX
KAvnOZDcxqvtR6ISt7Y8yQDgGHArXKzrn/9nM/a97vTLXBTnUqryr3ks1LObIRn19omB41h7kLTw
/W20RENLb+sqLc7NpLlH7HZIfZaF//RE3taUa28fjz0BGpMqFuCi7UFeOq/xyjQpz2mKi6FSxbee
Xmcw5FPo69m/9yd345ABONPY6zyKq9f05RLaozMOiEqyNbx96cr6VFvFZyMhzWlMIzpMXrNQVWsf
3CI3PhygbYCttJ+gA5ibl2Lx46HK0RQ756L0fjQTlyG7Uj4KA68v/jVngxsEGwakxzbCbvU+y1cV
wLOZw4GdqOUfk8rMn3tXPST0ro/IZvsTIxNTeCuGxduSKJSirKMtUXNuEZFSQYlSxxBoNtrqVPhd
nHhm2gxftK7oX8Fgdj/ntplkqEUxriTc3Fm/hwKyfK5yRPWCdI5982kZfbN47vLeNJ48Wwn8k4g6
xR6TlXI8uOmQz/tR0VY48442q0g4R+yYk0C7XqCho6xOvEarlfc0DsOvxPOHDIUNPsguByuyHKgr
IOqam20dn+tqiN0d7cESi8JUT5YDtHzybJSMkcikmh7lTwLkib6zYfZ6YDwVAQVSal39DBG4fpAH
39ghPreDRsKN9AgSFpf7MvJ6iz2SVWebPs0PlDHlRyyZHrmV/smmN1+N/j599xVxBF9/PR7/uUF0
dp5XjEN1RqXNbJ7hr3v+dyx56M7milJ7oBmI8p5pCNKmG5J2Hl6M1IzLPYoyS7qvncn8B83Wbj55
Ude01GcXmRxU3JS/BExaO2wzIP1/DZOWDLuRAmwc3j+/N7Y4gjqwd9ZXBIDb5vyWaPRG1N6qsxC5
+FGwBycwbZp+WBxhv5n2D4mPtAp0Cr9wR9w8WRi2OYtOtnrGgHF8GmQWH1LXbI50xMSDeV1/f64j
BFLI3UgbQdFdfhi3R+vKpBDHDaEc84BwyWgi11XOyfH+Al4/W1SWqO4wGAnqFczDzfxM91KuIkVc
POyaosCoJTXNII+wI6P2SQPj/ojXn4zrnXicwObPU7kJR2skNLt8cYpzzTnboWBWc+xopGEXru/u
D3V9u6/QbOBnAD/A7m1XEfHksouspTzrbdntjeVd1VQ7DKUoDq7lZKxIy1UmN3pwvd9aU3/lxWmA
nIhJ1xX4z6kqcCSKscsoz3GaZ0EyefvUKayd3lrfJ+75B+/lja1iAL9HitwlgbzSRKpWRHGVeuWZ
UCHZl72ZPFtJ8WbaB8VHx1mHIMqGoLM5aAqxOh19vuaMkAgeawbVVuAtKAvzOR98tRsTWrWBVgg6
vDyy78vlG6cYiXAxNueplPIV37X4KcrxIbm/N258JPCP/O3A0fC43gKrPLSOoJeVzblvjoM+sWhV
NgeWpK1jigcb4saMeOU1d8U5rTC7TdYgE0K1GhnKc0w16NiCtzgmS7F8vj+j69RrpU6RcrFsBFBb
NsZs8q5GmcO6LWS4hPY5rSy9gPtm17j5SW1udjmeXOrBSt440BD/eQeBD8Jo2eLgercdK3SVm3NX
dNpRAgsO7FL4e0wF3gw656mCdgSaZc0uQbhfbg0z0+LR66P6nGSz2jd2O+yzdnoUzNyYEOeWgJdk
kiLstvqqEuAWqjOasxrAIJVx630uAdCfzDFz3pwF8fDqoPtIzOEDbb3WJwSq8R5p2jOi7/2BiMbf
lW1m7RYd+9D72+PGJkTaiyIAMnQoh2xrZiuGesymuj2bSH5aINx94R8Wsx0fVZluDcTjuEoN4cqB
BsrlR5IynTIE/dszLqcZUhczNDEhHmXit0bxQTHzbsGAB4p7OUpRLNbkD2gropSsfUiEMjx0T4G0
PVi263sCfiAkS/CJ65205ffUfYmwsTTGsx9lsftkygUl9FQb4vmwCB/lyXRx20dhzfXkCPp4QZC6
Q/OKtOtycljU0l1d6vHc935xnogVaPTUdZo/CDOud/pqWYWhDxk40Pbt0e28oetLqY1nBOPbI0X6
MYBT1u8gjz+qDt+aEvGx4/r8Cy5i/VH+8yj2hjNSCXdGQA5JdpxMQ6K1Ih5xX25OyFnfe8giPFSb
hYON5gJ/jKdzoc/lO+GCNECR2TaRXxNwu++fqOsLlxzOXq2XkMxDiWdzG02mnfUdYKLz5PRVvp/j
2XePZi9IHmy3GNMz5XfDPy1FGb++fWQyA5j3dAN5JNdN+5/FVJaDDU2rxFPempWzq9Bnrk5W7YNj
WRawTi/dgNfh3nDkVB3vD30dU61lFDYczQWUXrYqDro1JJ6X5l2I8EQXuJWpvuqJjdC00uInRYP+
tXPMbgfeL3qw3Nc7iJfToiUPeAYa3JbF0plt38oy78NRtNYpa3peNiN9hHu+Pu+sKTfX+qStOfrm
XpFSbwaQnX2Ya+nnKSvxZi6bH15S/+PYffR0fzGvtyuMkhWEuvrUUzvaDKanFnAmzUEVqEuRplfx
cszJK1Dx0B/h/P+QzS5zvXWsFRdPPRHG1mbPxKlRRZaVINHTxr27bxMwIXtU00dtL5vUyleoJ5iB
FdKj9piNai80IKbx8+pxicUtEEJ9CKxEmhH+sHIYEJgHWndMxUyDdIrN1R92bidwWZkb/7y/Tn8u
vO0PD36AgjIpCrXszbmeYyOb9bZpwr7IVALWtCvNV8tEQOFQFJXXpAHl9iLZzbIu3HME8zPbFb05
9fu0lTmw6mwi8FbN0k9HDPri+JAPVE2KQMal7j03WmdazccSZXbju5WAdDiJzst+2XwdFeQJtyfy
jmTg+6xIdD0A6ZTZ7wFCYFU6U80uPhoYsUz7GG4vkmLg3TKMceKi+XF/HW7tF4J8mw+p0WPbuij1
U6UBLrFymGrAXLSl+E60YAdu07w9BnLX+hu+hkT9FKk2jzia0qk5A3AOp7V4M8zWdMJEe8b2NVaH
+5O6Ptcu6gXIpSFMyNy2NfW2933etqgKax7id6CDyn1huMWbbw9CurWlj7Ad+dKWeE2y0jeuh7f4
KLVij+5i9GQ0pf6gdn7jA0FhpWtP+ZL0ZSvKVgrAVXYytmFrJ8WPTjdUtkdXNT/ZRl0XDwLvGwtH
R3LtsqwNCdTFLl+BSemVuehJi6yj92OFUIYTr/yDr3N9H8J4Wt8YUgp6u9s6PSjy2gZ10oVox85P
iHwqhYx9P6ShFufW78gRY/uA1ne9iEg/87gQFRMZXxHuYEgilN7wxCRFlnyRnTUjAS38EbN6Isv5
wSe7McH1VUGzA6lAMsLNTjfntiV2XJXgQJVMQW47bQduEIeBI9aeiQX2fKGVfX/P35qiR4sckAdB
0RXJ2hCL3w5YN4VN1TSvEDemT0XttS8Z/jYPYoXrXQKpjjcG3gsVbq6Ny11SWGWD940aQgszeD3o
ytyDItd1S368P6frgXBRhFgNsAI1qiuYkNAxeSvxJ4bzMOiBNHPQp7H5Zg43/G2CO4pHRCHUPTYv
gVfGFJhtawixU/oZ2+1JL+X7uRng24za2wv1a1xMEE7Fg9B1e2m0WEJrdiIGuGRD8WMEW30AGzw/
SNyvNwOj0KSmIY+MIzXGyy+EvhOQVK0dw7mS1TN6aG7gxY5cIYmPcvUb34hCKXMiDuc0b7tUroYx
FnWCOZybXOyAZ2Bkv4Lx37wT6IJzoQOcoB6xBU9JUdH7sKjvo3eGrRBeoR+ErtSD4OlqLms7b72c
EAhZP9Fm2TKoTO6UAF6v8cx4P2h5Euh97T24jK6uB4ipHBpgQrQpVoLp5cexitRPjXGew9x0qZ+M
unbAgw+HH1Gkp9mKjeD+2t0cD90FUgo6YOY2vtY0RL1M1GJC7Pn8T1TY50M9y+b3ZCT5SegRrJn7
A14F9EwQa8GVsLYGiO7m/utEgYOHb86h3S7WIY2TJ6nSH3LWT6SgH/TIeFGl9Si8uD0oJ8tgK66D
X64qfgyt1iiHb6dpP3xX7WgwdkHfYJqUJGkVuEP/YS4feSjr61wuwsh1rhQNyB5ADxEJXA6LqWDW
G10twy4GvD/p2l5NYDv70sifo0GIT5gGTV9kVaUgO8vO+uS0lvVbRvbX+2t+lTnyc5A1/v8K/2qm
cPlzFNnSgs12ZBhXloPA7tiWHwXt5Xg3RHq1Upwq8RFaLtnH/YFv7S7EPf4Q8ykSupszo8uR8pDh
y3AcpwWnOudXC/i2Q1I/GOr4f/cHu7rXmKVP7EjNifuTxO1yltTcnXlMkXZMKMN/GHFeAdcvnB9R
ZP9+80jkogCoYKxy72z1Y+doQOhdofwp8TU54zUFlW3Ui1BOhnO4P9T1rcNIKKTw9iCUTP3pclIK
udiiySHP+wDbv7ujm//Mu9Z+cIPeWDq6qJTkuKJXBeHN0iW6kbVLlWkhdqnZa9UU7nNZiujVmPry
QXxwPZRB5gnWFoosfbRttZPEszCrXpOhl7nzIYu6eS8NGEZJWr+ZMU3x9o+ADfkED/g2i6M8rbsS
/lBYT+302S2i6TuhXvogoLs+XDymfCNqM+gSUnC//ELNrKVpm8dLqKt22Rmtl32N01X2bTLFUR9T
UNxAoB48RrdWEawnFylYVgq5m7AEPp+3SKtcwjQG/OjDRPo2seqBqGP19a07kI4gwotrRx+807b4
E+dL1+tw4MKUFvhTMYCZxYJD7u+PcnNCHsECMSMitFtZXX38I9ajLyHyz18W5P8OoNogveKk82Ck
6xMF4hGVVOBpxNnczJffKzUK100Wcwlz2Smc6fwoMAdYYffnc33z8WlA52EJQYx/BfpV2GZIx69U
SMv7cz004UDnM6iW9t8GLcP/y2Ac3RX1y7S2vPau0GsvgpgW+qO3IHbhKveLBQQYvhNc0bNPsGc8
6CTcnB9P6RqreKs+/eUqrmxKp5pmFUoPit+ucTq5azWoLq1v9EC5quXBHK83iKXTzAIyzkdjvM2A
2Mx4ywLaI/Siqgt1dMKPo+9jytf5ywMA182hwIgBrELNkmL/5dzmHn9iTy12uNL4T2Qu/2K0KQ/c
UN2DSV3vRSaF2ou7ch7WJsblSH29RJHXIuNouCI9ptVood1EhfX+XrwxnxU+sNYJaNWhbXQ5SrpU
kz5atUeCiyvYVHbip1XCO8II1v5+f6jrbcGikf2BN/Lomm21jfJi7O2yQt2usWywaGMJcbwwzfig
46qGc6svvt4f8MYKIhqxmrogiEbLeRNhdKbCu4fWWqhE5r6LFRiGQVnzg91+axSPS4Pb3f3zvS5X
0O6gFmKy5obm4FXcsn5V/U/L8+LBrX5jGIql66Zb146+6uUwaeflRKOWFy5FGh/EWODyQi/67Ztu
vWhX0TUqRqAjLkfJKn/A4TWPQj3FvD4vW/8wEsI92HQ35sL9uvqMUEBnnM2HqSs9WT0jPVK/Jflt
l8r7oOVx/uCo3h6FzW1w7/FsbA5QmyWdPti5h0X4Mrxzi9rfx+hgP/j8Nw7QGkKAHyFxpsy2eW1j
mQ0unEwv1BBQQw6v1d8hSIr5r8wfCbv+eegucwbKazyDlB00gsutrJBTZY2IS4QhdDKhuH9B/DIY
WhcICXjt0dO/FS6k6DLQ8I6esnrPuuzQe8AEK0OAc/mc4P4olm+L90Vb+l2ZvBsE/A+n/JKI71Gb
Pbk+xo6tKf/Xid/3j+L12SdwXC9NKgikr9tXaHTjbMRZIeJbgKQ0iyY9z40R78zGQgs8mh55Klx/
e8Zjb/2ppnH8N4EXaaqYlgwGUW16EvuXqt7TmXoE6ln36eX3AGRPYZC6AhU0SsaXpwUjtQH6jkIq
sG+mkIiMjkMKrz2A6ey/gj3Lz+bQtS8YRlbfybLmB2pxN1aVkTmslF5XdtZmhwN7rR2sAOIz3YUk
RF8DI2+sSffEaylPUvZI5/eaEkfV2mb/wdhYGzdbwWitTw0XTbj4nHvJIv/VPey6X+IKVOzOxoh0
POUrYuFJ8dKI/QJT87dtlyuwJbEK7/DmLQUsfK0Dkz3y9m8mn44ZHOu6SM64BWv7yZqNs54JWCMo
zeIT6u/vD3cdyhNCrZ1G+u80nrdQgg6FPDo3SRfCuU8Pg95ZoZSz8ey3WfsEMDR78hw1f7s/6PUH
Rs8c6h3JCg0QysKXGwwTTjcbHH8IcejtOPYpYsQQEd3UDbEYQskur1X/qHHNTXy1r8nBzJUjsyLW
rqwIo2TVRqaLGsb96Ildilj2tOu6fu4Pf8gIL9NUq6+ebrburpy1Nvuh/GF0Dg48wQ/DRN0aNSgN
b90qwWgh5z5KorzkBgLmQvGqgXucp6hU76DalfbXVDVRHYwxAc973ZjMLnBGeENh249W/rFbilr8
qP4fZ+e1GzeyreEnIsAcbskOairYli3L9g3hNKxizunp90ddHLjZgho6mMH2ABtwdRUrrPAHhdYF
vezJ6ld/+hKHqrxImt1oyb78nU197NAMEG1MRlf1ebkTEazaz7OuWAIXYYV6rJO1Q75XR1f02C6j
xH2wYE89KWPnNt8sKdJ0jxOB4+3tulfdoz2tSh7ICTR/Gui78lDHEBZv02gYEn6mA5NMHTwHulc0
6biVGtozdBDsRFG86R9lOvY9Rp5li6v0kGRaGoDvWcqjLjtV/a6Y2qjcaNWytEiaKtXwVTfJFFM/
ijNP3VdtlGrPyei504OoySP+YHmeIh+Qx/OU/jcaUSPu9BalmNt46ZFFzbSsGQNd2sh0yCGLvyZp
IrRjmi+5CNysBp5EJcdO1Vuhli4d0ymZk4mxUxScnP3kZtI4OKnjVKd+cCbxOVXLOBYYCbspngXY
BjeQyQmefLB32vjB8zKdo+BNaR1Mg4RB2FDN1Y9eUjnODdNO+8DoVFl9jJYu1VeZ0aJ97utM8ZCi
0JfqBr+g6G+tdEv+DGU//mujSYLXHwru8X1VaW5UBUYRwfUe2wxif9aXaFm0FKqQhurLtvYH2Vvq
PqIZjGl72Rkmiiitqj61BLndF+AksfZ5prYsH0ELd8PJsOYWYSXEriPk4EskYESSO/1egg2tPw5Z
OvxYDDSk73nDBi8QqALFu0TNvIWG7ojWFXbSUbPrM8Q49q1VJPKIEW0/3c5oE1joPhRzdeBTs8cM
nbvvxljKxt416WSLMHWSdDyorL3jS3jjzg9a2V78t560Ptlpo+XV0FuyBg5ooeblh7qVotwt7ljn
N3XltOmdKlT9uxSJnT40Ot7lp7KbatgjrcCpvheIIz/Uooa3j1xM1gVlpGiPgzm7zZ1MUB4JslEf
rAedz04bsEON4c7RE/sefShc2WtMbtu7mN6ndkBCcHAeZ2h44kmWUZ59kB4glx3YoLr7Vsdz/oAC
O2IlOQvVHUtHi5VQDAlcb1RVbO1r4TbujxS5ETSVcyTOHhQVmMRB0BiZj2ljz2iq6G6kq36RGPm4
N0xeT+3UY7xrPDV9I+SX0VJm7YMVVYiQprAA8SiuEOqTio8n0qzj1YsVzWHyJlrilKXqKJwcRKOC
RaKVfV8qY/0sqVFFhh8ZeXJfpVp7N43lgEB4jof10Wk6w1J8F6rfN1r50VTCIcm8IfORLOPK26Gv
JOJHErBY4pEt08rbmbHitIcW9+G2XB19FWatxGl0MECZqQ9zxu3sR1HeR6eZ2vgzaHlXIkvlWV8J
tFH5B/A4ojskBt0O4Bkr1DlF7Xq7iXplvZsUpLTQQsmbmeOY9hO2KF6JIpsz4xKm4QuNYbprYUbf
1aNzcrGx9m5HVVR/DcE2v01RHyt/1pTw3JNi4Fb8zZrT5I8uTJl8g/cTNbetNg2/YcS5+IojHOX5
o1qpbqC48WDuFiue3ePAo6+EcsLG6EH1ptg4iZpv+2gN+B0clcRwcr/Q4lo8x5NFZQ7/w2baNWhi
1AjlGJ15UlM3MoDaOUV+r/JgzniBjNYCiaWTaKKKshuDsYqrZef0k2t+EIscf4OhHJ6HsWvVhyF3
UxcpNiQa/UIW8/Df20/qKzEM6vdraZlNC2hoCz6sE7a5KBcD1nyi7uFjTTtlMYt7vIHEyUBd9YiG
lIm/0NDcD2aN9IuLRNvbP+JFmvM8coROYYGp53KhFrSN5EHRNXUpTOOUdjE+etMSp/meeAbu1Djg
vz3zOe3bum+h/4w5GdQXQ6ud6quWK/NHLqOi3hVy6ZH4MJZmtHwl0lLc6mvdKRKxx049Mxyfg1n0
oeu2PTISIGHaP3rKWR2nwu0PUdsOyh4kzYRRPeQt88AO8L7OtdHwqDsJYC5/6tuuDKoe6bZDA6tB
L1C2oo/W+PpkjnPu2/Hg/M5HLVo+mLTmxysh3kXMBZiAZGctbYMUItI9D3/GAa880ylN4hDd4gGD
woETuJ7dWYnShsRc3olPdc225yJ3eBl1xbOhgE/PcJPRDR5pNVJT5qlGx6xE/AarEB+ewHQlC35t
dhD0qNLSYaOAv8lRUoOKB5Yi1gkcQz/seQ56+ThgYmoEelXOwEOMrBtuh9pQuivB7EVciQ4A4odM
kbSB3bOZolUjskUshZLJIn/3+XjXNMMvL3X+EyK6Ztv3+lhrVQGCEgoW6///D0CwLmar6umdnhpo
V2gARVF7lIvqYaBgQGCn0Prt7cP1yvfDtQO4EFOkc7nFC6FpNlu6wuTGvKsCb7WzRzmvvnKEzVeG
WSkBuB5xlFd+1Pm8xkY6UVno3qm0Iabu4SuZul/o4KICy0JrLZiRFWxuLcQis51btgtPUjbDKMMT
SrmtpdTFTSut2NyJTFgS9peH4fzeWupp2EVOU8y3pl1LFJoSZ3BP1mrhZQd6lKMHpmStK792CAXY
Bx2lxSe0y0ZYq2rcLgGPrdE+aahCdU+enOLoWNHh7E9RMsTtySpT2aHOZzvpLgcaScBH3oKMCgYu
KPs1sasGIIbyjt+TKXNYaQuc0WyqlerGimSy7JF+i54rW8kG3+u9Sb63BAVcacU50OsGvwHw5nxd
EyHMRGQq6pdo9sjARt4MMjqKkVe66Zffj3FInddqF9jKLRglnjS9r3XEwTW7TU5eZ2W3CIaV17YJ
v/bsol9nQy+bqh3POKLn57MxiGDBz6OXg8LodJMJVwam0V87z2uuezEKCrlrGZL60NY7vm4aQcrK
XgRQUzzXaMzuTRl1n0rDE6f3nq712VyplRQjVxzk+YQm1qxDfEyElVFkT7o+1NPBkYjIXrn714U5
nxLjwG+H7LPKym4L7QqCqXIZChkW2E0YwXpdNT6xm3CPc1ehetnbU6b+Pya3krOh4zA3WvPnk4uB
Vi8o8MmwjbVhvyj1jFkeUev7l9AFMQ0/mxNKh/B8lLqai2VxDBk6mRjv3IY2Vmq11pW5rOdks4Ds
a9SL0EFRQXet+/+fe3c2x14vRyUJF7o0+CVqkC12hI3QiNvGXGa/geuGS5aj9LafpXl3hTd6+QFf
KPsrAJHTRZvwfHzDwvm4aCj54Qo4BSjnonfsyBvX6J/cbLi2ppcnAMNsKiQqURWVkm15HFJoW/QF
Ej5RXf/U1Gw8FLCE/MUCjf7er7e6RLItabuvYlSbr2fHWATTySXKzySltjz/axXju2FL/M0wbin2
058AyLZ5oB27lHojFYWiniStGSYC6Hp4N72NUV6qybis2BTSNldtnzhu7WRzHMbFlP0CTlCGk5Vd
0zi6vGgp9lMMcjx0qCmBbEZJwFmQsDtxqKYZdeqijLyTaO1rTpqv7IBVn5z7nPYSIfVmmHhu+jad
cxEqhTA/WYthnDDbmkJ3kPru7S3w2lAocVF5pRq4AiPOt3bSZf1StK4IkRcdA5UW+wEh2+QByZnq
ym572bjnx9hdmfPmepAhRr3giP45xo3RouOowYodk9Icdr1nVoPfFBVvVmb1FLeBKzfZz6bQEs32
NQ1FRn/KOoiDlphR810sV2R3HaiD7LZeYqkd7KWAa17gAaOfjDEdxJWq9Cvfm5/LaVy9sshvNoER
QOOy6yotCXuTGuKNRl3auOmXhrTz7c9wOdAa5gFw0IHZ8JRvvrht5kvTpHEWNm5b8k7k6UfLk9cM
rC7vsXX56bjxFNF42b4JaWriuoEWQ9hnavyAYOTql9wOCNtqMGvRMI3qK0/fa/MCTYiUBjhZmiWb
w29ioppgoQppt1+Q5UKCV+5llJjvv2Q8sJcrzphNDNp9s35NgvesIR2Y/dTnQ6p/J2gF9ZVn4PKs
0BeBvkLCQa5DjHJ+VhqvdrTS7MtQn0iug8adEiS/er3/pIKfvebTtp6889OyqqpwxxD7O7S39PPR
UmeZe9nBDXbL2XyoYCMsVMp7JUctpEFwUQNNnf0SY15MoPsmSlHc52gbvHtjrhkrSRZ20iuk6fxX
OErUknRRsHdaO/atJVPu0NhUvrx7FF4i0AHgpdY0ZF35f26GqZR1HtlWdKrjVLuHdNL5OAvkV77f
elr/XdG114gkDcR1HiTgCJsVjdxKzaMRBjnCFn199OBVzTdxrg6pj+LsMt4IF1lUv7QivHrfnuC6
TJuh151DoYb0CirDZuuoduxgm+ZAsXUSF5nYSaPmruljhxq/Ixpf8Fhp/ih7lSyFfuuV4bfHkJlb
kLGhCBIOQuDb3GOTOw5znudl2OWlEnT6OAW6OsdXutSvrC83mLpeLC84vvVX/PMVqS7EWKksZZjN
WvUdheSiCIquHfaTRR6IvrMWzIm0v793aUE9r9hBYjOumq1YxTQjNK1pRRNCNf+bNHP1qOX5tFfX
LnC0OMkRcNAYdK3tfn574MtFRUMSFCFbCo0Pelvn0x1VDB1Qz2hCaXi4/kAcfKi7Ur+yabd39jot
mnSYG3rUcSg6nI9SKdPiFGbVhji5dSfh0pjrO208JHo2BrNpJMf3zsqgXeaREIEAQcBnM6s+Q74M
ZHgRtirldasbQMxTjr0yq8vzAAEXLtQafjKzLTgDjWrXFapbh3HbRZ2vWxRxg9q2p3LnZFowqDdy
mZvm1PTqNSetl1fu/Cyu/HOageTkQKe2ojpVZSU9AiBNGPWLHt/xX7+cOIsP5ioov9PAZSMC1tZr
cbcp9Na3U2+ubpIunuwwWaouDagsaLoPFANfCmZIBpl4EPz2yuwuycGz5z67X9YqdOzD3xzEIe9R
uXnQZDX/t3Sz+Zvofygp4LsJOr9xNCWnxsgsJ1AthUIuArBNu2+wHc2gkmsyOkZT3WPdEHfqU0eN
nOJ6laOtBFazm3xEq8sxUFQ3iv0Ja2InGKPcsG/nKPOi+2Xs7OLAjTpbQWuNc+ZzSSXtTZ90loYK
fKGj7Azvu/kyocbtPXgR5ju+7HU6e10j/zOMyRF/S2Pplq+GYorkBtxYVdOsw4sSxTQxfK5yoynC
SUEUfpfHlWfejuWkRjujjqfopJoDBgIuXtPDHa0I42mKPNatzCnx7JBeMOhkKBlKsEplW99AuhZt
OLXF8M1sjeqPXqvS2jXIV+dB2s7zfCsyFyx3YlEnCAugdO+VVeQFwq+J8BSHHiBe27fILlsv1qKa
anPmzWGaYslrt532VC+desJroPxYN0AofEre14x7tgEGKfRqecmY68EA03t+1lOn5Pru5yYkrE1c
1qyZf+qVXdU8Dd48LNeIOJd3C5ESInFk7zTmiQvPx+tcOrt2VLdhjRaZfaxGxWrujCW300DWtf1Z
FGnfXSkVvzJHhAUQE+QRXO09N3OMwUrhZLdAjtd4ipBtbHzFIFtLjeW9GmssJ7MDcahxpUEE2jy6
elTOPOiQ4zOL92Hth9U3NVJKz2XlVbgweGl/ePvyfGVBUVm2gOsgDLki588XNIfeuizUW0KhAkQE
KQrlLrBEUxj7KDZbj6e3tK5pALyyoi9KNawn4jgQ0s4HnWmk6qJ1hjBxsXH3paZGe7XrkFBKIdld
yYguZ2i/PEZsl9WpeCvwYhXCJY2bxpC4N/tEGowhOcyHI1y48WOfJtcil1fGW7WaIH4i4srabuLP
KJ0QQdP1JRxMvY59mWPk4/cqnHV/EflA06jNo2t41csVxRcTXh//EJPC6jpfUbqICs4/gxqOll0+
ZFORHQs7Fj8bbukrid9rQ5GUod0EGAfW1eZ511u9MzFn0EP05OWPUmknBNVp4IeNVfRXApbLsZyV
PbuqlNAtBOt+Pi1Ra0NPjcYIF2PsT4Q12q0YsHIaHaTG3nsQCFcIfij4EB2h+HI+lFnPKIxIYSOL
kkWkDf18VzR6+rjondgjY9e9ezyQpNxkq4DBqtm4yTPLWaBjbip2iK1J4isCoY081Q+Vrj+CY2mv
3GEv2pbnIcQaO5ATUaRbSWybTKK3RqEpQFTCZEB7L0BXYMiCLKoy5TEasmgCExS1KgX/lM7CpMXo
RE+mWcZHRcVF76uY1HI6UDx3fr297Ouybn6XjrIO9AWq/fT7NhuXElyq9QWqA1OHLUGOQ81BV5z4
SruBftflOPQ16CpSn4SJtBV4RGGh5a3qBLtWgG4qVzHCGxsbBONzXyct5e2ms3HuKHAA745zBOhq
10K1m2kT2XX1c3SMbNmnVdU7O8QTDPVT17kYJYrCHb+US+bqT6mbZsaOvVXj/qJqk3UY7cylzUuL
RwlowNnVbdUXEZSGSRb1j25s1eo+M0QUH7ij0nIX6537EU/gxNtHq1HSk00n+o6uMHeHjlq5im8D
4uR3NKhKrNoQ6BtvU8+ss1sClDIsgXLRTybwVwL8qNyn3BmnXyRnYGnminb+LtXd0fQpjEs7AJsR
Gz5mJLh4NJNh/WmzqHZvQM7mYKeKZcQZIm6gnzZupiw7gV1n9iczMZj4k8bD0p8GYaTRjsa4YYZ5
BBjwsPSCO1ztk3z5W1b4GX2AwQi0WCDXmB8MsBT1rzYTuTz2ap7zzkRczmjbR5hzdXQ0JE8e5Jzh
lMH1jnF516tkjH0EybLuhqTerHaJlpsfnDLpuw+j9Oxnwyma+YDXOI38FFEC5WBNHsIrAiyHi1RB
FdHEtZ0o2jVGLj5hg1d4t6B3cOWpGzSwcTaKJ/KvxflKBSqrgoxQp92TfDr5yYnS1sSJcCzrfdSP
mnrXZWpk7eE3Az0TKFDA7HDqHJtMpzUctCJr0UWHwlPbB2z8kB8EuqZohwG21m80TpUxqIlo1Tu6
LlYMddTDvatoZ5xyVFdZlr0iaDTuVmeQX9ZYa/VR1bP664zdjhfm1CG/eSI1a3L/RBdHI/cybW9j
QdU8LRO0oyuH5pWjSRuGSAsxMepU29qbM3dLbFllGRoyz8H4FM0HG++mK3nVKweTJq61outJ9YFY
n9+7WhsNqd3EVdiZgGftpRH7qKqbo1FcZeO85GibywY+wlo2tgF+cA+cjxVrU6lrCzlcIg0kcnJd
lj+lttqpW+g5/5lcJKP3MVYmv3WRDLeGZL/W2M7Yuzmm/xcYVlq6h6FXvUczNeIEqABxfmBmpvbV
6RXq61WEwMvJLUZOP9o7XXT0Wm2+pmHx2prxZdYkfq2NbDPsLHcEVN25Cq15LLCmcqaPS6ppfzzF
dq9USF7ZBM6L3hUB4lra29zPddIQb9heHTbeaN6jSaId2rF0bt77CtCeQIQPXTzIuDy05x+Ge2zA
DDCrQ9OJirvJLfOjJFZ9d+SyjsI+I95da2rrsv5b7VFMq52NpA6rSc4f4rhRgFVmYAjRit29f0IG
laW1hsW9ZGyWLY87xdKFaMKq1/K9m9vtjpDwWih2+XFoAZPyGaCjqXVuPXs9BaWgVJvqcJlKh1eb
XssQmeJK7HAZ0DKKS8+U9g7bbct0VShAmk0rqRrRuLxDsXg+zhrEybnRh1tBTfdKZPTarLhwqPnT
VeDPzdpFFrAUIHRNmNj4bmVlbOwrdWiuzOrVURAqNix1JaFuN3Y3Z0UP7GL9QjLZ130OyrNyrvWB
L0/qajiARjzbTiUZWH/FP1uOpwToep40vM29vVOd3rspPG0I+qWMrkzoskDFUFRMuRYonnKZng9l
dAbRjxz5TPTsg3wQz+6QHJdRM3x1USdCksLAfk17fHunvzZDJBipT60UfjTkzoftMjstIltvqIsl
SYDIqYpDJd6shLXXNuJrQ9HYIl1luJXYez6U0i8DPgK4mVqKhSMaIs60h3ZOPo27t+f02o5f79U1
o4IFb20uCtsTijmNeRPifX3voGUFGE/2iGjmOTdGdC0dvmgzkizyBqLxC299VRXeXH95lyiyVRlv
jNPkTpNd9iF2nf5G8fAINufC22U9YaZC1vw8Ast/GEWJ3yYOtd+iuMsPPcCQIDYgwHl12vtWFCtX
LugXz+Lzp5N2FeKUa5wO5GqLBpzaSc+UBG/CKO/K5eBZKTGpl6qeDEgTC8DqapNEB6sGze67dSOU
XdNY3pNox/mnu6T26AvFaSw/Gc1y3FP+tiffiT0uRqlbiGUVTMT2W20ZJ3+CEt/5Nr6Rn2RHBrtz
xsRKUP3pSnHlU697Zjsvby3/AwWheLz1aiY8jDoVMG1Yo+cUuGLs912OKeO7N9SKVkPFCHlP9tSm
JiCFqzilVbbhHOndziiEfKyR4sG0oSm/I3NKCv3+AblwXMbEMYLCzvlRAcy7WO3ktmGMgwPwYown
k2oyP+m4ef/Vkii6EiteHE2Nfg2WIuQ1zJNa4Pl4NVklmK55CC0X4rtv6BVX99JgRxnYg2N8fnt2
L6KeZ1+NUdb6H9p8LwyszQEtyzaya5xyUeDWGvWhpv08wiWocw+AnFlUmi/GWXcDCZ/c2Xd2beW/
sH4s0WiPZls78ahOzu3cuYm2r0WS2t+GEhE3fy7rHC3j1m5wRao1J1p2ZRcNXriICGM6UgFb6qAo
QPLXt0ObTXB1O3Sz77VGGcln4lHDNLEXvXes8lzrT4SRndi1c+xRWZ+BCasfp6mK2t9CIWX8U2Aq
6T0VRkkyZKroEN/pwk77T2PTOX8sLS5+UJJf+1/A5FGbk1naf094N/Gzr43U8zOsdqN9YmfOwwRC
JftsSDP5BQXA/WKupKCP3rxY1l2/dNl0V02UHd97+8O1AbtCw5Wvzzlaj9c/79sEfwXcz6CFNViB
ved1g59JwJDo8V/jgF1uMYZC8xfBlBedzc2WhjTlYjBsa2GeZMmXulDaHSU8WAa9kWRXot6LB2At
pRMhovYEf5Fk4Xxa8TRjTl10WqhMpvWfN3YCimfnmp/ROBTHQqvMazuav/B8Q/PYAEhH+m7V5t2K
byhmpwBPXIxQcn3U+2leWrlfljb52Ipce6+APbcdoQg0QnIgOvXb2lMh2Rp12VphKmN1h1qo6zfq
IHxDnX69fVIBJ17OjIXEv8blhUMFeHP1uWLyPAShl5AIUhE/9W7yhk+2Oo/LnqIYnIxoHgwRtFpX
t58b6DbPCwKfQ5hL+EHByAaH/0BVC6PSXnp3bWEOVAsKt62aBx2kluf6rVIMy0cNPsvix0iCFJ8w
t5RlUEy1fVdTv09B46M9uFu0MbF9xdFmCJtLClUiHTsMgmKJbIJfmXE1QUvJ4uQA8GVOdy2LUhy4
Ymb9cZlL4excbXbdT71ZV6g3pJ1lwFfIXWD6Q4YxbMcJa+/4ryI7TIo9TZ+486MlGHoLbpBaN230
XRiu+IEyIe2rWCxWcoi8YVSPOgLq9o9clZ4BGMQrlUd8D11rr2D2Gh8sawH7ixVl6gU1HXu8gxf8
5O/KzLV/5kOfR8E4Tl7qJ8sELcEiL/1P7WjrcU8UnX3EJagYd560pHbSjHjogBLMCTFEDgxU2yVO
niU4p3Ur2ldWuhL9heSgmb4srcnetQUaV4fcSKTE/noWXzBGx0wZfpv3Xz0uynKflVX2UKEq+kgU
gx9wvsyZ2Ge94vwYqP5B/4uQK/FHayA76bu1QyWFdH+nizpTO+mTRfrLrFb6oWXrY90bKeI3ulhR
7tdgj3CzLqXUvsfKOJR7XWS9fUyafnEDr5OqCEo3yyBjYzsC23qy1WfCj877kOmIft6Pc5+WBzdL
+uTkog+UHVSBzjuW8SSKo68PWmt/sIQuur2pFB6ezZKUCqbnnEALefs4bBEy68Gjwcc/AMrol22L
HRDMKyiINklH5S08JG6HwbAhXBUMQFbYNHrIfWZcKzpdHicDF4ZgqOfmGvbwJf/c3DcIW1iYLnLD
cadufgjMN7pKUCpDzeoN9xOm6sK7SRdiicDsDbU6KuA/tFu3GmRJ8NlgwUkpyBoQ2I7jZN8lxTR8
wHndzY+ZVUT5sVZUTJVXSZpmRxPOEv6gVxWSWl6hfM+jajYoeg6pd6gwfR2CzO3yZ9kPwzOPM65n
Tt/m5m4ovHQK1EFR9U91WdX6py5PjZ92jLrxQZlFYQVlVo3dDafWkPdmxfODkf3czqrfFUUPbL3U
6uRKbHP50WiqqjoNCEDJ/Ll5eNx8QKWoyfAqLlMn9WerSJ3PHk3H6DTBTlmw1aHjvZO5qqSYpjcI
yvh9n1vdt7c3z0WoyvMK6xugA3g7mDGbGKuCpxdLs/PCCceCoKNgR0fXvCbnsv4t5zuD6P6Fa42e
HnDszdM3ebjSla3ihUM66PMB+ChOkYuKxa3bWumdYRZGvo+HqHWuhKyXy0wKScBKWLfyvLfUsILm
/9QUanrb1MNAV14eOs1pIdd2JwZdMFdvi12pyqNVdc9vr+xLC/d80uvY1MyI0N0VPHb+3nticnvA
hemt2kcDFV99qH8rrpo+2kmMxEMs1fYpKRX5DJ6gGm4mV4gqUBS0JrAuKq27ma7pd/gZXgFcuBj1
nQuct90jtDmN96JXO3l4+xdf7gWaGKsGzgqNAnS72ZOAnzMMikV2i0puj8F6PR1T6vNXrqvLvUC+
4tFqR14WkNsW/krNwlxipc5vl1aJptCDx/ikUXOSB1uqmE2Xe2+a5o9vT+0y9qJES4oP4AXqPW3G
829hV51ajXqR3uIV4OzLyda/OUahcA/WyVfTrsr3amFi5UPf3YAQuNISjQukW2oZcoSefKshVVP5
Jjc0Dq3KNT7dK5/sRT9kFU1feXWbUJlEWBSzO6a3lYXI2tyD5yvj6RpY4fKTUa6ngkAdAXUGgtfz
1fOy2Y0XMApr8Xq+0ap4/jC0TvVxbvv2U5rJ4ZeldtPTez8ZC0gzmLoTYEFE2c8HpW5u9noU57du
ljZHWcXas4vu1W9PqbVdOVTalfD8cikRqUOQWlsxwfAN1lThn6yjI3pqe5rptyC+Kl8uFD8JM/Pg
7Vmtf8v5pXA+yrpR/xkl1Ux6Q4AQb1Vpig82GHek0fFFb8F8fXh7qAtKKvBDTF/5H4TjqLFuK0Bi
TLp0sefsdszb5j876T2eVNFVFv21pU9vGuzio4Nd0aHaL4kp6r1tt1L5TGEpdYOo0NlIhfQm/Jqy
HCh6HjvDk2VX1Q/ZedlfrnQD+YiZdqDRmm2zL9S+ngGxIRnwQP1sBEozaEoTzFndx37XmnkW5EUU
O4Db6C3tSk1pjT0e2+VPpeqX9lM/jEn8O8ZBPfIjJeufMEKbkgeK9ldd8i6+A4VFa5Xwo46O7vSF
1og2mkDIhAgbQpKdJdC9aPtG31eVnbz3k78M9eJwCJuFFtH5J6f3m+O3FouwtaWDyqpJ/BmJnznx
8/HtL36RFq0j8ZiDmqJzRHX4fKRUWonplRAmWhyOfLC84tl2YuvGTHRtN9VzDxlkHG/d2Wuu3K8X
h+dlZMr4VGuIIuzNHHM0692xYjknq3NvOGHqsQPne+U1f20UGgaIWOFMsXbbzueHZR6c3SVXTm5c
dw+VOw33UZk4730GmQvFdQSA19eQf89HWcA/KqCPlRN60/KhLqfqNuusa6isV+Zi0SHgnllfQQBv
56NAoSI8TnuUfrANcI6yrKuPOnge++btPXFxdwPMhRNPi0qjpQbH6XwctDNGFDmSOFRsdfiB9L77
HWeDDk+Dfpqdz2OZt8NxsdLo2jv/ygkDZcOYUFb5Y4svJSNdST2RAoOxWWFmUlTYzOcNJYHG8+SV
y+615dQpShJbcphJVjfTTMljJ1CmYds53nCgVaaXO6u0uXLeXs/XBqK4gVwbCkXqBYuxilKRZ1HE
QB5m2giftDd0ZpOn949C8fiFo7KWUzbTgS+LYnA+xmHvKH+9Wk/2qR5dYyK9cl3Qs/y/QdzNceJ+
h4EHOpfrwp6/515Loc2K+uEG3rj4WcvOCGrNTrkiTTL5909wBVkRUMAKveg2q3Qmht4tgQxXrXdw
eBH9GnfwK1nWa5ufCwM6BSpGsGI2F2KMtMdQi0aEmjO3h3Io+11dPVr1A7r15iEjEL4yrVc2vY0C
4crZxegFxsr5NqS9hOGlpcpQj0zzp2c0+K5Ok73oexoc8zVDiFc+IPEsZesVp049ft2r/wQTzRRD
zPJcGc6Syte4IP2BD2a1GzKP/o2aaDcRZduvSSKS+MpEXzkGXFroxOL1Avr/gptXKHWrpWh1QXIY
b2DykrpYZXzlVL+ynNg5EXDS84a9sG3h18gwdomEeAaxUjuq1vTbADi2rxrpvn8+QPWQiIUQQyll
ixiphdaP/ewk4eT19UNaFeoP8EjJlcv45QefhX/4OK+0v7X5DWhr+05OHXflXCYJbCZHwQ8Cvtko
9q21djYm10EpiTucxtcSG4oVB0OnzBORE7B3ep+TMuFxXo/trtdtSm+LGJHdNBKXwpKOrpi6a8zK
027LSnTdLuo7OkAquJ+vpesV//V5PUC58aT5tACOMu+TRpGmv2BDvDRBPCSW/RkxAKLAPB0s/WB7
VtPd2LmR1R+LdDGeRawC63/7GrjIy3hg4SAAgabBgGXAJhwG1s9LHI9YrOJHilZOO+9afAb9WVEf
ZJ9f4xde7idCD8yXCB6oR0CuPz8wlaBjkiCrErYFXAE1QZcGU8PMR/TgGi7k8oAwFGprdBVxYCLn
PB8KImNUNxUsqwGt1kNjZfGxKos/by/f5f1G88JDEgOcI3t3K8DamKUdZQoqqHPuyr3pje33UXez
uzIvtR06sONDKoZryo8vZk7nm5j9S3lvRQbwEG5Jxp2ZzjV1DbgObZrZtp+OStw+6Cs85aTIok2E
n5qj5z1oky7yjyhkVSZQQ6tFgqJQ1Uh8wal0UL8qiZ4u34tyUO6bdCl0f2L3yoByd/PFNIf5rpzg
FkKWclHsituiaP2xinSUjcwCtp9atum3tETm1m9RJB6OIlbya6nv5RWLLsKqw0B1DCTRtnBQNSNB
ot00oTU4leULt+xuZ12on/q4m7+qQ9Ufuy5ZxttczK1x5bq4BNgSiXI0MJyjZqFxd5xvIk1P58xI
Blq8JmJsu9ExW9pFxqLYj1Xi9elTL7OqvavT2i0fWfo5Pml9WvwF0C2MZ7tuZz1QJSXYx7f33eXm
Xp2+oJgT/1C93IYnHhGr17ltHvYG9Rp9bpcP2v84O69euW2ubf8iAerlVFO37G17u8TlhEjsRL1L
VPn17yV/wAePRhhhP0lg5MgcUuTi4lp3QRjjv8ej3J9WWGUeyGkaznTO1tYlsSNj8FtwOZ0JCL9f
ARmND2PIo/YK/XTe86q4j0ULNgOtaTi6C3NvtdgI5ujGLDhMWAdXxcl0Fdo9FvDZ6jBH9vjVSg3r
5+MZbg7JZ7XZXESlNebOrbJm9NCADhpcvQ7doNqnunXluSwq91Qn6Z750eZ4i0wF2CEu1TVJ0MYq
IUcOjKA0DqI6J0Mk/tLTIn+h8csVEze0UXYu1o0hqd3g3Q6zngO0TjLLRtV458RVAEK6vSpR0xx0
o4mu2Kk3xxTVop38fGPTwFBHlIi8AfTrWmwGIbOqrd2oCswpbc6alk3PQ9o4b1qE7PaO5/ISvA2E
C5mV4M5RILlc+xbTmTNH1e5BGOohCJOktyYHVoFrf5kQT+2DpK3cD505lB+A5dPzSHO27cHqOjM/
x4aBxqLltN2E8V07FKfHW+v+amAN6AyBOKIcAM3vNnTkbZumlFqLwK3zHlle49TmSf0vBa78MDYU
Y4790FY7+fbW4v856BI3/khIUYZt507AglPxtjq3We4dtSJEeVPVyv/hO5N8ur+VVCkRLj/lj6Em
hPUNuDJQ3c1COxfcF4Gu5v0R+/Q93ZPfJen1dyanp5hLXQW6w3paNLtAt2hFIFBXj31HVZCNDA0x
vOP8srgNljulr/ee+G+SpTu+1ecp/E790mx8kWXJa7WQvUURg04fCczSslknq0o0eLUmoPlXaEX6
SkcVbe7i1/ohMwoooUXQDqY4WM1VBtMpxhAhF14Ec5tiNGqZLWBNp7483qcbW4YUQl2WlwSGKHj7
He3BnJVBqQGEh61yRed6JvAVc9AL4u7joTZuraUiQUpJzqKSdt4ORVd4lpFpQ/+mrQ9MocKSu8qs
V0oFLMsGm5e6DlpHC4LxdhTIUW2LigWCBUONCL9SGe/6OW2Pj+cCi46/Z7UpKY7T0gK5Qrt7XR/P
PekIIMFDgDlVNn+PQYTPPwzoDu1bIw+LrDzMCtf3t6xNlZyOb1zV7cmVsy4PxYQl6Cd11jBQw9Rm
lCc7jhqFTitGk0/NoEz6f3laGX8BAiiTC9U2HOb1JFW1g9FbdXiYk8j4rJoZr5YWJIn7zGM+Qc3V
HmvNPTVWDZiow1PBvkbFqDVvGou3vU/BpGgPSGOm9XtbaeYy9q1Ei53Qb2vgnonfFokSXSZHD7Vj
NqGteixdaZYQWYps9h1pNRk4wLbr5A+1lJNz7a0uL4JYydT4oKOYXV1Ma5CEWCG7HjJeVOeHSYZg
IEQGZLWSuhZ9lEXulKeORNLzDa21wncad1N/KJJkyj6GIRCtwpdjrMd+ouqjPKMta0u8Q4RZXIs6
c+yfRaVPPawxd6qeUNAszI85am2gpWn0Oj8TSw3twElKNT/Bw4jFL2bbWAejdYUNXkQYKhX4QiK0
HfcemmszUrnniq/1bE5hG35za7v6Loa5pSid1oiQNpTN6wu2qcOPidJudbS83jb9cWjwJ3diU6mv
kan08YszoeSKpCN+kI1vYMmXXZCD1L+GcoRl7dtxlUz9EeHcTv8FjZiohbAdkqytzJzPfT97Fpq7
DRiWokEfJY0L/OjcvHfwwojsFgd27N+y/HnueLNfhCpy3dfKeazPhlBr5Zj2Inb+Ggfudn+wjXZ+
AftZO6wUAk4H0JyT9r02qOL60rTiH7MRFzrkIGlWJyR4XOfrpBf9x0zN0Jfp0qadnz01arNLh/bH
eMJ9lZvSd/oG7rQ/1l3SPSVhqXTXUask0s6OR6SC7smm8yvgBLlvkMsNZ6zu9F+DYc/hX49P4VKG
W53BxcqX+ge+ULzEVhU0rdO8xjYnwMNmpS9Kz0j4JKFLS8cCSKykKmKeuQ1+RI0MaEiWYv96/AN+
vz/Wv4D3H6h2slawi6toYwFsnxbV+ABavm0dx9mr3otWSXI/awSuuX2Ueuph0ivrrWsryfymL+aq
ORpy0jW/THOaO46rNAaPp7BIDrbSif6Um0lrH1AZq6NLL5r4R1+P8/scuPCeustGELMNdFOJyigD
Aoi4DZaZirPRIMnWRjAjfl3KY4kk1CFsm7dkK9bOXbORE1FsJ0BDONAYd3XXpKiraojloizkzI1v
gYo4VmiQz5TezXl+Q2V5py2yPBnWX4cbGuwqEB2KDsv0/0hSyO6iMu7TKkBhTH3Wjb6Aa9Z2yJRn
9RW3KDWY0tkF2dTZT483xsZdhy0LkhkI3NP+W5f9FWmHiI1lFVOlXpQhJ3isRbfHd9i4vG06wlhL
ompPP2bVXKgLY0QJWlSBURbyoLR4/M1FoxxdNRn9108IrwIKq5jNUFhdLWXbmyH1W4YKXTHUvpEI
7VKkptz5YlvrhrwIjZKl6XyHyzG5iPIiVfhicYLnRjtLtNvDsvZ2prO5cou0yMLfoFO32vge2tgF
hrN1kI0pGgcI8iN6PvXQ/3yqntUeVnxjWuAQqHnB0wUmti5jwIUbdJxN6wDyaX1Uo1p80aGk7bDi
75y0OVrU2SnU8uTDM3PNfzErYY+RjZIvACxPvIB4675DGNE+ZkDlu79Deuzze4JYPl+nqsDDtUy8
mktIFr1rPVVGYqXP0+Qm9cGrgIgEDfltd1A6R/+KsqnevuumYUoOYYP79dGOzbymvCHEv3EoM/wG
asVIPlvdrEbvucOM7jmZZ7t/amIg2P5oSajlqtKhcoz0hxsfS1hH+c652whovAURLkFpyKAgt2rc
jFBxUWyzqqCPxDMEjeJbb7r/GmiaPZljGh5feyggx1A80DnjPLHXJQs3qRIU+JyW93yTPWVgVZ9H
vZ128ub7OS1dBsrjoJhosK2ZK3VoAsxDdSUoxlT8s8iUA6Gxs+qdJkyhHgzh9T8ez+v+Xl2iM2Ea
Eielr3VdU2qohA/p2AeqzOvx1Jt1P1yLRubmSaZZGPrgBZz6WjoOV6zVukZ/SJVeiM+Pf8b9fUGZ
njnzLAEWZa0dehtVn9RQbbpAFgluoplqvgNdrB+oxf1Wp4u/R8KeXr2DbMBRnAcAgigirHHUoadL
EfZaB3lkSKagTtQenJqXKKGPX+sQXkGQVnvGx7/jze1NtbDlF8o8nlcgxlflghoYU59Cogk4d5Hy
0Yv7RvmCIEXff4BIJMPPpTdHExC0ghoVjGTc7WetV9QOeguYzEOmmf1MlSGvfgB89pJvsd4AWG5w
dw0/DH1nuxeek+YPVXRhDGuHovCX2JSKd7SGKhvfKWKKm536zH3QY/vAX0OmEotBqiG3t6+oFW+W
+FYEroW1hT1k84eC6sXOGby/45dSE+h6wFHslN/V8j/u+A6KNo5BfR/UPL2OBfGlPgjCpPTV1oi/
WvmYnUOEnt70kZO+vo3K4DwCcXujuoYUw+0UpT10/ai0fTADhL8UFH1820FD6vE52FhIuqdAIoCv
8OZcpzFzrNAqihjFzhQzMEYt/6pWvblze9xfiUspfVG2ReULAPEqdLqjF5ZFZLGQRTL9ZdhyfOZ1
qF+NEn+I/2FCNsfrN1yGB/vtskXEikFvzT6Q8E2RNYBwVhuZfv4fRqEEuZQ+4dGuS5EtinZRbkQy
4NKSx7AyBtRry71KwObHAUsJjhfsN/Wa27nobD49iSoZoF/unRNtai94DczfH89l6+MsTTqXmw2A
0Vq8uWq0Jok6VwZz3rQvndRjcj6nBD1mKTsFlPuhKDfBaKMfCP4PVubthERfOu2cDAT/XiuectNN
f4pWhzJB+24n29scCnQwXlNLp3Gt/Au7NJReCy6KJOKXQwvYj6ya2oBU9hxC778SnE9Kab93HBDb
1VcCODV1pRkvgkEoc0xKmfkeGiWnx1/p/qb+f8gvAOU8qO7UFUJ9FAkeKkPQ93o/H3MaKxd4FqX6
Eod8WrKq2kyOj8e8vyR5kcGoXjq4C9R59QYGbw/pIGNMt23tD5MtJ78v6sU4RU8D27Djs+KWe0dr
Y6KgplAMQoadF8G6j46LB2oeMPwD1eiAM0aI9ma4erxErl2/FaW+52+4sVFIntGlXUQzkSJeTdJ2
Jggd0h0CpYfB0tt4K3miDM9JI71X31rk6eTR6MlQvici3m7/FNURiFb5GLSuXl7hMIxPMEj3sD9b
CwhVw6brjlaQuq5SWqaE/5BGY1CXnV3iF5LinlP2ejwFse70X/I501+PsVi4b1QyoduRTK6774Wk
3WsnNQLOKQhbAZsS0Zo0M9Od62rrYwG+4Vij88TkVh9rNMsEA4BuDIRRNkEa2vqlMDADQDGo3tn8
G8tI1sSjylxEq2g43X4se6LhISpPDdpKs67RJNNj1LrVISY4nqVR9DvjbUxtkYdF5nPpbvHAvx2v
t0rVbhD6DFSMKv6bcMFCQlBYxRseANbOfbw1NySyLHPhFVGaX37LH4lNW7Zhza7QgrEulZNb4N2d
m1n+vpyxIKjFrkjyfSChAcB7GEQYrD59DfbJoqyrlZy2mZ661juVmudRI9/4VqR5+SQAnX7MJvSD
Hkev+7i8NEOxp6BWYi7y7LeTLEewb9hBDQFJt3rSElXxQ0xAzq8ehQLQAnsljyZXXGWi0F+SOc0x
qjXruZmudIeQnkAwpJY7ZYX76YAGQQGMMQCEUIy9nU5nY02SNxzrxujhgGm2+DArSvNaeR1QUqwa
jX8aiyrN1ttR8OUykxyjtKByyWmoAJlHgVCzX5bma4XZuVOAsFNUAFcMgXGdQ1HT1CJ4xmPQAV/3
YUUWGPdo2cGxo+p/WDswHi7hd1HqXndzs5IK9NipYzDDLvd7oaRoQTh71+X9CV4qPgxC4k5CvUYI
Fq2qze2Eij3bXcHfctB8JZbjxcaC4/R4120NBVsfOju5B+Ws1a4bXCsznaqeg8px6fqSeUS9D3lj
SC8S/OOvV49mAtVAC3iRs4QqcrspPB37MJZLpdbpITU22fmxHQb3jF3ja+XU2RTAqlCIJ1yAD1kT
xNsqrdshHdSgaULvqGMbeUDdqnz98gFc5gxxT/KyWoNvOsSixwpfIyCORXWgz442bi7mi5Eqe/KO
d8eWXi7vg6WSw2tBXzO1dQNSCN5lTuBS1PpnHOPuWA1x+vHxF7ofBRYIoRVUMRc+1/7tFwoHM42q
BoXMZmybC1XC+dntKtiHj4e523YGjnSEUujMC/h7nVQPfeZmg5JSSljwLHns4Q1q1LgMWdPeRri7
ojhKDi9vGuH8Hyip2xn1Rj420vJk0Cet+GzLtD922axdJjXrzm1b7oHp76fG0UVelOY7uCc0Y27H
g9uP/ESmDQENZuVqTHriD30VnUet3TlNWzPjPcKzZNHV5lzdjjTV0ABTSx2CBDPqEy0t2oTxWJ4r
ray+mlG59yL+XSm4KQAtUYlkaZGepx2/nprTq3Po0CwIRBeFhwg2+BsnR6iuL0X51gXr9T3tJ+sN
mnYerGrdu9AJHS4zkLkg0fEQnIzCfGuo094pvMsKWGWcMlC01PjWlrMqTEWx05e9oYxB5pSTP5vG
fBzLrnwXVflwaJCO++Sk3R479546RSWMG9QAP4QrCL292+UfK6uuIYPpQU9vx/sokn7KP2cG1NxP
ZQkF6nvozmZ2Bllt6s/ULSYUXrrabd8MEfrPp1Z0lsCCpyGp9hpTe++h3WYewFuZM93sHE/ZQa9C
8bOj3Or6VDkz5V9bCa0sxVJ0VKHS50neHKKhjb1rF6duferxCC7e9hizeF8nUVbJkRy4bH2ee5ny
T4V0deTHNaftiMJPFPo4TkyGPNZUp8ShpEjavLYkwOqA1wCft5yEOwoVPZpcks4YgYsEqAp4QOc9
FGMdPBpF0u4ElfttwGAgwSFs8Vrn2XL7QUTmtEY6O4vWtWf/bXRuHX6sm8EsjnpoGcWlMS2RBfQ4
pj2izl19j2nyTgLJQQZC+WuV4tdW4YXJhJ1G0rimb3hpe8UpFyhb3zfPbY8G5sGqq/ZUprb4+DiS
3gdsJgrOlqc1nC6mfjtphIDz0TUrIyiRDDnAmpVPuV1OO8TH+1DDKKhF4YYCzp7RbkfRq3nMdBGb
QRTqU+J7pZ02n6l4Vh6jwVNHuiYfxp0UcuN74oEE6BdzD4oV65KipaBHOg0MylNw6g+zjeYXzWql
MA+VPirdIUPMJgS1R/x5eryq9/MlemN2Tmnpt5fH6oNWgFlmazDNALyWbRybMiknOuT4CpyiIsqF
bzZh3RwfD3p/cwAJWhiHFIkX95/Vp/TcHmAGNHBwTZ771IYmw8Dpf0pyd0/I8X7DLj043jO8tE1Q
+qtLyrDGuKnpZiBIieuxoYv3dVZ9GWY0/E0ZfWkVnJxLae7sovu9Spl9UX8gAeQZt3ZTXyQ8hsQA
9zLZQD0SPI6Oso/b1wIMKYjQXVzEPReRoDWfH08zFdYaEhOD47aHsTLCS2eGll8hVbrzxe75+7yi
SGOwhfqd1K5h7q2pg36rGjfI1TCv/+sm3geHFMgVkBWwEs4F8LMQ5zzMY+comtDQ0DinHYEmi5Vb
lzEJ++rZNoSOF3lPleVaGIJMlSjelhnSKhUWYJ3VFOke9WDZS7dX+VLZIV5SQQLGvO6ejYkXZXld
eAE4r3YMUnWw4FbADk2P2WBr8ZvCrbTmgGMuXjaugvHUqe2L8MvjHX+/IYiYKLyiQLTwNdefakDg
yIHSJYJELfu/wrRCww9GyufHo9xD5BdkIiBIMAhseS7r2+iluYNYINoiQIWVQwV0DMtty8pwJsol
5dAr/hEI4qbW0iweCow/P7i9gXrPBMJLPil9I5/0JlX2KkMb03cp92LHZAHOgytx+7vKHN+PGXmH
IJ9CEC28mb3KH+p8eHVrf+FgLNIGIJGXcvnquHdTGYcV1opv0LZND9rY9helRujl8TrfBU3OALyl
BalDaYYKw+10wiErsSqpKCzQCn7v1VF7rSAwv9OcvHuD2323Z8pwF8UYEG0ScBh0gnhPrKZFnqvM
hUI50hx67znq8PS5oFpVlf4Ud6hdl06R/mc284QOEJtrJ87cfT1a6kDWufH5fguj73a6CPCmQinB
52D2Tvpd0JVFo8VLi520ZmNZuYnIaxcpGIRqV3dvWeQp3dWMel4Xzco5003R+noiy2f05iLjbBnR
uHc/3MOZTUqWPJoIn0s3b12HRS8Uy+4JXf9xSEZ5aIqkTk+FjLwXVxsdzXfdPvwvw3MPmB6YuyOw
yMr1saBOvkb048Xx8dbaWOuF+YVlMragGjZzt2udtlXk5GSagWG3cBAsGT2JyKquj0dZ9stNUGTS
aLIuSGNiMPZyt6OMioSH2RZa0Io2vXYV4h9NLLxAY/vtbJ6NrUtRfWGtgMrlDlkdfVHMbU6nXguG
UZXH2E4cxFQsFJyVMT+YhWMchaZO7xs73CPIb00STBFsUNgdDL3KMhJ7MEKvaZCYQ1bpGdjv9H5h
of0s7EG+9r6HEMVjkXQGsMuiGHO7nnk3tSB8NS1owLBewQ84Vz0rsh0C6MbeoLNOl4jy80JkXxWV
FCRTap4xnI+kqi5xo/9jtcLY2YAb34tdR5xZ6i806FbfK25Dp4wVHnuhLfVT2OrVG5CtYCeNzm79
KdWdTxmOQacibMedsLo5NCnwogGwGBWs9j62M7kijFBfAILZhypH0t1Oc+3L3Nvyq4o7EuZGngA5
bO8pH25EHvyfFs0YkHtUwFfnQTRWFw9i1oJCmPI5jNvoLLsu/o4ANd6uc/1a10BuZ57xIC2ogkNV
XPsJASLUtEW3HmV+R3vJlbo/qnOd4LwowZo+Putbu2apgrNj6EgiF3G7N+suVCm94iYSYlpyTPI0
OpcR2c/jUX4rwqxCCvU6g/oq/EBu+dUV1U7CBsps6oEtyjcjIipZpTwZkfJWVcMvuWKdVOn8Wxvm
hz7y/tYa18cg49RbBvTWQncOkb2Hb92aNzgw6oh0KnlVrX+QNuKOViQ6HZuuONidSN/kUHmvj+e9
EWS4FpfCCC9xynyrVECpkqifqxpZySTPP/VpmAZhElunuZn34C1bm3Sh4oGaZ6HvXNhUte7rxGEo
FRb/P1SoZGBEs/1FRCJ5SoXXvfZpSCcPGA/JJPGTkLM6jplQVHN2UzNo8z5/T4E+PXooEB5KRRVn
1a6d1wfRpbhFWQudUejnq3itJY0WYm2nBzg3z7i/GvoxVs1XC9AwKwAioJRoGPL2XX2wxu7nGM4D
hRpHaVE21ZLjrKOLjKbTnsj1xg5EnB5Uq8p/y3m/PXmVbghoZnjrRG1RfxycMLxW7lDuRE1tuVxW
J4+mBoguYibvs7vOhqwHMwtVIwjnzrvQjxCQJwvxfsqnxUfcrLsG+Rsj8pUS/kYqe3EadHw4Hh+E
jd3JASCf4MYleq1V7eaGmilm4gYYXp5CVEpbESiwOID5DB7OpGayJ8e+tbwo4prEHDTL77ph42Q0
WonEKKhAMR2txNUPRdXN58fzWpLb9eqCVVmK3Lzd7tTXpdNUiaGHZmBZwy+7Uj7Xk/VMT+KF6/6T
G08vj4f7/R5djfcbxcFDBrA8j7nbTePkuW5MYWWBRUCu8oLglIyfeD/Nw7GjmBEdszlBa94Z0+qJ
l1uoXoYQ375DOjdV8dOKktx+Uty+ealCaZmfANzF7lGMMlYOWqUY7sVRBud9B+dpyWLjEbeJws70
oFPUTP8hswShIpLlPn5upzj18Fw0vM+WPU/VoYoyMqcW59fuScy6ml6mqLUAEyvSza/w/mXnQ12P
5Tejnkz8b1qpKMR5MZfHaGzNb9WQZe5p1NXOPRqNYgKbhNEEGxbxcfeoNzwN/ERBJdY3nUhHY2t0
xF98+e6nlmdjeEzrPIlOhkhQZySxRU1rqKhbnTMQN5k/iTT/5DpC/zVRgx4OUjen/DhiUMPTQRXK
N7uCnvreUqtQfy6jvA300KmKQ1+bzV/RJER1MCK1d300e43sWvNO+V4pKhUJu8vNyJ+Ik/CfNCX9
lalSppchHvWfUsAZO8AYajwC14D6ap576Y8w82B51nqeq0cs2Hpn57htbH4bjgjJCuBYEFur242e
LdY2OXLGnQRZWlQOwJ/Bno+Pd+PWKAuCnTWmJnqXDJYF1X1vYPOHim756gQtWjGnPZ2YrVG4qcm8
eLPzMFmFZAl8wpmBEgVN20dHQ47OaRRyz9tgaxRwhzyqyC4XEZXbgzVws3iuIpiLpcrPs5oO33KZ
hqfHK/Zbq3R9fhf2ETaDfJa7eDFSXmzwGKK2WZjIK09Lc+y55JVC4RohE/2I5xnAmNaOSGXnHhXL
Y4LX4S8MNFvjqCVO1n5xKr3/pVKjSfZ+3cZdAT+SqLn0cVVAOreLEE0lkCoBbtVGm/ZrYTXaxylR
HAe1EcvAzzRpVX8RKvpnaob0TE9uCmg17D30tz4FEnDg6BddsTsKcWfn5DKI3QZ6k2vvIN9HP9Aa
sHbKCcsHXX0JepMo2qEVQeFijeKeXVOhZEICSNj5OSUivEjO/iHrZb+zrBvzQUCFihPcogUVt8pc
IB0AMKmFHkTjAH3FKtxDrjjtzk20NYrLSeScQA7jsNx+O2lZaUHA1YO418AR5jBlhpJw9XgDb9x3
wFr//yj34L4B5d9m0IO8HORzleb2J/goup8P8fxGq9vqcybLvUfn5tRMqHvkSx4ZxOqN0ofpnEdt
ztRKt/eV1huvdeFYOwu4sSEAggIVWzIGih6rOBMqUWfq5WgEibD04xB631R1Mo5xmUY7i7gco9XW
Q22SgoBj81Jn991+KlzaErsBuAZbHDCmUmf2dOomN23Psi3S93atfCqiuXmTNML8+vj7bSwlQzM7
djx7ZL1LDJfHbEYXMGh4QJ8yQvgJu4S9guQ91XIpDjA5hDrIwKhJ3s6wVqZkLL3MDLKw+SAs7T+Z
uwo0y/7sKtY/XhwfE+WrUyvvCIafZtqhKNnoLy5oEZ8k60gDtvTDfvgYt9NL19jzQZv3zv/WSnBB
goZAqWBhhd7+RINWiKNPrATtLLyJp9k9hwn2Y4/Xe6uASD2fv8paBLOYxe0w5Iy0n7zeDAR0esAC
ZlmjXyxn8308YAx9RtYz7N/m9lBkz/qcUjvVdIRszia9Ro1kKHX2Hm5bE+f5BBGCSA9EfUnV/8Aq
gq1HJhnOV5D3GD/j4pGf1MTdEwPaHGWRn6SKiD/gGm4yUonqmJ8Z1NbYnUtdmudY1s3/sJ0p5AOG
ROSSd+8Srv6YSzwPU4RqhEl5NpOnWrWLi425+855vY8MkDkWhD1QHeazfuoOsqaHVFZmYPZqeJYu
LDwv1rpzVXavX7ZlKKAllEJpVawZTRMy+ZnRltzAamhBqm/i4ZsT7XJhtmYEOgesFtXtheR7u25S
Zn2sGMQ6wzITVDoSKjJhannkr6LcebNsjQURlRYBmBmN2s/tWJCUwZ/b7DeUvMO3Y220B3NwlWBq
Sm/ntN3fTuSJ5G8unUiTMvnqsPU9qv2jYllBOeC/boVm+b4wu+ICQMn9JwZF7deyU3f24O/Kw204
Z1RoGKghUTOgk3w7wTjvCs1pVYvUkZfZ+5kS/b9J7BWVfSyjChfymodDxPtMr150RBrmk8ia9tsA
TFgeplaXja/inPMiUIdIQHkPA4oAmDvAUpQLI55HVF+drarsPwgvKv9OGqQjDr1pZvMhhSU0+0bu
hS9NWcYvVmRpXyiiNo2vt4n4XPV4e/q6IhPlshPZlsVcTxsfBb4rfJCllb2aNtIUsdV6dgBLVPj0
cY1rQ9w/pIKIYnYaD7LE/tjKxLhmAjsfPCuwxhjjOH+LcV55fPxz7uMNv4IMYbncgA2v0zkFq0i7
L0Ybd5omPOJP6sAsm9ydd9XWBiNnhHJA41zz1mVMvccxJG10OzBjZfw+Dnp7wBkjv4o2joMZarov
ZeXtMDw3pkZ3jcYwlADgH+tOhdT03rD6GLmkNvyuYQPy0sjC/vZ4/TaubII1xHTwjkuSuoYiWq00
3bmVIijC0Gq+q46iI9PgIT+f+JmDLcA8SgTswjB29QtXthkGTYbhrY8obta2hzrX09j3QnrMn7FR
Lz+4Za2nT04isgFRB9tKgjieizBI+iJzfOQXc2NnS25EGq4AqiLwULly1iiEcRwK/gkdJAuH8oj0
HJ4kHRylEh2N118JLNditbW04+5aAvNczCmn0CHbzuxzLbz2qOSlckmrvtsZauPzg1NnUgDviVNr
+4taZhIrhIlZgfpCfaahuVs6eynb1ihUlJb6HPMhLbg9zZ0qPT0cCzdQZgskjIHni9RnsROgN0ah
csVtyYOIXtXvYuUf97Wet1nVRQt+ikbVubPj8QJua48VtzUKXRMdAQQ6RTQyb+cyVZ4ZJzGopcLt
sYFFpvRaleOeBcR9Fr/ALbmp+Sxco2u/x8lMKe5ycCmz5xRS1fSLGU1Xx5ghk0XxMRb2iT71f4+P
6RJUV0EXZBR9GnCECGWsIfGVYyMn76VW4BDZOZ5K9JJylr+5TaGhSxLx2R4PuLGW5Adge+DtQJNY
UyalzMEnJVIJUEuPD5VpJMe4tfOdk3s/CpK1C3oA6jyYibWyFYQSEN397AQGggZnL+xzqLMUzl47
F+gRFtUNshCaF+sv1lit05Fce0FI8fRFlKN+jiFNvH4U6JgkTgvjDnra6l6UjRz1SVDvc5b6ZA/+
8W87pTn66rnAk+XLALgA7LsGBcYJmmYtCJQAOED4MvbOeM7mNP3yP4yCLfwCqlxmtIoKQ2NN6D0l
IujavrrOLrZCEQ/VV7d26LoQ2Sgc8yAjlb89r2QEYYWMtghmqNX+OINbHsJiz2bk/uiAMYA2DYgE
Fhq8ldtR7KnrvLp3PIiWsRkH6tAYH6owNJ4n0DXa2Zw879OrVw9Uw/LAp8rEO3j1CkZyBSs1KrEB
uDX3SaipPNq1sber7289ACq0xmASgBJV1+gpLKJ6GWe5CKK5VEgZp+QspyoNBj3Zc5ncOKZkWTyB
YFAvrMF198Ez6tI1UxEI7N1+0W6M31Vl7e7gXTdHoUkMTY2dzePu9kN5wivnwakFIoV1h/NFVF9V
xE0+P/44m8tGrWypW9PiXnf6EjfCFbRiFJzsxEnVw+hsxXP2PCz119cPBYAA9N1ylAgLtxOKdC8v
ja4TfJK6PWi6dA+FcLBW7rI9qMLW2hEWeDj+LgKuS0tW1w5dpdJcK/Csf+fOQ3ye9XhPS2Vr7eh5
USrnJPHnah+ktdZFg0KuGAmnuoalx90T2RiVDUX/9HjttiZEbACgQKqFru1qM0hLVyDJTiJIEecD
wB5bZyeT/etjNmY9XNcL3RwHhlUEUkMsGd3YoCcZzelfaTF+Ad2s76TYWwEIuaTl9mHZeK3cbgOp
mHmc1bEI6spQLvTp0ndaGcV+LNX8k6POxfX1S0fhhRuM/U2/cFnaP5KtCNHBqgWch8JQUn6STmQ8
Eyb2XHq2PhD8HpClcMwXYOntKDZYXpngghpQzhhPM449gWnO3sfHc9nacQ69GZrlqEUC2LodBQ9v
+pLtIAJDavExxOH6OTQRwawxnj0/HmpzQsigLE3j3w3r26HMpkQJ12MogOH632XZTG9icE1767Y5
oz+GWQWFBpuqJO9mgkLZ6c9qbL1XSi+6VApW0o8ntLXvOEBLI5C8hD1+O6FQE8getboI+rb7Ig0n
uYTKOPhNKbsTYqyZ/3i4rYkhGcohoimICsZqQ0wTHipWbnKbp6bzue3T+msJxyc7Chyxdqa2LNJt
OrzYqKLwymsCDbI1E6tDsA+amQzfzI7VnCYqmj9bqxf/5MlYmMsMeZiO0kGG8/EcN/YIwmoQKgnp
wFHWiD45zNCPpES5Em2yU0Hw+tCNjvHz1aNQRefOAFkL5XqNeLWULs80ENFBFM34olGQOMVdqb9+
LkuxDKrtog9M7fF2ewx1I6jMMBcNnaolGA3PYa3GO0DPjRUDfOKAGsTKh9KmcTuKM4aV22LZE4g5
kdiejurJbpzu9WcX+xwQisQI9BPWUnHWVNVpSW0gQDdtfONG2GEIlE13VFe25kKXCJgl1Ar+Xa1Y
PCdh3Gm1E+SzKf1ycMWps3ZR3ffnCLFA3hEcWBZMXb+JPMThbA1rbND6M36MRek90591T1nUqa++
ZPn74ViDDiJT5TvdfhwcXrJMUStsUZ3ROKotkh3c/uXOsm1NCKYskRVFC27BVTrcVrqVeQaj4LLr
+hFqKAdP4hxaYla9s6fv4wJTWZI6Ds5vwczbCSmjMuh6xJ6eevdrnyqBjOpfodM/5xMnKZ/anRLd
5tQW8TM6lNRp1rtb6TAimUemFhWqfhjdQX5ya916mxmdc3wcFPaGWjbnH7d6paErlqbLQVLU6fOo
Dxiv525xabMo3pnV/cXB5sZ+BcoEgLs7ZL9W13Oep46Nyr/1YjnNL3Snv4Wt2/qAiX49ntb9mVrG
AuGxsKC55FfxIbczx2uW2l2seLUPoqg59e28F7c3Fo8+0ZJFgMYheV1twb4fPcUzRycoIcHPB/SC
rYMcxlI/UsV0d07V1mDEZLIEMkr8tlY5C4LCbtKGthOE4Zj5CuAmP8vmnzhVG68Oe/SR2fB8J/Y7
tY3bPYGestcMke4GEyXpg5o58tzQu945VBufCJTwsnIUoHilr6JEU2NdVEezG4Da9w4TWm5HpSn/
ffU+oCHFZbQIPvCoXe0DLvshznRqAVrTKX5Xdvk1K/U954PfnPDbxIFX36II/n+knUez3MYSpX8R
IuDNFm2uQd9LI1IktUGI0hO8K3j8+vmKsxg1GtGI1igUegtKL7sKVVlpTp5D14Yq7jrgH1EuV0bE
yV5RiV7EazkO6WcBhP3LiEie7Tf6DBOO5/Tpu5Jxs47Zkk/xoYZAnzFho7F1Ll3Bv6LlCHt/N8el
1g/CCZfWt8dOd145gfUnzeuX5c8Ivxv+lUN2p3S+mhhKFfpoN8bJ97gSWnsAWQ7d1P1dlEfr3vJW
MRiUSJLIyyWFJhYvXqehrU6JMQ0v42wvn7Ii/MqA3URZPsk+tG2S/7xvfuPkM5JEIVlWRsEkr3yU
Wbphb1otis0e43uiqdNzDCF3EOX2X49bko03cG4M75HzXp/8wQ2NOZaJm2qikukOqnKiau1QGWWs
+76pjeNPIEZjEaoBYCjrOCl0085Uk1J5VaIiOoWIhz2xBw/TBFOOACEPj4HcP7B11wsKhb4odZko
r0Yt5rPb18ypNdEPs1P3yBi31sNbRbXVprNNJHttaTCKIi9mW3ml2uoeBzg0LBBDDN/v7NvWYeDD
SDZUBg8p8F7boSMT110VR4HjVNVxKdryd8eNqudlccan+59oA23BkaMnSbJLwEzp/9qW0SgLNVkB
WQyMiPjez8Kovs61jphqzry27cSqb5flZ6XsnmDU/BpP815tZPs3sE4aUVwA0sjr30DE0QgNbMur
kdvtP1bYNT/6WV2OLsyw5zy0PV8L2/ApK4RzHF1dfHL7TjukePCd/P9Xz3PlBWhWypkVig3yWb3+
JU5npSpU9k2wQPyRH0w4AbyvjG+m8Xme1NT8U82n8Gdtzsry0rUR3CA1EQ7Sk1paKuGRoBDiKiSF
dVg65yFXvrTJrEArGzOBc1wYHdFeAWcqXxmL8boPKNc2yW+j3Sv90e5MRsSzRq2aQ94VTmv5zuw0
PQBgob7WwA30d0bs8aVqmIiT5SVe/n006+lrKgyRHjoXIQVf66awORphgja0TRprnJVJ/dWYsp3l
Re3FpHxh2pU6gN8ojVguCKrGxZekqMvhYz0u0ady6CLrVStCOz7MRel9idN80g6hHmVeYKC7Vf+e
z7NaHoAyKaOfG7FXF35L0pl9tZhmKp8GYobqSOISo5cSZnV3CKvYA4eqTWN/rtyuVN6M0cnzJ7du
7ex1dqxu8ier0DTfUnSyAtPtUcyFbMGY/ZHeifPMMEUXuT41QPF3qmqFd6Z12HmEVdoU8usmbUrL
Q+UWdEtztWznj86cZ80nXVRl+bsyicmA0KFz5r8yM43yU67pQvswMfjk+ClI+lo7zqkTlicgHnHl
u1HiTE+tVaBNebTryDID+LeK/M1NvKQ+Rvpikcgudq7tMXdvuBhk0insE5hQ3F9HQFFZIDoRauGr
lDUOEJ6JgCpE/U708+scr845WFPGs6jgQbi5JgxgsFXJ47ZWwAfqWqDnZvc1jbXxkIQS4g1aYniB
plL7lMyL92Gp1f4LYpDZx/u+Z2ut8LsDIZSPHtys15etnowG0UAvfHWgZDtolMVPqd6MO850ywrZ
OlhkxBQky/S1FVNrbG3xeFntNHZ/i4owpk3bVDsNmQ2XLSFI1AOAd1Ai16+tGHoJibKeRUERhgwW
eJX+m+xuv8VapO7NLW2sCNQGPRJ6zg5wsZW7LDtRLEuoKK+hios+6OHwBVZ3sSdn+CsGXh0SANfQ
dpBPAxFZU1SlTpfNroGdZFje4KU5KHaU+mkZX/COL+3kPaeqeyTjuUxj8j4b0UvrIijZ9tGH3M6P
AhhLp81PEPqey6L4o8ubM6Jjp6xgCCJSqsOsTkernSs/McydZ20jmwWuKaeeADWwQ6uXGprabIJQ
OwqAa37vcfk+VWTlaLTirTD438p+fCqQCysb9VTxqB2v8ZsFk13oiYsoMKy4881Cm1+ItIadgsDW
U4kB+VBbMnFeN/68JrGncCqjQHVRqwmL9CnOc4bHwApa9rsdDiOyMu5P0ZYoG9ofx97ZeSK3Dh97
ygNJWQJ09mpn8zoyiiSeo4AZE+3vRMt6zW8EUK6HfQMYWNnEoBwK5m51a6mPI7W28AFjOGqOaSY0
9ESiPS7PzcVwjUhs4KW6aZXMgzJqSxVGQT6aEXWpirETX0fv9nh/NbfHkQoOf0EqK0f/1lCrCkJ5
e1DNJFCbwc5P1F9KhFCXDCbASO+d9GM+evFno4TcZGcfb/0SbCYM/8OxT2WM+s61XwJQmjMYX2WB
bhkvhAjZExSfDrHrHv3bbeVDTlFLCBHw3Nt6DkoBneoC7AoSXv/hUKuaKHyzcZKPjjbNSHMOjBnt
3PItm5wSLjqYXMLl1SFZQrW1liYqg5rP+GnONZEcerODtqrJe+uDzDQ/3f+QtweGL/iLvAsiQop/
K9frpK4BvLiEDsPU+h+h3agvmVbme3zOt1+NcgH5PK1wbhn8UNdfjdhO64bELiFEGz2klwebtNmb
niq1frwQwqQjM8ZSUIOrto69yzQztLnGFJIaYfUya0k4PY1dVuxcgY0lAbmAmZdCpio7X9dLSkuR
AVrQebSiWfENq05OlZb3YM70PdjC7UeiDQWGCcw+pUV4bK9NMV2haAuU4sHAjNxPqi7ekwsiY48O
4aZiQNkIVBeeAwgrTerV1arhxwWrOo+BpixIAzrQhhlvTayPmV9aUfWDwb04fVuaohie+lGEyIbU
pdjTVrhZrMRvEjtR+pG6Q2vZudRC/m1hMiHIkbLWmJXrNCjfmMx/GL8nwdWY4Ibbsl2+avg6qCnU
EQ9roGb1eOyndP6t7ZcmiBdd+Xb/lt3caxDJUkqPNhHkhKA0rj+g6S2N3ufGEJiFHX0TuTdEPjgk
JKh7q6d2BCP+wwJAEgQNqoE5LthubmIqJBWqrmz0IRB6Wr8jalv6mVpPjxJOIHRi44xhx6Rvzke4
XljoImZmC3MIBrqI9bOaL8XnBLawPd7hjQ10wPTin+iby3HDazsNgjCauhhjYBotPRBl6MynWOR9
5Ked283Qn+2NHMpPchUrsjI+FjUexAggfFi54rEuakX00mLj9f/LtbZ8HgZtesqtCKouQ4t/lORx
h0Sfh+R0/7TceBZpmtTXoYPKG77G2zVOhTowb3ZgocnxbOoi+V0gvPVkiWZvGHHbFJ4fn4wfW6dN
6uJ09hwPY9CHNpr0tVoZxWnJc/WiJcteoW7jZsN3D/SK0AR43BoDEyURV7tpxyCrbONPvezMoCfg
Pz6+ewyDoDsqUV6AHq6PCiUWmzKGgsR0oafo8MV6ST5tjk59qRTIg74/bg7WQYo9TIx5MAZcm8v1
qY4nM6SwGclZYqdrznU4fh+Xbo9ZcesOQPdNyVoOqVprnjImjqFOS7MpUJdp+QkarP5ziGZtfIbL
N0/Oep2W2s5J3DQJiFHSjIONWfO101ofxtLKpyCiTP+cG6qw/dJLrT+6ei5yBOgiwvP/sJ+/lNIl
y5GzbnnmWqKmtpNOgV0OxU9bm+cztRi4wMao3XsBbh88SpEATkmmqbXS0rj+dlhxGkKqKej0Pj2k
Cj7aV0QZP/fku5+m0hne864UBzc1qqeqrvda1Vs+hnYX4bPEA93UCzRrKYaOcmsQjc2AFFxYPHVF
lb2I+afZ07z0W5dmL+BCfdnZ5dt6iZys5ZNCjCCrpOul12MBI9jMsZ2aZupeEY6Pm0NlwEBxKIco
/CdSoyHxzUiUH6O2HT5piunXFBzKw8Ofm9yS30BkA8TSW72McyN1O9Hl4RFO63MzLMhtKslfgxX2
z/ctbWy2DD9RMtQJrYFiXn/sJNYZg3GSKUBlZn5REtP4ETdtdS7EpL2X4dAzu6PoJ2K9PZT4ht+D
kF0KvxMFkMWvjlnlpapBFXYik6iH02R06bnPQrGjP7DhyolCYUfBC8k+yGp96LEXNY/+FDR1V59K
rSo/dE4/nojpkp1Xf+P0SJ5VFxSHLBCZ606tkiJyppQR8AphT9NnPW8rxwfvlr5NRaaMhzaMRekb
8cz8ojGhg3ZQDEakznlEZ3fnBN1+V7yvHKanqAMQf/1baqQCNDeOOMmq+Fl6/e+9a7+04/RNMAHg
U1z2Q7P/ev8s3X7Ra5vyz//VgEeXt/CowA2BMnBBa3CJkEE0yc6Jvf2i5NZUOujrgu++ma5y2yhB
UVg+zk7h/F43rfGHmaVN4oduOP3v/oo2bYEYlTLwOudndUa1SBDXwBMTIGs2HlRznE5UrpXDGHuP
e3g5NUNny6AlxCu9ihmNxMnLSGdZedgpz3OS5s+2WpTnyXX3zsbGd6KzKgsUEJNSeFndCeL6eSri
kYwmibNzS53xNc+raAfXJPfmOlRkQXCx0F/BsdzMprvz3Bq5Oo1B5zC5kJeMhsYfalXN/KmKKyjs
drm0ttfF28UlRM9srf1hK02nqx1b2I28TAkEEpdqaNIdEPbmmQCGQc2R2hyX7PqUcxDQCoBWJhA9
fFWDEk3M+NcAl43y4RETGPgkBS+9VYrN1COuTUWh6sYmtYGg60UPdSTQsIZO8en+Ib8NZ6g+QNvO
DB3bRiZxbaUgPavLShuDxhzAzlidj+h4dmjRvPaLngzpP5ij3uwCa5FwCflz/uUltHI0epux7iAZ
U/eNDt/4sZ10559B1ZRnykvzjr2tUwG/Gm8cYSj/1K/tOZUNxVg2TEHY0N73a8hfMj9x+/bxbeT/
nxEa2sY4/3XsYMwCCFetzIEBkapzcVsGFo+524wt1sYlgc1Ky6qX+5u5sTiZFgGFhOOf0XV5WP+1
mTSoKa5kgxpQCAdjHDbfE0gczveNbJx44iIXPjMKIbwoq5JAE7Yz1UuhBmatoU1tx/YnnfTrxWzc
ek/34Tb4ZJxKTinLah/p3so3LclCBzISA8hiOz9PdoqFzE2WE6owtpQgTkb4jsf+kCZK8mMW1p74
zdZi//0DVrchL3stLON+CNqGyXwnVVLfGJTpo6JV03/4eP82tfp41VCAgcq6ISDqpOPtxYZvZGiR
3v96G5GAhAETTcOTThdwvaOz64yamIcgc93pUHNi/DFC/bRo5/xQxtqfaZ96ftvZO6dm62j+2+5q
I2nvL6EYxyHQrJQ2o9Fkb0iH70H5N14ZCQgB3MD5hDN8tYeGwqtvxhR0TGR7jwS58TG0tZD5pSr6
n6IOod+Lxj0+vqW8n79OKMWydTE1htprHlwKV17R5d/nvC8DMx26jynd9DOPfHtI7Db6SPPuYaSo
xL8whIx0NRQdxCTX9111Ua8WOctVqBa/RNHw3R1q8ZzQD90JIH+xXazeb9jtJfQQwiw+5OrcjHaR
lmZCvSU1i+lJT7oJ+IPIYdgtPPdYRIt2GEoDsYrcbJ+SqvTOpht7T2lEecGY2u6kRZ57AtylEnZ3
zjlcxN5o7q8o9uY3MpoN5pYYg17V9XbUc8pwjRmPkEd3te9qRfFWm5Qa3Kw5ep0RITWbWEf4o+pz
XpGwIxanvyK6ocO91imnxc7qL/ePxpb7YPSQqgA1OWDQq+hAawtLE706BGltRU+Km8Zf9QU2qEV4
e3MSm0dfds9w/VTB11Rmc6G6BfzOY+AslDDPyVQUFSiHKBe+a3XGm2or4XhIp3iPhXXrZvPEkbvR
05cTSNe7zsx4ajpzRnY62m1zsgSyQ741WYu509XaNEShRRaIgSyti1ZogKuL7hZj4LoQQqQo9fmC
StmOG96If8j3JfMYuTZBwuoQdczYJrNnjkGV2FB2TeZCRNd2VeLjN5GdsoXa7o1VbR0TqQfCZ2MX
bzi2LAHExpVFv3nUvK+DOsxcs2S+aARGO354c3kuJ1HOSYB5WnnItCy0ss/DISi9Un030hGSlkK3
C18dYvVNn+K9FtDmVwPYK6dipUSjfOL/FZPUg61oeZXK4sWShE/DvOSZP/RZtcchu7UycKo0qRkm
RS9q9eGYGYMCe+zIcUGu6L6VacTivTFP36GeNOtzpbT1Tjlh0yRxCYE/udrNTFe+oOalJKROXqzF
T2Lsyy9Jo7oBvOfG55Z+0M4N2LQnBynAilIg/sUe/K+9FIPIqngiAyiEeVSbdD7XCEm8KHZpH0x3
/O2+89q2xgArgAOJTlq9LnpteZEdA0c1Cnjc0TJevjat0jLGY6M32C7qjr2tk0KjRCZRAKEod12f
lGgpNTtxPT4g1P+aX48lNYo5Nf+TGZ5NKnvM6a+lPMu+TBcvoYMn2i77nGnt9AGGzem/fCpwOrgQ
IEhA6K8XM8f2sNQjrRFN6aI/lNhOT7brJD/ycay+j1m21zze3DwJTyXTBYu9BvhqoTDHAT8StOOc
pWcl7FCraEe1/f3+odhyVdJ5yDwejuF13yXTK2+M83gKeDvdk11m9Rli2u4VYSvrcN/U5vn7f6bW
+W6c69ZilZRf4QVMDnR7aj/S+osami9Nt8tovPV+sn9kTSTyHI6V+1g8RFXqhtMHtZz9PJZ1f/Ja
VEkHWDJOM1NOkd9SIj89vkZyKPrV2OROG9fHRC97JkdS7piLUNdpbLvo2I5CvywxuAofIsk92dCt
jIobJgmtaPxDYnJtsLaqUBkWvh8QHh0Jl5LL71eDln/rwib/bWTu55Rns/JJziYKv1ZK93//YcmS
AYr+Fk/Qeogqdi1lqnOaF64aI7oxFJ6qHJyREsAILtXxKyFlU+/b3Dq1oAPwLlJgFPqj61UrpaX0
DJlMQT9G+nwIs8z+RICUvlc5z+TOud26ioz5ggbzUMrhPbo2loWFN4UqHQsVFY4vgjuiHFTFGfci
vk07UmwZx0F0uX4NaEtSkLcFxexcA9BaolbZx4PYcWRbCSPDm/R3CanBPqxegVTERlMPWHGiefjo
LnN17huEbhCeSZej1hnVy7iUxJeFHe6U0De+GuOJcLigzUk7dM3vX2eqsxDE040ACMHl8KwDkjuR
vyht8fgBYWCaTQQcy+O6BqooIsoNhy5PwDZE3xyjmAs/VwrnlJZ69/TwYaSfJhkVgPsA9195Gmvu
0N3REmK8cIkglYvGrDorubrEr7o2iL2i0IZjAw3JNDg6c1I+aBWARaM7A4xiOjs0heYeQiKonwQL
mu73qtn/LfWllifbzR1zpzS6cT653iBWeY4Qglw3HVR1qF0t4qLDGZw9N/DsvUVlle/E65tWKA7x
1KI4B7vH9W2jqSSUpeOQgK0oXrJOjw5zmezxl28cRTmTC+SH+RkdAc1rK6VTLGUp+imohGV/m/Wy
fWvBIHxT2hKD98/HxrtHykgtlKYjrno9jpCZbSQU2+PY9w6M5ElnWgcvtOD5HpNU6Ee3sbTHLzn2
JCUYlV/6nasz4npTggwmaQd9+jZE8zG3l4tu5E1x6IGN/BjIfRK/LOq4OFAP6/a4u7a2V05ww2oj
Cfh/KYn+K7DVGK9pFDHDIJDXxeexgh/0GDfIoB7stpuaHb+ycSOoof+CCVNSh9Di+mNSfkjdGcx/
kAlvgNAxbpX+gBToUp20TJ+bl7pK6w9OUmvR+f6n3TisMhPCY1PHh7J5dfULqV1ou7PKjI9RHDvV
ST84rW09CkuHp5W7zhP0qxCwfmFTNEFpzlsqeEVRB4VqdmcrloyD6uDumLqFJmMLdXVcGV+O8tBq
LwezFYhodlqQWBT4/CWmQgqOJEJHFSzSBZaGeToVY1qYBwpAUMGXYanIMcEu9tNBa/dYFbZ2GMcq
43pkYRi/vP626TzbMRUpNRBQAfp9qg4nXen29K5urcC9JSeYQXMhW7lGmgthTUWe9mowwqX33iud
+6w5sPTfPy23jgDsLiGaLO6RQ6y/oxc34M6p0AazB7Jg8rTir6aapz9qW+kQszeTv+/b21gVM6uy
/gClOaLO8s//dQurBrVOetBmMM/V/A/cu/N8nD0j3gvsb0MKnj2qK5SfmaK/gXQkrY6ohl6WQVIl
xttg99HFLpX4JU+j5lOah9YpjS39yRBW/fD9AzipS+osvpoEd1yvcOgdrSnNUgRFGqYnx1rowEPC
4n15dCMlPhMec4JNlGbW+JzMsGYmYFGq7O0mPQMZHd8Ww9lLxeRRvi53MtCJJpEccAF2tJ4+0Wwh
PHXsm8BS7O5Y5E7ui9n6DSCWSfWjPDkwrPltU37iM/x1f4Eb4AZsS4J+Qgoa4uoqV7dEavb1rDaB
q4zgvGM5KFK4jjgyZdr7ZdX1ZyOvnCN1eO9o5Vr1xYB76/GvCS6V+JB+Bo/yGjFqjBSCllppeZSX
ZPJFovbZwV7adE/o7fYiyuhJhmzk1lS/VxcjcUCPtYXS0VfTnW+MmHXz0Y5m10Mu1Jz7YxrpzfLx
/hbfPolk2MRP1NypIdyo2daZOSlmUzMORrPkI1iryvlTzGlWH6eC1u+OH7+1RvjLDDIpEsEa01nX
F4OuUFngFX51Lqono1v0jz2uGjaVcrdOv2FL1kUgn0VmXZJeX9uymsgzoySrAndM42fbTpk6LYv8
WVl0beelv/VoRNqM58CPRsYJ9fC1qQR3NrLDVVCpTXu06qn7svR5+/n+p7o9HliB2pfZADla562O
h6o3ZRgxwxlkjiaOZWUrl8hyh8BdEuVzIVptB0uxYY+0GcfCy4PE4VpcLouXcO71pA4M0ZkQ/SdG
PvvKEKHuDUggSw+RxWTn+eFFYoz8AfiQDBRXN57h8aYwMrvmcXAgvO2W/rUDXnEK6769ZLUd7pz/
20/3izqGNUq1XIYVrj9dnsU9pWK6agivfU+NTjlHczOd7i/q9iWiFSZJxkBN2xDOrc6HXcIL0hmg
UtS01Q4xDAOfa7hWnspo/uFocR75tVO6JzrOv983fHsHiBzIaMn0qOMyy369ujIy9RDyFWAIRTks
7x6J0de00ebhA1hZ4+FbgIPm1WMmSGI41xducsakYuScml0TZYExJ/GhoVS+k9befrD/S54lc1tw
mmti5LzJQGm58RKU4xRNR0Zy3PQAofnkPXwSGZYF4QCiHuANieX13iXhmKGF1OtBOk3FpXDj4dA6
cfMxQ4L0OPBW7uRjt98KtAN4eprK0JNQHby2p1hRaiNBZASFregeUqpGWR+mUDTes1mZ9qdHTwZa
C1wzIDEUI6BEubZmCUDYKfc6cESrHxYoAc6RNcXvXa4qOxu58YoTChEqg/XkUt8wZoux03Nvjrug
HML82U11hqiyuPur05lXh6UwGY5V5yhHCUb7kPV1UjJqYszG6f6SN04OCGNYiOUgJVWY1WVQvDRW
+JMe5ENWHbsuz5Q3Gx4sseNSbj8kVFegSwnIJNXMOstM9DAtGysbAtiGTJpQOm1EUPDKS9yN2s6b
cLsm8FMUC6glMT5DPnb9GYFUaEUPU3RgLJF31NV6PGWEJ/79nbvNZGGOkzOh9DLkYNrqsCC8lOoD
MrRBM1XKH2PsTvOHjnLgU9aO0Vcgb6kCybI178l1yF9/HXoyo0Y9hNFCMgVm465XZ9iN5oiqnoJl
bLSntu7HJ6aDs1NbZdkHBS7Fh68gxG44LqbXwXny9l3b65xMtIR4eLB4LqBjSLtz2bbmMWGOZie0
vflwEPeAqmeAgFtBYrt654ZyskameAy2FBrxQRudczsk2aNHXloh/2COjLCLR/x6QbFV2ALMkhGQ
J/2juY3r60P98OuGEYkZlChSXNe6dEs9pYGtM7EZdK3i5mtdOKKIDqkTF8mTNlf2/4q+8qb3KOuy
8jmrjdzdCVQ29hJKP2DAlAZkCrvynE2VimzIMzXw6BmeO1VxD4Yeazt1xpvDKCnSpcofFQ+DnGv1
xSKuBmOGnhoMtIfeEnNiFk5T2vbNFE1ymu0xGh89jiwFNCvRK4V3+qOry52EQ42ChqkFqDfEP9Dw
cT8Vaua+F5We/XH/hm9sITmy/IQcGPuGcq6zSATq0NWCXiDPGM4dyE8GdXbe7o0tRNuLJhazcAiJ
rTluErMIiREcK8hae/oSJ6p2mKpKOaIIWJyc0cjP91d144lpxJD3EybYBOUk49fHP+zi2Rvn1gog
5ba9U2bUGlU3twb1ry3OkL7cN3e7iTzfADooCpEqUty4NuepjdF1qWYFHhEDKopCR3ycaaXmx3+w
gz+k5wsKE4aLaztqMsGqycRV0Gvp8KFIBFFkXbU7z9jtx6LQBuSARiW5Bu7j2krYMOla17kdcPFe
hFp0R8Wqg0ZzlWOaNt/vL2njS/HC2ATHvMtyDObamBq6TeJWgyXlq5Oj4Sk5upZ6CW1/szdptGEK
FRbKsvhfnpY1mi0KO9cb7NkJcgVA0V+F4ZToX9QqjNNJT1lqJ9Da2EYagUB9qJzQFlzD9vohdjIL
evjApp79SvPLEb7mdfmTHanA0zuh7LUqNhbIJhLV4TH4e53S1B4RlG3XbmBX/XjulLQ/hzlqZuMg
HkYUyW6WHFGAhosRsTXMs7Nzq1bnEVNJh8YHDG3GcILTBhnOqsrVHT+/tTBgdxKWQvkau9eHBGqI
cph72wv0EAadXml+S5wkf251fecibxhiYZKSjieT2f9VHJBoIrLTYQiDghGFYErcwTp1ohW/m12k
7MnpbRoD6chfACxBPV6vitmyvIjRK4SNwq5NPwnd/g+lzUFzgN/++fA1A0MnqxQ8YiSFq4WNcaTG
hONhkOrWdJyqunoWDhBZRdjH+5ZuQkZSGEpmhhylk2prK+8BmL+pnUYLA1tU6XfK+tYF3nXtVDbT
fGzTbnmqIy9+vm9UbtVVvCiNSq5CiPcpk6ybdEuZ28jtYrRQDP2cOfRvk9Td44+/vdH4D6klokps
FLjY1QdL8E7DYPGKLcUf1bh8A04NgWolHH9Omr/uL+n2dGDMlfV5KtkMEqzOfBq5jdIneOFIa8KT
1ljlCwXh+tlY0ngHZna7e9KURIeAfKSuLNf9r7q8NXhdP4+KxZh1sqinkH85ZWRMBtz317RlCLQ9
PI9snmw5XBuqIzMWYZ87TJCb83MeW9YzDmZPxOT2BNJHpVAmK3NkLWs/L2hOTZNbOLISkfvIYELC
X/+cdPXF6ryPDI19u7+qX9qB16ePOQ+GgYEFAlNlmup6WYXS2EnSjE6QaMN7n4pjWs8w2DP4Nlw8
tT8nZgs/EeXpavHenXKMDo1j7A26yPNw8yOIU38JquD8VzecETFcFmOqgQ3nHeodeZMfdKqTz4WI
ocOsIGI+ZnE9+6Ez9J/v78DGWQUjLuMFKfpFBnW9AWmmmFYXVo48q8IHA6M8M1YPm5vI9uTOtkzx
USVrhMT23NzBSsQo4S5OkIKGf3X1zKaERguwHENtx5NtnFZu1K+pRhBvNz4zrUsH0Rh2tBKZ+Ltg
3ucf4TQP0z8SzuFNeHGAS7F5q70jOersCjGvIJvi7GPljPG7SHtlJxi5XQs2kDQkMODmwZt5/YXy
sF5yK5vTC9S+BtNWrEg9mHE17tEubhgi4JZ+koMI5Hh1xUH/NsMozPQCpEaFEkLJjxAA6v6jB47K
NAOnGAFPhwzK9XISZSYKj6z00k3tdIJTYTn0g6k90dEQ/8GUTCMA2QMcvZmBMOJqhsmuyi5x7mjZ
62Q74XCgqbAYz2UTFntD4bdvDC4EMVoiAjmvtmbp7AvIa3mVswvMFpXtL61RHxRhGe9Rm4PYKwiD
HnbK0qIkWSLWwImp13uJUkGcZc2YXdhmgcy8N59SEqidF/r23l5bWRVVw0xnPEbrsgsICA9eXzs5
Mi3Z+XWT5DsL2jO1cseV0lQiQT/kolp1d3EXoX8wmr79ODtz/2jlm4YFAtnoyVoS2rXW7yydmiTM
wNQUwVgWpaPjt+BxdxzR5pngWZHBNgd+DeJUKLKmVadmlyFVFR9Jy6epcyAHsd960dUP1x5YEmkL
fQvZWl57CiTurLStjewyEmMfvGKYT2HYJ69uOu59qM112RJIQeBxC4qrpmoqcFnZJTGW9zxPj4yp
v/axZh3EEO6NId++jxS9ZfFBZ+pUQhCuj3k/zIVTUj68VIsVf3PadjF8HSUTzU+1djT8oZRsGt40
9NNxyZ1d4sOtUwmRjVwr3h5o87X9WmVgwCjy7CIaxeDc2504ZODkusNAlWfnCmx4YdlGIypBnY6B
aPnn/4roOhQ3cpFypzsYVN8JuKsniuvh030vvGkFKDNda9Sbwb1eW7Fj15561M4uyTh5CHSbyfPU
DXtVxo2Ngx2ZyJ6hC4eK8OrpMmZVp7ai4YArmL2S0FkgmQ5dmO6c3Sm0LVsSMSIxDFQ21dUhiSuz
yKN8zi9DM3v6SSvq6KcThu3iz4NXTYe+rng3S8dm/qyBfvefkmkk7aAVjkqXHkrQt0qxln96UXrv
Vep6is/brpoPx+tAuSE7wxXgdehTXe/70qtar+Rhdskocf0JqLk5jaPS/7z/dTduJzgn6o9UPsFO
rour6aQ0CayP2WVW7K+ZkTy74DmPC5qHUabvfeSto0QNiOYv2ADwSKuNb+K4WCpR5pdYd6tz01eS
NmIG7LHzmm/akYeVWFVOcq6yU5uDqmVuk18aJcyPMXTKfuwk5vH+1m0dI/ic5LaBeQDwe/2Bmnis
k66v80tSG++TqSgo/YjFH+bo8YyKpB6Mg2ydgzpbT5NVlieUcTDzi7Jk47HwnPk8F/F0vr+erV2T
OuWSt0VGCav15GUdd9Q/80vptcWxmPMBclbD/PM/WOF5wTnK7sj6ovOCGjG8IfkFoGR1Ht1MnMwe
3M//l5U1WxrFX7XWIyW/MOGdHMahJUrt5j1+ja0dk01dqRnDG7qu7TgRS4xrrHRQxB6qIdPxBPBu
31/LxjkjvQVcwN+0rtZNwNEqFbOvsvl1LiKB7BvKB8ObmhnFl3mKjD1+501r0unI9pQKIuX6VDtx
kpg2LK2v7ci8s++Wpn0Itcw4tomp/nh8ZbYEglDQJNVb85PEVh6mdEHmV71xuydQw1nu6+znDy2P
h51nTP7u68xZ9lHJR0BfywLIyvfU6jiXQ20tr3EK1BtIQZd1l8Ed1fqU2WFinjIlb9SDi97rXlBy
e0ykzortSQQKnZG121vypTJBseuvJkrp36wRDsTUYuLh/mbeWmHKCRpVzooHKHhdrM3EJNhPRDb0
yF7OejhXL6o21I9CvAAdy1gAjRVJ7bGOhRWtFEtk9gg5wnnxsUJy/aVXau0MS/reO337xWSuLAns
fqWB68mtCD3FeXKkgl9eOAejtoufutKYH3ozco/arGh/2YPxMEiP9SHjR6eRBg/1pVW0ozNsPU8Z
66OPmSy+3Xv9UZ/5fIchAUHvDMMQ79zvzXUy/UkplYVS37y+cW4dMrArtcCNZFT9aHJiBjIRbxAI
Zp6p6c5+attfHj4sxBbw38KmY5g3Td2iDy1djMhRJJM9XpSx6z/wED8sQ0YZn1E4wI6yzA7S5npl
Hn05pyhUrMQK+G070Z+NUG2e7q/ll5u4vtqwq6EZwAMpxyvW+AXPTUo1UiBQz1uzHX/LYiMvIe2u
RPulAEKXvMh23ugXSdUNfsh4Yz8eltSE9c1qVGjJicyL8NBqs/zPWjrN714C9jZQ48YZfcMrRX4y
jbwTPrh+z4J1MCn6A8D+bO/ZunW+rISDIFvdTFWvn+AFIqrKdFhJ2xgItyFcYP6DjjI6pm22VLss
7RsuQ2ZKgNAloxL8pavvE/alF1tlHCzWZKunHlKz5v9wdl69cRttG/5FBNjLKblF0q5kyXZkOyeE
EzvsdVjn138X9Z14uQsReoEAyYHj2RlOecpd7jw1atyjHQpNOw8jytmnQTN77xXlvDK65xcWVGBk
QnUfZdyyBJNsKU1gzBjwFr4VzjJCIFEZv+q90yuBOxth+Zj0rd49dVk4pkEr1En9O7GLIry3zaYa
kRZA5P917Cpv+HBLaRH8Iz+icKnRYl9d+tbcykYVanbK6oI8upuTQ+lF+ZOgjLZ/fxdeB9I8mhCV
KHiDpCawuVxLfE6QdEnb/NR55gTrS+b7tnVVMATsnrCSH7auAbUPMQP0H/UciHurs+XWXqaGusxP
Q9i2xU5aYe7uOqwrPut6aqkb8dSbocLlGYPtiWg8AGk8iZGRv5xeSMORDgXDFZhgdKUv+8bov7uA
9Jxdn1HoLn20rT0Hwo2JBJgvUmFFwWipbv2MZTsoh1Trk59GayNeS6de2IcsjTTjHE8N6jHYZXjl
q5ek+rSrI0f/jQ9tWECptko495GhxHu7o1b7V66TjB0UQ8LLmGJS+yerHLzf1Jua1Nf5Pd5J9rMq
jjkKzsPGN746L+gq0PNaoIk8tPBeLxcBkmmZzlWZnoapM/3ZUdJd5uVbSMFrQB1IL/YrZZmFzUv/
9XIYUXcyM0woby3+KPu51RBOtkrrkLZh4Q9RrPuY3eCHVFoI8NBdPIpZJhtwmOupQu3FD/oNCkOJ
YfUbYlGVhLdA8xFj0O+1MRRftDgWX94/NFf3HWU1JKYWhCL5DXTiy5n2HrIOiFW0yIKG9W525zpI
i1A/Wmq81Tm5MSGYmbzsIBUXZ9ZVdlNVhsD6wm5Pda7/7KzMRMIFj5j357P8JRenhPmQdVKKhom9
FNgu55MVce1GUrYnjkJm7mvJEd2FZmIZO6URo3WvUjmw9yOljl+0+LLZF8JQtl6R5dusfwXaJgwP
P42Zrm49BLVE49jIbRdNVT1ZyZAep7QYj9gyWoB2eyc6lpOb/85GW90AGl3dgmSpiy4fVANATTQi
LhdgpoZqthizncK4/zZkZv8p7MWr1bjGg5rG+cattJy31UQXj29eTLKwxW7+cjT0TENTSZLupFSt
fReqBrTzOq3Q1E+qIhTBPJYD+XLryq378Hqe0DiXPjtaemCI1xJRaOdZWBghgFK0KHTej07GdBtd
iw9DM9T5QxtWTbNx+1x/VsZc2iFExAsObn1YCpzdujScTkIORC15OSrqY9nicZXshNq44nEIu7n6
VNdx9lpVQs6H93f39WklTiBjJ25DFIvi2eVyL4od2jjZiw6RZn3Lck+9N1UJ7Qp3u42H+/q0IqXO
VYv2MlEqbd7LobgZ9ToKkQPK9WT8avbp/GkGOrSRzNxY0aXYASgUyi+UtdWE6GEprZpzi9pzZikB
Il9q5ysOLJZ9WQ1ze8I6yglfWpLEwVeptBYbt+z1NiLwAknMDoYIiLDN5TT7XjNFXsFYhUuqLIWQ
zBZBFdlF8giBCJHOFtLQFgfj+jMuSQapDaKyaFWsg0wP5UDwtkKeomyodlE/er6nAguE7/H60Q3D
7UMRHNYTVkBXzvWRnHpUWDQopIll3yEKIfZGo0VHrZ7Mjez3+irAK5PWHRuUE0m2fbmS4NzMMpsb
7eTkVohOV68LyCyz/pnQMPlsaEP5NCpavHEkbywl5xBpVSj4YCrW6C8LDaRZdoBGvVG4d4h/hLM/
JU37ElfoJ76/mNebFbQSy7nYtXLVra8cZxFByxtLP8mCQjo+EVpMmh+jQXxoFnfxIIqzvv9ka8X4
IxorbauDeGOuZCYLR/7/oYmrI+mEegZ5V41O5mLxZc504vEQmu5LDCE3ziXgXj7X5c3+VmdYzCbJ
jIkxLj+nNnRzKaOpOEFBGspPlTKkvR8JK5aab3cosD1E7SDTXaRpQtxzXapOoIvYVP7KyySNvjY9
FNSTCXrg6yAQJKyD0ZYqWmajWaZi17mhTPaOt2jVJl465K92aNN3HXJflCSoMbvolbSyDZZgN5BT
ZDp+byrZAX2M4iHjcXcP2dSIL6AglCCzkQouhuhv14wHP0sQfsDa28k1JNxRhPDNoemDKrfyzhdZ
W1RBMdrOTtjzryazqkdamU72rJmJZmA6NaRPZedMd56Vm/eis8J0F9bqwVE8KfbY5KWwzGUnPCB4
yOH6dhtSrVVrQ0sbfnzrPrd5PbRB4TXRGPsGCFw3EIrnPFiYd0LZ6eZzYejjHPT9rPzXdgNxegQ5
+efiTR4GU6J5T6XbHZIRVBJS8I3v9lr+pe0M8jtXDtIIHB5UP5JNfDSQmewD8lnX9pE3+1mGmuF3
OoK8oT1ae5eQcfJlXaozcDScN+bQkCCcrHqXOBHHxEXJyA9DewpGXEH6oKvsgzHnaEeapbpzeUaV
ABIcUPMyxaf2357/4ac5Nxh1inbOTL/39KwMjDSO033W9qJ/cNGxGgMEFOvaHzLpOXe53kEqt4vQ
6o5JJIt2Z2TIkexx7Yi0O6pM4XdTneJ2x8fpOcFl30/81FjKwo8FihCBMFWlu++1qJwP6lxIsXF7
XT93QGreGnnAAUjFl7P3RyevyZJQpH1UnWYxZOEhMx3MboR0x90H7xD6vVT44drDmQZQv7ole7OM
3SFM51NRaiH29kbjp+Pwy6sz76tjzJBsq9B8icrxwzVsMKSQnqjxIqsI03f10sremmrcLKFeCDem
twaw4oueitT0R0cVX9+f5dVqEjDAIgMEbCLXw2V5uZpeXGv6aPbmSaEsu7fS/lteFltS81ehPtwf
GIwUyekzIb60CrIje05VNp3Lg5MgTGlQe4oCaUrBlGTuvqizW4WBaw4tm7lWsvJZKWs13oiAl6lc
3JPLr8BNlh8ABu5KqKByK0OhO+ueJtOlhR+pNDW9VjxadYodu4eN5vtLe/UIcBcDgSDixfmau3kV
sIxj36GR2yNOpwkkUJ1oSv6Ny9Crd3QSmpf3B7v+jqC4lzIHDfVFUWf14qhN16gxJarToJdZ4MCf
201ltQUYvxoFPP8iYbtY0ADgXp89iuVWFHEjnkSVYulpNpGIYSuEpbfxra7WDpUHUl3Iyg4jkghd
bkujyocwLCrrpOA2Zge5mUWvw2C0vztrSjbQ/TfGArDNS71gzTjuqwtltqohHhLXwJNINDJA8U3Y
93Oa69oOq9JNsZm3T3GxD8GAUctBvJBwnXhodRqUcSmMFT0106geemqmgxf6alb04ycvjPF0ndPC
+wyGJknu9EanqG9JtxgerMIaul2LKYf9WEUEpQ8S78tkY+WvgkN+HQ1NnBSWtJyFuVx5t42ylsgG
ogjV7j1WVPFj26oT0EWloqI1OfVj0UJH26gGXB3OpbDBBl4AV0CI1mJwE83BCIsy+zRPsXMsWi8f
v0dTkzvHvg6Hak+xQn4UNIBYOAEp1XB6uHh6rXoJRppl8HRr5TR0pn0S3Zg+AFz9cO2RSg20WdDE
CAuB0FtFZ72VuK0WpiD18XvhM1vdq9M34ZP0Nq14rj8dBo5YZkMKWNg3aySoV/SiK53GIxHM8s99
77jHuOzcQ+OOYud0avjbzrZ0Ka6/25u7BQ8kvbRFM+xyu/Rdl9QzHSIAzLHxRLaUY442ak6+c8Ws
zMdYaQtv42K9iu6prtIUB+uxJPe80JdjljQrStMavZOlafW3Tk7OnZG0RQD8Bm9mO8rzuybLs3/q
stM+Gny8DU0baNGZR0RwdTqKZqQQO5jeKcxCfY83tLH3ssn4X0aho0a1jxWFeH05QQhZiVCF5Z0K
Ctf+qISmL9Cl2VjG63sPOz0uc3pNS1XcXe3/SR26DBVm7zTpYRUgOOXu2npsz3ZFjfyDrxPLxgCk
J1RH+c/VLnHqyRukDaRXFKn2D7XF+rEsi/i/90e5tS9QauXmApUKOnkJQ/6IDJ24qjrpLfufGrj8
6eDk8cmQohx/5nPsikBxiH8PJroiaB4qWvHz/eGXN+nyXqdbDvmSmiaBBlfL5fBzXfVq1Uce70iY
BKLArESV/bRxP1/FUiwlVwrcDsaAhrz8ij8mmc+1HNEpcU85+hjmzo4dAXYuk3Hv97nqpX6CK9Y/
Rt01kl4lTEdQAtm4hbK58StApZhENlTdUeJYHUFCVMiKpFkn0Q+utdf7qfzUq3JW/dgcvbMh+tjz
81SXcodCeKx/M4sYK+IPL/gizUuzlJIQ3pqrPoumVNwOvfBO3pyUezMMURbzym5jlBs3HFcbQQhF
Lyhp6zq1Ejpjrbcuh9EdSh8P8x9VqCW+ZlQ/tNn5+DtIDw74O1fm0mZcx3FzEurpjJooHLlBfYLO
Ed0B0u2ejBYzNccMt4iaNy6BpdRPKLc0nyE3Xm6nOotiym5peBowvkOKAHJSOiae77S23Cjgva3U
6oC8xY0wQ/CcBN56OVY0qaiK4NZ5FpMrxS7jzVzkbvBD9aOsNF4mJwvzg42w7X9DhRzBJ9uL3cRX
BFqpeawPQxAb6PrvBm2sh29VmYnmVZUZgWiMQm7hl7U7Ozs18iLrU83yTp+0Cqf6ozSd6SdRj1Uc
i6Hs092A+Id67ovOrXbZHNKim/AU73e9jenEXTE06Fgbo8AUQh84y/7QtN3T2CmRGWiOTDU/8/oo
fTb70gEXY7V2cqxpZ0yBBhOj2w1gJt1dXoSGuR/FVP6bO2j4H2XUGgOH1ByqwFM06/uAy3Tpj15n
NjsVJgrIO6VKm7vZsGXlN54d9SjJL5ezlslpfhhLB1lepyYD3tjjNyKHN/oitxchMACEyy9DRAZU
s2aPQ3ye9yhgjCUNQjV77Puk32euIZ+1MHOjjaDvxo0JmoDWB+SVpXK12nzZiETlGHfKSW29pH1V
8RVhK4y6UmyEejdeBjJ5iKeLAABt2VUqBgFvjLV2iM6xGzafi2YIk501dnN+17Whm8W+Tuew863S
bZyXwYWyt1GQvDFTcjPIQIh702RaE6LwfnQGp4ngAPZ9+lrNqrk3qsHeqAXeGgXe5CIgvhzpNeto
ymxcTzlQp3E2o30ST0lgmuLDrQ0UMEgwKRoQAdELWMUNntdQnhFQC8XQlqOvO7m8Q+1migKlKbdM
3a53Jg8p80FqFCIXyLfLnYkPojk2VRGdRTT15wGzpN0wsSfzwojvqZJU3/G42vJ1vV5HGFsoQ9K8
Jlq5Iue3cvLyanCjs0bSE3hdGxEeNR/GxC4saMQMKb8syjpr5G1Gnb8dYjs6J22k3ZuFK/7y6DD4
sT5S/Hz/qbyxjMRFtHSheZNRr+UTKf9G4H2M6GxmMqjs7l8USnBJqbp7m1LLzlU2Dtz1s8LcaJ0A
wVwERNZKeYmba3EYZvHZG1018qM8yQN6dear1xDMvj+36weaB4Xe7WKQRFq93vVRVimywYT2bHUO
jQw5fUfX6Vdoq4MPF2rLn+gN1Hn5ilGeweAMMDNVSBoMlztychAnqttQOY1uo6VBvxQJT7Y1RCpX
dqKoP8Js4OZEaTvOggjQEMLNQLuq44Awk+qLONfMo5ZZVrfv6Hz8QCSY9kA36hVaSlXnKoFtzlX9
6/1FuvFBFiklfi+9H7LQ1VVro3nuGKKxkXZH350+968UCNNDoucbUfD1VUtZA8YAtzlKUVQQLpdn
9nikBi+zTx3AAaiIdHc+81RPYxArrvEJQ4X+NBWN/dyYsfj3/UneGps64yJzCZvyigQ3tGoPowqG
sBup59EZ9MAWuUGvQsNAJEU27XnBlz6Cxao+fPMiPLkI+SL5/FbXuZy1axaZPY0IDZD7Joe0s1U/
LD1vY6ff+IgIhrDVafWAqlkDiyT9zaGBIX1KEsd+LGaVpgUM7PE7dJPw2/treeMOXOJ7iIskMwve
8nJGzZTrrKbtUJCZy31UluKhNtytt+TmKJR8YORAKIQxsxolncqmnGL3VPf0ampACHwncyu8uXFD
ULGkEY8v3KLgt5qLMMB+CZTucZgZ/1Ya+TLVi9AiuYNvNIhpfnzlOAFcSVzw5GmrYCNO69SS0eCe
MO517/oqNfa1Ym0hHG7tBURCYE/R90dnZTVKPegF2pgNNXXLmf6a6RK5JLz+iCzEf+/P5xpjBcIK
JShQzG+cirULp1eMkV0punsy8biofcR/ynznuX13X1pOH+2MNhu/VwN5pk/gn1aA0DqRBKqNPNb+
/d9ya7/wM3D3W/JfMLmX+2Ws3LLLe+meYkXRyPaiOTDtyr17f5Rba0vEQbMCOKSHfMLlKKKNHfg2
NhMe0sFX7LE75mHZ+44ct/KvW1sTaDg57KI2QOf/cqg0NKa6Nqjbg4ls/ypctTvpg9l/Q9hS991K
917en9qNQGBxUyVtMImrOHOX4/X6PFp5Xnu4iXRyXCgYzV0lNZAUcdV9oTlbBHFff1iAf5FrIHde
VAhoIKwRconQKm2aFnEUN0XeKOyVx7Eqqr1rN9H/cG8tTXAq+bwEaA9fTnCEmRnGIadPDrRLI61z
AiHrLQe6W/uQFgWAWXxEltLn5ShNEsWj1bIPtUmMD0qZxXto+Ftx6K3NsYjaLecO3tS6UxChexvV
xcTtOLDbxzIZnpO4Kh8nRy3voqisf7+/OW7te/LiRfTCo063Fn2r9cYj9+Wgp4R1d3OkWV9nFWFE
OzaNw/tDvX2HVRhF9QhE41uLjClermDsIqEUStU7GdaEURw/J3/uvc7QfClHswsKx+mLp7attNh3
FQOdRL1ppOJHlZI+o+5nvHaDXWoPc5blXz0rzV8j05q/10iwfC/Dan6GtRL9SM0uVYNKKN8oheqH
IkwBHQhvrI9j2FjTndnVebGv8YJGdz/LpbPnLGjfzdzt1J1w0w7HnaSgtqZlhbmB/3sjva2XYMH6
0FtGipH79XIJnAjmZh+SSOl57HqNn+eT2vtpawD4RSzDospER2+Kfrp6bht/x9iguzujskxIlAlg
h5OKJmzJGwZQ4/OYj3YTYGQW3cHLqDE/aktZH0Ih0vC+VDsRP5u5kv/3/me8EXEhBwHdauFGLIoA
l1PQY6cEmsxNOemFBGGgRxoqj+N011Zzlfl1Mrr3/TQPe02vwo+XDwyqvdyaAI2pA64pUSqiVbKm
tHxyK+gnXooaAPH2x4MHggZ6KiCWiGqBv11OMcss2EIT9O8pmySFMQrAACT0vit2aZnUxLF9/vH2
Jw87qlXoLgESverkOE7RynKKoBcKKj62KJNjWjWKP9X4jr3/Ba/vGGDT3C0054FSq2tGjYpheqFi
qXxO6eCAwJ/FHuBkf+9Wk7Grsnza2PXXNycoVNDSKqPiKLhGK0VRaHpiXpYzn4Z9TK1zh8faVpxw
Y1Y0AFCFo5NJ2Wf90SptVrO5ivOzlSUztpnmcc6pmk1FeFDcydmI+G6NBrZtUQXlLKMXdLlFRoLX
ytMr8ARa1u8atU0Peqmhyq41f9uF1R7e/2RvHNbLiwOJZnge8GiX4sFaZjKbyL2aZCzOhtHp6ZFK
BXAnBVaduAtNt0jPON9X9cNkQibwJwknYDfOlmcGsZqaPzFGdt39qFYi39uyBe7jtHP7NEKOABKc
peM/lWpULcXMInEoTxZT8c/M693u3LEXP82aEi4SAb3z1dJ4LnbFVHnJXzFADvlMZDG3O4gqmbrX
MzS29pUS9Z/71tYavxlnvfWLKYOjYzST/BWx0QdfDp37bAMlxfZRb4avvWlCQrbIp9KjXUHe3W0s
H19jtXqkTqQChM+Lu+rq5ZmUWJcmFthn2gpxoBly2BVVIffvj3L9lgIABi27tHwpE6z1xTTgGHVv
NeU5Uizrq65M7ms4htX3zkw+TBWnbE8nlH8o+xEoLEfuj5aQ7k1cSk1fntVIt3xEB9K91albOiw3
J8Q7TdOTRsGVll7i9F4OdrI8z2jXH9DPTPYlML9D0W9G+beGgnW6MAPQsyHUv5yQotgJkkxteY6T
UB4VjD5QbW2yYw0zYuMz3biOyAyXJtICGAcCcjlUXHqFEitGeUY5tT+0thseTGrCG1vu5oT+GGXV
maT8XKVVMZVnBRHyf/oR2IcYHO046XO6cb/eGooy34J6pdhzZWEiklKoSHKzGUT3GTNHTPW6KA6m
adhyTbq1dLxNOJUBBqLssoq0sykbwf1F1TmK9OwEOCAJck/xHj5+jv4cZRVhtKihNAK437k27OTr
mJih72ZSnnF07DbSvpsT4gjBvyT1uyIqREasNgoe8WcDo2yfXFMNbCVxj+9P6NYoDAA2jDYYwkar
CTXDkNqDblTnPLfDvYI/0b7tyi13yhvbAEYL0yAsou2w7lpSMoiTptTKc0GryachPt4Vbvu5CZX8
w60NJGQArQLro8NPSrQ6QRr1oa53uRfKaUhokGrRfZT17sf3wcUwq90Wxm7nWkItz4Od/9JSR78j
CRh9tLu2HCJvLR14CKpesDwNxGUvJ4TWYdXOvVKe0z5xD1CU6i5Ijch6BoGXuhuhw43BIECS5HGp
ss3XNmegopI0b+36rLv5cEwSZFSqusl/1I2zJRG2RCGrd4+KHqJWy7vH7ls25h/PhCMiL/WauDkv
UhyoDU/ap66b7VMzZ1qgF4l1zt3W3IpVbgy6aHsv2qg6Bf5VaFRVjRO5Q9ecsQVWhkNnR2G/i4U3
fHn/VF0DEvBRo1KzwKffSmKXk8vJivR2tkvuhel5Eg1im+rPrK6gUqYPaWUkfjTPX7Dsfn1/3Bun
eamOLWgk0B+QfS7HdYUyT2koqjNVq+JbM/fJM7475X5jlOVSuPx2hCzgZ5CRW7DIa6hDYssxjznR
52ROOv2zXko7CmqTN4XaYlm3R1cN0/5lrI3YfOwt0HN+Zw5RF3g8a9MZD+M0ftIl7ZOHrtAn77Ec
oqF9ifQ+qR5liBSZLycZC9T5++EV2HXzr+elafRQmTIqTjZFWudo9HjIYx9q1URMEZ987zXgE4FF
Q4E6qQCVtUAdBRnY2Kvh3/FoFravunP02xkmvJK0eqiaL6NTyxfdKvLhIHNT+ZxTqsJsVqTJf15T
x8PODlP9u1Z3Y7xrndHuN2756xPHUoJBwsBogRqu+zcK8rz0pPPqPOfQxp3e7oLegtuQZWa1cbiv
N8flUKsTF+ey7RIzqc6x4WR7jM67fQO998NHjFEoai9oLh78dSWlmSYEE72GFzKMlKOWGkZQ4w7z
P4xCVZuXC04znpb25UbvzT5OMHpruCRm6dwNRjzVKEvMdrqxaMtftN7qXHvLo0LuS+J9OdDEVgut
lq0eZo0WtO4kds004gZvKm1/jzux1DZO160dwQ28MHcpLdMkuBxRuHkydOTXZzPu3F+WkzavRtVV
qm/RithYxrdO69X0QJviskPUecX6dLw4M5SubdALaCzs+6xM1C+TW8fzgUyt/d5rYV9/dWeUpqhI
2Vq5E505T0crdJNvTVLUqg8PWS13btmkHvh5WyJfLNv4Rw79wgvchrc3gJyhG7R1PWsIsk7m41fb
HHLH74bOcg+xBHbv9105e5+5uLP5aCLXqgdRH3UQiqmJzb7pJpZ57CK77f2KS7Tf4dAslSCqNWf2
sfrTq12JAVnk+i7FkP5edSaZ7fQyTrMPP/0QKGEdIrQE5o02xOX3YREWxyLJ90mSek+RUtlnXpr5
PHRbIgg3Nh94g6WDSF4NBGCVDlRwcOyuNptzO+PxkYsBVWhhDHSmpHqUefRx7DmKC0jLo7y1WP6u
JcWcSI/pHU7N2UrL7B+JsFjv11Hd0jJXEmULi3zjPmJqizI0QkxLB/FyIROUg+w6YTRVlSKAOJYG
ThxqwfuP1XWcwZwcwLFgSxfUxqpg5lHTaTNC6fNEs+Yzm7R6zfpm3HFLZf5oRPKxjb389/uD3jjD
S0rvABF5q8Os3mFjlJmWJAxq5ZPuD2recwbcX2Yxyt3/MBLbkHiGTYJcy+Uill4zhVXvNueom4Hj
oWPRWJ+SAoOkvZnwtGxs/lvfjACD74UeOsXyVQBFaSxNVbR8zlIdw72BCdInzZNbBpG3vhkNqMWp
e+GfrTsNXmqmoVXU7dlrVGn9a0FNG/1cJLiFprVbeWesvk13rxCBbcE3riM3AIbET+x+uDIk/Jfr
mWkSx9nRac+DPpR/Z7zPU+Qr8AwVX4kqLfPjUnQIG6VpJn0jcpTWTzIjtjeenVsbCEIZEQHtqUWU
4PJntLpWxYPI27OlVeahbs3qJRzN5pMlk/b+/R1065PSYCH1o5SyuAldDtUliM1jA9Oem8wbwmNk
xbp9mEIUCPbvD3TrNsOocUEmLLTidR+z7TXExS2Lrwp58yHKlQ5ESjM0D54+y1cbuOUG7OfGgOig
0Z5dTv/S0L+cma1ICXdENOfUGYAXGck/XlxmvhtlCRjlLbjbjU/GJU3RmiY781uXrq0wGoFc8C5U
itG8xFnT7xMh3JfenLaCxhufbHkPaPYtoptASy4nVqeYcOkj1wuYRYDNmZr7UzmYH/9eiCPy/IC6
IMha99+KPNFG+oq8PrziXyirSDpASaU/WeNk/4Us2xa9fXnOVsHInwOuu88STASKTXZz7iotJxaJ
X6o8/yIBc4OofgQ19l/jWRsd6FtLSSpDJkODgyB89Zr3SckSOg6TlIrWBvMsvSJAWkn7eAmEy2SB
2IFFohKyvjk1I0zKjvzn3HrQUsO6U/yw0cpgnJutkvKN65OhQCdCX4JPsTaXUpJZacOpaM99bdBL
d9VxPnthltwX9Zw9zKne7Qs13IKA3BqVzJNaBfAZmFOrTemElhOmUyzO5exEd30mtENkjt2h183+
bA6iubPHYitiuT0ozSLwLSh6rss9Y5FFnpmH7bmkmXLfNnLw9T40F2W7dpeUvLt5tdmkuja9Zl3R
NQdQw61JlWT1SGizkQJuq8R5kE3THkIlq+9dlvoFvXEww3YlSgQo8nLXqkYGptq1szOEJLzYEgu+
+fvX6o17B/CEBssD+t4CEL28DNII7ghPNj+mtAFqNNOuA94cRFjGbsDKbiw2mn6IXcBSgwq8fhvD
QebtiODdeRRj/jMx1OhvrBjrB1j66bNnKC1BSBUd35/ejQNKi45mLuLMnJ21JI7ZDEQaZtWdFVNm
T7IsnQf45OXGKG959uXdQxkBydmlYoNq73puujdixGmyinZTt/ti0nLE8VsbsQacR/FiTWGt53KX
Z0n3QC903hVdPu/0vOwPXdGjFoYIa/GxLwvvGv+EpZdN2ZQPvMbBC2mPdto5/Ul1qawYYV3ep9KL
T9Yot1jeq1VehgLyTra+OA3zr1WmkdQJ0Ng2mU7IQiq+7mmRz5+2Dx/6lm+jLGRyQgDWGVm3y62a
Y2NtOFMznVQjV4PYUtsDoc+8EfGvkQwMswjjwVrhIqIPui4tQlHIujZJ5MkQVIHPuVfH7XFsZ4e7
kI4E+HpNiOquNkuj2NvYlf5MFGEPmOEMPVoVdAt/2Xkqy5fSiGVc+F3S2T8y6K7G3jBL54xjq1bt
M0ga7V5EqvNBa5nl9zMDXGFpuWNZsi6h0Lp1tXq25lM52VT+4WJE/IYeVFZh5Bsb/81654+NvwzG
mQa6x7PEzl8r4XpUQk21S41TbWvwxaiQtcgHz+iQsA+AFNjoxok8vUspmul+rlEfPmAJpjaBpqdV
v8NFyPoleIy6v8aitpNPkZoN2c5syhjZVCWSR2+eB8fPNKV/7fSxyUi7crvV/aKrXWMvkq7NXgdN
Ks3OtPpOOxgxciWMPafVxmSdywBjmSu86iU9p0AFMW91b9vQX9M6z8yT4aGEAvkl7XZSUaMg10Pr
ZTCS4t/Kaj9oifI2KruQcoFBkkbadLnrxx5BEaXWjRPpimb7JlDCo4QiV/im+Cj0920wyumQtiFc
UFFcluCPsrplCOFlqTRP6GsZXGGx3ME6bje6LKvImlEWQwquSzYpacN6SnC/9cZJHPM0oyN5bw5x
9MXITffRSjR5h1fuuEHWujUe6MeF+cZ5gOlxOask9yYUIyDgJ0lo+3TgqgfNTtJ7o4/AAZTtlrrd
KhJ9m59LdwK7DQo8sN8uxws7T1SIKlknflH8A1m08VDT27mvYPX5FVI2T/TN5UEg875x569ji/8f
Gi+TN3YQOMXVBxSV7sIIxXCvUZLWB4UXH7tw+i2Qtbofk7g4t5qV7Gryl2MWeiWWkB7mCDPr/v5d
vQor3n4HzG3uBTI1rNpXu7Yr4Sy3FNzgFuf2gSx9CkLoITulrrZat6uc+/+HQhYNhaRF2WqdgQ7C
UyvZRNapJbzxi7xSd0lRlbtirNQ7ve1Pfc/Ac1dglRdX0UZJ48a3plcItQYMC3D5tRdlAT0ltzod
08ZK2kGT6MORI8TCWmmHak4d7yF9o1GU9fNGgrWGMi8Tvxh6tc36uhW20sT2qW2acd9pM/IVmWp9
MvXaOcgmZcn57A/DWPaBaProaEYfBEC9/QQ82RaBKkjCV6xVE2psVrupfUrSwj40mtYHsWg2hTGX
tuvlK0OnCGY3gQzKArTGVgeK6LdCEFQ9NZo9OYehDcnIuwbPwP2QxGrlO6hh1r4uEu2TKZph2g0d
baag9ZyiC6SNK9hG4nf92eE50UBAbpvUT1/TP3MdncwuN9STiOuT5B2aHgzhPBJsYnLtWE8pIj4b
gcl1kEXWzj5f1hlAxPr5AZA8o2RpsgiFle8VNdZ8XP+mjRvk+jRxRRLNLTBICvrrIq7M8oY+WGic
5t4accToh3sBNmhX5mF0qEAPIwov65+IOlG9joctObcbk1ze1wVnZBCDrZPPZpbUeZLCPFVaZaGf
4yVnh+7/xtG5OQpdY+4d8k13jdsrNatoc2U0TwSp6gOrnn1No8zZsA96w9usti3dLNpZvHPUc9dl
uBrrXfTnauekVl4+nJok0yL0whrgZhgY1qJ80pVaWI+oHHbR45za3uSbcRn9dqWThs+irnuVmys1
Mzh0jkAQIA4QrKp+lzP2W3cKbD/V8os2dL7GAGbnANXc5HuiugjENZbVgO1UskJ1nhstF6OfzFRp
AmQl0n9VIx70e9PpO9j9SmVPH1Rd5WLg3ueCYv3eYunV3WTFwN6mKDVPU+OWTw1i4BCPnezH+6/M
dUTGC0Z7g64D8hgcxMt7gbqjWcPRN09lFE5fikx2XyK3g1s+NMaeLu1waJVi2L0/6I2jj0HCgvsk
DeF6Xw1q6pEjdInRbK39H2dn1tw2kqbrvzJR9+jBvkxM9wUIklpILZZtyb5B2C4b+5JILAn8+vPA
3XNOi1SIp6Yiqly2LCWB3L7lXfr2ynQrDec/y7oirrAxXQuybRf4+SbtRXFJL+GNdUsbkQuV9hEF
vNPb3SybDAcb7PHw8RojVKicqBiqS+qqb4/CfYbaMZXw04NG71mnALe9WzXO5ZY2jn2DWdmleu5v
gtfJ7qDystr8kZ2vAJXXk5cZHf4BKXSpHD0+LFQ0cJKTgZWR6uROuHnxZSl060FNevYUMLXfuOvS
aOzk+A296fnh/Vl9YymteSWFbCrZFGFPk0tR4pMmNVwegZLe0EI4ygLjHR+uZzrE6i7QrHz3/pDn
MRLFn5V8CUUB/s9p4JIkSevApEZTq9biYz8E9jabbHlV20q/cKqfTymzSTeY2aR8iC7UybsenEQQ
C2q3JfAAN5wHrzWjynNz80Jof/5MTKcLeAQeEBfkWW3LjxWdJKndap1SXyoS4yL0RGd+iqfgkgjn
+UZclw4XxdrmoepyshFpaOl1sPiMFee1t9HL0a7DqvAbEYEaSmWo210mN6MdzBbq87n5F52aOOQc
gGIkgvwKqv40CAiaZZGJUScHvJn9sKX8HCklXv7qKmEQhE3Rm6O1RNXw9dSlWdX3NnqMB0+2bljZ
Xv8R7uSyqYfUvdDxeGvyQCr8RvJxeJ9yOAyDOWsQ+j80TWVedfgi7ERfOTdNmhgXttubQ2F9S/SE
6wFp4OunsmD7kRL1sNKH+rHL7PaKuuunxSvFharj+cpH2wXE8mqxAYrn9Ipogz5PExkkh17q2rHX
x+qbkdp19P4knZ8e3HVgtRAG+q1oczJJQ5ypAvHN6uBV/urJOtQvXS/F9zZw5J2SSf8gUJu7MF3n
j7beshxXq34TclwnvelqxlKrcDOwfT7AH+g1/C+UNO/7+8/2xjDwE9leRPg85Gm7SME/4ObuWxza
JE2A0s7uBq7k/V8fBWgd9wH7iDh/fcP/VnlICXHyWAAlicuh37TgFjdlZVwiN5wtOwAR9ET5+RQe
KASc3Dlt7IISxGH8MI4+aqDD0Ie9p77IxRy27z/PGyOtwFgcEzh2Qa2uX/+356l6xAX9ypQH0D+C
Jor+1RYdwOJEu7D03hyIQiUkN05BYJuvB0JDduUOafJgFmO8KV3CgcQoCyRB/ipI+rcJBEDs9c2t
qgGn5x04uK4tAOTd9mPfP1mL034dW+svAjt+j0IGYpN+sKjPaNSk8+NMEQMVtiSbnuoFZdglc/sL
wfnZqgY8AjILHw0Uroh0TuZHEqNxtKIS0yujicY2TaJguaiAdD451AYopfEPvS3wqq8np0aKJZgF
rC5koyxjmy1usQ+qwJois8Ut5K8uOdo4FNeh7jMWN9PrwVwbTwVpxcFtNi2pe137pqKSWldzHJow
cy/cS2dFtdVpc734qHNxBZ6GFK22tM0MmOHWsYUbuqUswsZJt5qqXtK5viRg+9ZoGO6RFHIM0W09
OR7UqCG5nSzxLUgW86tqFWaeRatd9ySrSegkzl9sX7MKV249tW1KOrQ0TnM3fRj0QAPCebBANEWi
7Prt4NSzRI+5b+s9IfJflONbR1z9uwBqQXigmn5S5MjKxOknfLbx2xydn+iNaA8dh8jT+4vkfN2v
ewreMlcHvKvfBcR/O5dK2LYGrShxQNHJ/Bi0sXiGySSu/jejEG1yUqzMjZNnqeE7oXkFxCCAbb/F
lZqao5guaaad3bqUvJmctSS0ChufFhmxB8MLwe2HQ1Av3n2hZ2I74mNwY+UYPRXuNG/L1viLAEum
icSW5jgBGYoSMB9e77LS7hwNnejhgFhdtTOaIo/0bkAwGubAhaN9DWBfZUgnQ50c7YNDy6ujJ3ww
K395stzcjuZ0RX8bVhZlpSoegjktrwutmLbvz995csYmW3s6ZLmkm5RVXz8lUn8O2t3mcFCjTK+L
FHSd7ZZNNPgF7j4x2t+jXMJGxt5eSG1E8BzqkYTvC2YyLH1ZXfhA5wcpMTDdLLpNBnSGU5lMXkK7
dGqYDoaPmwrYTe3ey/x6q1B4vpDCvLGqwPkBQV77uWtn/PWjI6IqrN5O1WGUebmHlumGZT9OoaG6
Ep+rZt6OIrUubJg3B8W9fWWqY+B+Si2gXTKVGnI/B8wx65sEmNiuaO3xQO9CPHhIl3/P/fxSa+ms
1mcCe0AtmDuDUuYZEIjcLKm6phgPbqpX+X0uaidELu1nvJp8LWieb0rkrsMBwJCxHx3vosjrG7NK
vLw6NyDwtbYKXr9qp8lG2fbJhO5cPOyUN2eRGBMStyFR1xdW9LovTzYTddpVB8tb2c+nJKIxoFyi
ZmvCeCqRdVgnneeEyZCVj0axqttYuYq/1TzlEg6GmWpR2dvI+S+joGgWd3niXNjdbz08bDNCa+I2
oJcn66wdaHIjOYILX4X9n+eMwaaftH2gV93+wrOvmcDps7OUEfQkUeDXk93srkYm7pCpQyxa5dD0
aR/z8otZ+g683jZXLx4vHL5EhtlwOGJcEjrYeV3owhlvPbCFDiLhCfYjaEa/nm0dOm9TjWwsc5Rg
6IogGLatmwZHx6ycQ5YYX1vLROMqa1T2khfiOtX9j25ip0VY+HIXmJW9aRNUDvaZQNfwQvT0xmaA
8cI0ICvGXjjNs4cZ6r9T6IqLcTCdG4fKt7MRlPi9sHTmxQwzp/toithMIxuZoiyk5ZDMF7pJb32I
NS8B9M6GoBT1+hVlGPEFo9arA7dQpyLXR86xckV8beR0l/ygGDYi0X91Xld+nfwezdT3V8p5mEU0
bNOb5cTnJDrNwhBY7oRecgxlQ0tjtlR3Jkacm4po9Uq04sLTvnG/sQ5YC+Sv9ApPzeirFrMHL8/n
Q1el8loXcUvuIqBmhPac3Pl61YbopstDS+x3KRM8lT5b73GYnnAWMUGkjnsKF4yzPI27tJ4PlHqr
nUQagUaRj41LrrUPWowAptU7WGgIYQsfLYaueQp0iRNIHgzSjBocDA/WMsl9Ug7T1uzcb3WzNBur
bi9FHOu+ONm9/8TyEOn8JuW/XhS+NkkTxw9QeMzNbkBSI+xz275wSLyx9FDjXc8j9idYg5O4xmpH
o23SbD5gdJfeaaYJUKNODJT3F3s7TMWMwpsjPoxD0X0vvWx4fn/l/bY1P3tKRP0cHHWgNJ2Gv5WH
DUXLnQN4ZFD7ZfKTramnGhoVaPJ2TTw8WUlQfEw4Uje+AzTPT7Q2TMvM3mVK8yJv9qxwThxjkxdS
bX3qxBc2xxt3NLx0sBEmOpHoOJ4c2DJDTR7bn/mA/+dyW0/z8qQCNHrC1Oo6uqtmLF/K0riQqJ5i
y34vVM6kVVcJiA2V1dfT34m+7sdxng+TFrQbZ+iKcEwndc/n/MDaxfyxbeqt18RBZHur33Wrjx9F
66ibkdIpiHPvkszGG/sWniB27uDpdBB9J3GpnAptjrN0OdB/ocutTyMZYKANqET0uSr2ovPkzirp
+Uy+Vnx6f6G8NQvUiGhVuSySM8obVd+hM2FNH6RujD9nC1FqzyLelwBxw7YM0mNZFsH/ZhIo70EP
R7AaSsHJ7kBnrbTwAZsPvjfoh9k32OqDFLq+L2pTR0HZ4fYIzTTTcYIrVfpJg8NZXxco6DmYqxSd
DEm6/M8N5vEv77+QN85sIif0OvhwoOJOqeto5sUeWhjzASwr+iB5Djs+NFKP1s3SJUdlqV5euCvf
OpFolhCygeSx6Mu/XpI4u+q15mAotEisJjRVuh+WYakulG7PwSwc0cD918N57bidBv19xrPVsZgP
jUlTIYp9P9gac0Isrk2NzK8DT5iPtWjtXy4wiF8aQmfJroNqBKRlMI1LhiFv7kTAsi43FcRcBHRe
P7ZybPSRtW45dFbuqm3W6q4dthNqrhuJ6tJOL5hhHwfIH4Fd5T1qEqb+dfJUdXSHLkESEOeP71Pm
dfOlN/VGaEUcDxGK/Ij/ntaZ+mCytDjtl0M8WfbnBikLHaSYs2zH2iaOcIy5OgRDgCQK+k/fC7vd
L6hwXWdBQslrgLv4vCAlEKIC5oUSQYELKdXvVszrwx0CFfI1eKCg0k588/rNdboqA6Ou9INJ6Xi4
GYJYexqp/yVXtrCp5QA7KO5qzlEjzLQge3JUXf/ZlJpzFC5Gsl0/Tx/xYQ7UdqUo8/dlD3G+M+xb
T0PbFNTPEA8XopPzRf76M69f/7dKCSr/rts1KZ95RlxGloG1QQQxuH5/957PHKN4hFu0kt9o6c4y
WXGksX6wgI7kh4Lrcdr6dWuV9/rSWvnm/eHOE3sud4QAVqQutXDkpl4/FQy9IE881rC2eGAprb6z
Wq7NDEuWxS92fd8dx15OD5o3NwRDVBRXHLo2PZVI2DQ4iCk0xN//TOuQrxYHMTQ5CTU2aHycKieL
Q9nlksemtRzAt0xNONZ1uZ0A92BrRlHhVvOa0dt0Vl3oEciXbPho2Gn77f3PcJ6crB+CjjoXyoqe
Oy2edsrlxEaT4dC06JGGU449QphY1a5IHUVp09bGg+aYJTmarzYFulnXaGj5Wy+lBJr3GvURbS4/
qTlro1ShkP7+5ztbjHw8LGUg2qJz6NN4PJm2HH3PeOz1Q8m+rUIrzUsnRFfGUtH7A53d7etAv/XP
oB9SsT5ZH76uFUuGlO+hmcqSQKP6kSj1rHXaT+E0EcDmnavXu/fHPEey0ZdjWOpqICKJx08CCjcu
sZOGC32YDWDqm37Qhk9O08WAX8ZYYNCphu6emFerwPHlVh4uleVW4Qz3Ur/w/OeXDp/F5j1zlNLE
Br7y+k3PVlrTd5r1Q2f3gbjXUgKoG4Nb9E7kdRLsKvK+PBpcW8VbYHGtg+o/kCVCwQEoJYrE9vP7
b+eNqSciJlehh7n2eU7iv6QZzBamiHGQVi9u40AfHnNnDi5l5+suO9mFFJ6Iv1ldLLVTFUhjkINq
iEMP8zS5f7p9Dbw+rbWxjeoicaqNls4iu9HxNjAiQVYebxacMb6mfTAHoRpmGhxhXpstph0SqtIl
NsNvLs6rz0fZlfoN5EqyIBbJybxQA9OIAsbimFdG6WzbyZi1BxNZr9jG1nHCh9wwRzU/1PwZooJB
jl/ZLvYIRW8b4NLFVve0WWxLoP2Q8ItC765Eiufj8yCSWUVVW5XT58zK7WlnOpOmPZWxP4qf/tws
8hjEmef0YW5movkhrJxWUYgsjePIKMGLqFqg0U1WHSW1xOnenZdCfXeBjCR3Aq+L4VD3RaVdODbP
j3JufEpHhMJcq8ignCyMrHWVKVSSHf1iNkFFIvnzp1241he15BOQ09EUBiBxJwDEbWu59TLnMwz3
zkryKjJ7I62eoMYI68JRtU7E64laS2wAQtemF8vp5KiCURnnXVZiteWl0710+v4rXQb2suFqU3Cf
ekq3sK/Bre/q/Y1ydnRR30KchYQJtCjgk5MVos/UlpLaTI9DCo/5Skxt4u9LFN9w3LJFCTgz6I9Q
qBKBgzxaqhfm42yfUkilu8y/9CQgcZ5cY+XUEDi5bnoUZTCJEKPR8aPpNZcay+evl9VPOMwlviq3
n4LnvYZrRjl6fayRR/c31hBM3aNeIN36Y/bT+ldMpvINtymMIN5/vWeRClc0rQDYPZwOACPX5/+3
eGgV9jGbDImVVmX+dacF2r7BbnhvO412ISg6f5VrNEClH+IoULdT1aJgnCqfJktznIU7X5k4oO5T
9MGj9x/ofBRnVdlfh6HgRSf49QNpaWk2YpDNUe9KBz6R8qLG6toLse9ZegarcX0GZDLYFmd1pn5c
4qAw++Y42EGzR7Bx2E9+bX/0xjHYmoZG2P3+Y52FUyuNkkKOASAdkPIpLMoM/GYorUEcifVNLDfJ
UjEws4CJ7mYnc+N7AtGs+ZBAO1RbNIy86asMurS7RKQ6Xy8gb6DEkidBRQdO/Pr1jktgCdT82iOV
3eZKF+Yc72BUt0Y4eMZF5sMbr3ntnKyyGtALMQJ7PZpj1hNl2lQcNZbUtu6q7qr25+BqTCwzDw3A
s8aF5fPG863cZipmFC9BFp0sn7xo7Bn0rjgmKnfxzMnB+ge5J18cT1O/3p/TN5Yq8ciKaAPoA/bz
ZKzBV3o267o4Gpkl+o1tJXhi6uZApf79gd56jXSGQdqvXfaz6kpuYEQLnEpgJJrpGwsbsgOlKXFn
Dj2dgWJS84UB33yLqLb+Uw+CAuTredPl6PvZPIljM5GwA5fWb5DJXG5cn1Dz/Wd7cyjAdPZ6MBJE
n9wPHr71w+IIcZziwK02y6xbbdQ5QRJcp703vbw/GkVzPvqrixDIJWGkv6IUVyb1yQaASFhONbZI
RwSRcT0ONsIymnskd6sDxvZNZCH0/Oy72kHTp285JPpttQT1bhaU9WeizI2/FOOdGgA6hJh3jt/t
Rbg/p7nezKrwNmlSGtcpLLSwtsQkN1hxkBiYWYFJWmOE1lCme1GVyI/2dZA9p8Z8EL3l3QWDa5Dk
a1rY1KuNbRGUR0ra6lZJ27/vsrTbEu2O2EuMh7Ht6epqcTkf52IQWz11ffStPBT/ljl9zmZDNHTO
5LBNkhSDnmGI+FHjzhy0L5XM79y4VletjkTblMVDGWbCq9LQS2R3BBtvJFFu+dWH2nK6W0RPittC
xfq+drqZk0KPQ9Q57+vYL7d8KnX0MaXetUMxt0N6TfNSJc85VfwnZADVd0NUcRG1c1Ac5Krks2nT
Sbp3HrT87IMXg7y5ad2FlxWgmh18cnCrySMgjkzP2p37ONWjMYZlU5rtVTB7zfdOTWkadnqLf1aD
yWWxmyuXEnWYVmbJjCw1kR3v267FEZq3sQQ3WaJ5NYZIwvvh21OeXflqXNUV+mqcuvTYczXPH10d
qvsVNi92/AxCLJPuZshRlnA2+mD005XjFe2vUTmgj/1UpfYOFTPV7HtjVTTTsyLNdguEBWI36FVk
xGytbhtrOAdE1iynbIfWmFi2MGXVrQbr6Zs5dC1mnQ3h3rh0brJLjclUm97rkWOe+lmZkZ7rfrNx
OpDHYYA8NG4u+iR1JJrHUlz1pUzrWxXgKnXl9JmpIjKEqv44QYDs9/SPR7QL45JKOGoVLgECrhf6
AQSXY+zLOq/wAmvz1oQ54muJfO7LvNM+WnEx/ertznI+1RxHstrYdNyKjdHoMtilQeGNe1gERNaj
WUIsnS1fCopt3LE7nAvGemtMRYMQ2TT4X0y7QoMBpNJQhF3rtvgcUQErtqMjgg9tLfRik3VzXGG/
FmdNaAfJVO7bqWiHTzZE7OVLlso5+yDKofk6YmM0XwmRzXlUt1K6odc4bfUYS6+CaZTlHpwbN+0o
ptlzTgLgoOWSdGFeDLm5wSrcTMkIZVl+tdq0FiG9gdEawnGio4CkeT48IaDk2zdDkZSfJ1UmIJTh
rMmHFtSeVQKkMMyeYVblLEtWM5RYVOfim0RiZ3Z0ZOu56w6K/f6md3BJPS52Q0VU9h5uSFnmTtMO
eeO5vIvzOB0+aX6j/yJM79Iodcja2ED40219Q8wFZhf62D0qa+76Jxn0bb+qa5b6dMT8R1ghrkf2
GFZkM8uN1+R6u1kah8K3K/xVSQu79EDGIYo+Y3HtL4qF5KN047ZUFBeL8nNfudptgfqX/9hMykpn
OBlJ6UUEZGPzpw1sJfiU5n2bRmJxW3ej9fqsU0ofBjT5lDfBYMaheT8Xjj/9GRtVU95pOYPiEGIm
YjdN2NObduxzwQOyzGkR52mef07Aelc7O7fHMcT2Hl+jGEmF53RORBc6XpYO97jzznWoz8U03CIQ
Vxd7jVhbi8gQnBnO9GB7j+6McNoGdUfbC3Wvt8V2Zt76MFi6Lr+xC68aotKs2ma9tQoCb6dskm3p
2uOyn0VfVocYBbIgjHPLFNdD55jTcc5MFBwGp8JHykC9CvZOnXcxpNC1kpEtrW4+OC6LYpPFVYIp
so3X217X57a6puKOB9qwUHoIXXjUn9EEpOLgaim0bq3U7eEB2yVLh58+mcEmkIGsDggeWNqHRjez
7pEPIrWXaYS9fvSMWKXbmgXuXnltaS0RtZTejJhq3wqXrlienQThvYbpTe2U04LS98aT9uxsPBTW
J/ZAHJvOBst46URVZSCVzaKfBiy089nft7Pqy0jTRZs9xK6h1Ryi+TCHPgD9aS9sGHRhRxLah3Uv
F/EwGzaEL0Mh+xfWQnLWSX5YczWvooPXtZE71S1zp8qrpauoAE9BW31OFKEsm0qwWIu26z4PeR5U
UaPXwgkhB8ivArGgl8T3Yn3r9aghoYwI8f62pSGDQ2FicuZnCqAf8nJtWu3TGWZJSA4koZw3NbQr
rRzd+Rr5uHRkczcNJg1Nk+lhDwrziy46W26EAwP0SpdK2dHEMal/aOKWfkWhmjkNs3L1SvZr5DBD
VWXlslWz2zmPhd/P+bUshh7y1TBqlqK3Omso19lpPqQbtx+D4ntuD7Y8tlqAGxiHVixC1PX8fudY
jXVoOtgeS5jP9dyGvqoHRFdVvGg72Vb28t3I/aLduSr2voyN08gI9zKKvaYuBhWK3o5rpKnwkd2j
E5GaoSH0GvbNjLdtKE1lf1jqpa52Dp/waYHdL7+0i4GYAXwxeDkbjo6y2elQkp4zfakaTqBlqR+S
HpcPqnTwkiK6lDLZgw4rAG5M2dxuc97CuoOKZA411XbBBtMk2vzz2KsvHUgZtWs8RE42Y2MsWGTW
U2A+wb0YqscRVa+2A2NaZcWmbrJBixII3/4Bzr31skyOjUC+8Oa7CqlPAJqlZY2f8TZR8qZfxmJ4
6d05tcMlGTR5DSTKq8PMUKA7Ot9J5RYUb1HukUXKs2hpBbQV2o/Dch2Xcsle5lr3up2ktZptUKEa
luNkj8O0033Z+dFkJ8F851ht8Mmz87q7ilvDlE+KCqa7MVsn7q46bzV1bpsYGRegrP74iOlKXu4K
zV+0Wy4T8YLwNC7tQVNk+IZSJPlBGSlPI8nLpp3toKV4VSSLaO7M3Ku9L6R/hAhW71nT1h1bbThi
tWfW+8THCW+zSCwWtsppyoIjyWqSIyiGCusKdqd3BbVTLzeNSmxzhyIboSDdjnHZLkQqa3eZntbG
r1onDaWy7GVvt2ZS3ptWj3LlWCejvA5kNxs3wZJ62DTVBsjzmaVPV2EWhdylulO7kW4U7bgv+4Xw
ReRm8ln5LIsbVj+QOj2lsrbFx62cb/HzG7udMmC3hkPRpMWH2LKyY195Rrtx4zHn2IitucQKzRga
Xs4kYpjda9+NW89KI7NqYp7W9+qHKUPjdZfZi1ntbYMgbJcMQTPctILodlsmqdCe8DWz/MiWMtWK
EDGKkUAPa5YgXjaTmZbztySQeZCFfanhyaSNRSM2eSnQ0YDW3oid1rW0VDsf99SN14tkipQRa9pn
e4mT70nem+aTloru2YgNbAMi3ZmVvHJhouDynWbNfJNNmfHSaTa4r3igWhcG0o3VjiC8ne+DysYg
pqvr7kNvNkFwnWC7V4cEeLLdAs936x3iqCnKcZZTBlxc7fDZoe53Y+Sxm1+jNtBDQeSNFHtVsvIR
EJy6KSprp/phTHrtRCrvlX3VDIv2SScA80KWrqOiYTH8eqPc3NKOmtKrbGeJpr9prLyMd6WuWTOe
E6lTIx+g1T0OLx3HQLnY2Cwljq6qbcpxHNwgj9Jy2sfVUF+7rPs+XIxOIXljFdWDZs6uTwBG+Huc
LENYUUm2N4duMSUO/22UC7K0p8UyyzTwbhIq9XaoaaX5hO2AlV/ZbVF7oTZz+ty2y+wGod2i0Mg2
IRDeM1NDHFHWGY3bport+bZfJNZQyrcQzIgdoVhn3pKxZNA+5CSSSlQ3rum1zTUBR99scqyXMdmI
++lnsZjetDcWO012MU31JXRV73a7QlSZtZ3Q/00f2Qv5uBdDSgOowOHIJxmrluZQG4kq99WqYhNi
jonS1AY90vHRyowi/x6jNDVEhtTyVG2qVoiHJinE1znNbTQC3SxuBQeB1fu3DbDYJKSIqmH1Sy6Z
xzsogmty2MhFT7nH5zG7K/RgoP080Ru9mU2Srj21kCC+DwiorF2g9CCJijpdpAqBjsXdUWVWQ+wF
jiTf6jNc8qu+wccQFAeihFbkmNmSHsdGChHlVe8tGzcHNbnhjyt5t1qmWXtCODjNxIx+dgPJACNY
1+zp3ObeYj/ZhZjqo5tPQm3NnBDlBf6+sGd6A5ob/MzppPVHK0sd+M3TUGYAqvQqgdYOzlJTXQiC
oh3oPlaB9EO0OsbiB8jARTz+ztH/84f6r+Rn8/DPZFz+47/5/Y+mnTucrPqT3/7jmP3oGtn86v97
/bb/+9def9M/7tuf9VPf/fzZH7+1p3/z1Tfy8/81fvSt//bqN9ua63F+HH5284efcij734PwSde/
+f/7xf/4+funfJzbn3//40cz1P3605Ksqf/415eu//z7H6tf/H/++4//19fuvlV823741v+svq12
mP/8af/zLT+/yf7vf2i+/zcgWCsJn14YFO4Vqjn9/P2lwPwb1V/KpUSXNJKpfv3xH3XT9enf/zC8
v60NMyqPoEIwml358LIZfn/J+htweZB+a2oD4ZUyz/98uFez9P9m7T/qoXpoELWTf/8D0O6r0gpq
OOinUaHCuoPOORzQk6pRwX4arYWw3RYK647WEAQGfRFVdf+gZ3617aH4b3Bz+uXnRv2Ry1vb9aP2
SCx0BeCwi8y0lTtb1Rzpgzlfx06RXJuFN9HWkd4W8sWe0o1F2plM1aYxrO8mQoLRbLckN/P0tckp
syR9ShXAGQ4+IWroaJ5DYU4nsBtf6qriUI+nb0bLGZ8UY/LLU/64FfOcblAx+uUYS7nFfDUNe8vd
LPhg78e2fKo9zdnRA8a9SA6z2na+bMIhHcw6pPsXL6FR0jbBSCkhzdc/Jgb+3VbGjsV0y3+mX6n3
UQmiINuXXU51wjOKHzN7lMbqehAI3T2uTbJH8nGOM3TKy6s4s4gMcQRzwfU3gJ+z7M5rjTvFu6Tk
IuudnbU3kPezveULM8rjDicJkSahNbXydnC0zAvrVDR74BvOVxEPFoCBXj/mRnfX5sYnPTZyaLko
ziy1lvwKHK2jIBAEd02SJpthbm2oV7n5xS9KGRFm5mFRUV/J7Fq7mgrRhkUyvSRVdrRlt+zsynY+
zdX8CZyJSY9HT451OlTXErrTNwiRZRLhgmlH5Fbp13I90WtjMQU53ShvHFV+0Sd3/tPxhDxkdule
S8OdX4iV5HdujW86aSHO8S3i2bRyhUMy1alxXywzITOX24SgVkVvLVdddj05WnAflKkV0hoXZMgx
XmZVLT72ppZtWldqYRbUG9ma5QvVnuraL4whGvOmu/UlPdak80miO7f4M+uGLA97MQ7mY+rW3L/9
JPL+qleUAqa+UOSSExiDrYO4+80yOrmzGVU8dhs4CdhXOnq8GVQi6quxAbr6TMmsyK+G2aw/UCWk
6GWqfgKnx0HeAOM/LIljHYZ6+IBmkto6lDw2JIpj2C2pv9E7/xk2wl3gq3BeL/2qLZ/Nfmqiam4/
yziQ1A3mJ03Y9lNRWrilNGlN6VYgNRENco6HjZ568/zc0i0TL6NWNkdHWD725GO/depBPiuNOlVm
ZNTJVJ63UUE88OTKIr4hQUqiBNbBsx5PkkpG1T/lU4/1R+XEH/WmCvakLLXcdMrBlLRz2B65P+5I
GswPRdOV90pm1Ys1s2Wp5ugHT19ya5sB727u8YvEAhsZtGxXg0x8bipXPQw1IhwhFCgagn4+4kKL
ogM+VJqOxpsjH7tO/dLjUSfAbdZwD5Sh6w9ltNB6iZbMGm6IILMwTav7Mo5fQJBH2uihzjHdi8Yb
IlBjBXGQm12Jrvo5qEltQL3VOzHquyq3AyoA5RBZNaEorfVgY1OE+2ggWl7HqAZ6Hc2MKtkN3Isf
4iwh+Jd/xrrV/+zTrt0NWWCkJVCvItbGWxs5Be1TIV2ojYcu0cpS3oE5y5x5m0xyyeetBHyRBTvX
ic2gieRE6Ehj7HaJXesHzqfFn31cui8OopcPsUztG0EHue/6h2XRnDWA8cOgd1VI0lJSIrOrK1g5
ZhnS9/Qe88z5AbsWEpAKSHvidl9Tad2WlEZD4tXxs0xj667WPrhCzu4mdr02sjkfj4NQDQKIeX4I
sK//kgd9fG8RIR3jrEqOw1CXYmtadbxLO829o+TVi63UrJ3TLAc1ZYc+9m79oWtCperv5mxdg+5P
w1ECCRjagaBFZddx3D3hQWdE0EsfnUXdgjPxoqntl43liGIjc6V2WiGKm0Z8ESpF79f5P+ydR5Pc
yLqe/4vWwgS82cJUVXtvyA2C3c2GdwmTSPx6PegZ6ZAjae49OyniRpzVGZLdVYXK/L7XLmHW19NF
qwb/VtRpkcx5v9wEZVOFWmOVz42nE3Be67QWkoeah73BKhWioHJQAjLHdfpKDVhKL9jRADkokrSR
8Sa299qxae3doxF0Sy5nfUMYAz1k1ufiOYlWz26ozYu628/MiOgIED5vOTmbccHnhQjN1buzoi3W
EC5jDsFxuke3Gg5e4Ro3fq21p3bV1w/TqeqDBL+8pVjWOF+ZzUaSECJPqO7RQnITdbPcndaOHivh
yaQ3RXZqFi1LeH77yCggTgFn9IdaaN39Mq4uUMnwqmt+fTENpZdQ4fjBOXVYh06LBgyHb90qytCb
g8aMKkDoh8kInp2s8w5tmx+YDqp4W+qXjCZFBFUOZbvuxE6hK3GbmSvPI+0PhOltoRDppVNk6vu0
NUXs46QOrbTWD+4mj41HMmq3TsfUkHWSN4G8mYwmEmb1ZNdLdhxaintIxFoPvl35h5G78tGbsqcU
/zUf8+hTBOg9LHJ73RZZPTC/D3FqywVlldOcSJpltF7n/IDbuY2ZQVTk2FlkifJoFG13na3z9YgV
JTEGukWDsmcBKVZ1Npmtush90zhhBxBRSjgfT4XPC5XKCtvAKxPqTsLR0/WIX1EHsdTufH0GVJtg
dKwyvalS47ryGD+6nUKpwDtC31sEwX8pW8LKwSQ2TqqpSh9ZGg/lbL9uWxNZxaINw32+zmPBBTSa
TmmfW0tOrh46MZKeQlMZcJOs6rr3rNUZYCdZlWaMRMCffoxsazcq6G5awzyYjBhV3T5zdKNrcs0i
wuptJGuhtclEKezBTs3TRNTpizGZzlGO+WkNgivTG+4gk2RkLOrK6mwRWdR09a571VWcNoWKWwHX
o+OS1IqzTLTgOLj3It9oD6Vsw6x44Vr9sSxZUu4OoIDOdcgfcetTtS4UsG02uYnSp+txI0KvTfML
N1BnLcFQa+eGoAfvc5/lV9kSrA+azG8ZRe+LxcgPOcrDk1aRCWeOlc0QxW3nxrQ1zmxCkpPLT6v3
ocuNh36qDl69z2nAb6EpU+fJkUDTDgLkGBFW8ADsyXspg59OMLdXszFyyKz2+zpuzaFbPXFHpwdR
lX469TdUD9Ki48N8hbO9gCrE5FjSZTfXDN5JP8MBTGGH34ICAUFzDRKmtauu7ZE+oKtqHil3DS1n
Lb0zLZjo/qU8TmlnNhvi8lIFsgjed0eI+VfM9L+1ED12Df/7+47z2270n9uZjj+7fd0Y//5P/T+4
LtF+8E/70n3X/GiL37alr7/x57pkBn8Q3I4gfA+nI/Vm31b+3JZM/Q/aEg08G1jLEO3Y/1qWbFas
nYneLbboon2PFeavZcm2/thz/YA17T1XDz3ev7UsfSmC/sVDe2j2ADBMwFNEfVD6f+eh/U6jNQW7
WQRstA0XwB9zB4YD+X9yqSfcbhdDVAo56Qh0dt8XLPbXNc4O0wxFKRk8Y2KpK+ODgKShOZvqNChP
k7Ewqwyd0TRJkBXpFMsMQ1UMJqTZCSEyTvBjpaZURW6dGcONt1k58k593bTTVDYrMynhm1n+WNV7
gXbXoI5hoyC9saPm1M5E1BaecVrYU9wxXMDdvTNT5uO9PnTqovNJjbHmYtzOirmyX9hPtT5eQSyz
w76x3XjpOPjxnBEXrEKq47rmzZk2smZYt1qZXqZeJaQe5xYI8BMYSZ1eDz4sy5H7pOWkKdRohkOa
5jLyvdGx40DP229UkKbuwayXZUVcwsOA3SWo00RRswLkOltsoNs6CCB5bdtne6N1q8jXoD0PjSsz
7ZBlXoegchxldlVPnJzoqZuHvio2osqGUV7qyMhMEKOFmmZeQvF9mrbpXjGPm6EqxtUAjmytgxKl
6yeN1Og4s8sKPMsi9RfmwsqWuQhx/y/1lQ0d9NqXMGvsiABxoJ+iwNo5axZkwjzbPws1qWdugThL
A9XEpCXZ/NjMvatXAcPvNp4dir3mjGBLI/toG7sqj1qq3Tc1oGZcA6H+SGtGiaDLyL3nW3CZT/b2
onwMrcSeINbL+nNEnc4QjQv5J2R52WZcmFv6RE1gedb3fn2Fqm++82jyOriL/ugPrv7C+tK8Zdam
4gDKJ1pILn4HUyZXemjaBv11VQY3XuUYzFdKVlNM8iStXeVafq9HwdPj4eZdo77ZICOEXP1PfHnz
EBEU7D3OucJD1RYOLAhOFt5u4cFdiq7uHpoFxT8Bbkt/BPqQZThUFvNdxpN7tWkrRvdsyyHv8mUA
rO4dfdYOtIw7OMPNShZRNmYq2ciNgHG3J21g+6TaUTizRZa82Uz369RpNHAXfveCpAZosiqq7cmW
tVjQSOAWiiZ7qYxw9dz2uis0Uw/1FSLi4OeLeEROUnz4ZuFMUWVxFci8yId46i31OI8utWQ5lIMR
ymGYtBPtak4TjqnIPgLcz0+CFw/wma5md2RqBFBcpeo/hzGr/bjB4nzXaoE1MfWO2h1ecEa8crVx
XvqjW4NUq6X+JpelGtFQdHwUptYZF81Ucg+2NPx8pLtN53LKK2mGQWG5d0ZZZU8BIhkRLSCXR83J
/R/OUgfUJI+j/1xMiNNCoYr8XsfNtyS6NpQ3deZR47sI0b41uQazrs38t3CsvZV33FvkZYaR4LGo
y+5ezN48hdjezDNM3KmMnMUeXzRkOdOlN8yKfdhGDGy0aXBFdJ5DqNBIMCpg4yz0xB7Imo4odtNv
oP/S4FBOVUUFgGLOPjcHG92/B1v00UtN/kQauNVnCHmD7NbpB5aAzdBVujeSGsPbljom4yUytO8Z
v8MWtu6Mo0FDtUxTM40KRpRbTfXuZ429HoTRQ3fPheY9TevSoNU1W4+29KUTTQJ2XT2hlYVBnJq5
eVkDa6E7bCv9d9Gq9taXxGjjSR6yLNEd2+oOtNYSO6oZg8YPZ/IMVVD3DL07r6FLH9Oohm350/TW
dkgqGOtXN8smeDHKDBtUSWt62Wbd6h96YKmNuY3dL2GR1306DisEQONoDX7kl5IoGddd/ScLTWYQ
ZmD348ExluY6t6oF2YazmKd0JWmNjIq1vB3I+FIcPnV6l9ZaI8DH2uF2gDJ5BSzu8gjTV0DH+7Yt
AP460PvZmFsmIzcf2xQvVqCKZKBfFM/1kNY/Gl1aWEEk51488OWGVsx9WDRPynSIXH1nMaxsGO/c
zSizcEk7V8RrDlQU2SVp+XDutXbe293u7m3H7d1LM/+pQ9z2cyNi46r2TOA+0sKq78D6gHoGuYc0
ANYGv7srtS2LRZNVaCUMn+xyE+oh3gKDoc+qevUg58opj8BCFU1DymvFPvKWeQTgVWAODNq0OVgd
ndZxlQftM58aCA77UfrhLyWnUe1sZDYJ6rABGvgtn7qhFRcUd7JUN+umyJKXfpkfezjB+2xrfXjB
xhJt1EMTnynpUWPmmmq534JRinBNSaHFJLFkLzWJCjeeErKOemWyGAAsCqCetdtu7FGiPfCtjLWl
NeT2UWeZPC88fNBgnaOxRrSiouBSWzPdMS+YPV1utvdKt531zXCnzIocEq9VmNMBEJB5HNgvc62M
e01HvxHuobwshUvvnaRBaB1aIMfaxYtd5h5yza2HSAYarYl6a+k/kGLhARttMovhzBv3ljoQLqFt
HuwRZ3DdW6HV2upWq/h1IkH21hx3mTk+z3Zu3m38H9qBWw1ARkG1PHF1ddW5A67GvSdgOIu8sLQk
EBRPoLQZZ52NrOv7Q5cJlcdGYMz8Qcjh1400/4Z4Alu7JrBpa8D9fJ6aZuilir3G9T+XrO4YzIdu
00JrI0kVCHic3/k30jpByWl+I7qguCXDFbaolr3J94vs73M6w3MSwXr2MSyNDuGW5PmlPPJ8IonN
EAE6vbXjBTyUa4XZGPRo/RSHJrkUOr1qbAXXw2oSe4R43564L/gU475spzujtWEXm8pYjmU9+gNC
QXeww85XqIy9lMR9IC4QTbSDafVKqcxaxJpBR089qxmlirdNRdRMGge4cgLvxYEjXLihRuuJRc7Y
jpZnbg6ggLbNh1HugSgCns5O7K2QuMV6fhKbf9mRRmerdjt1pN82kcuXZowZppxHt9g68NKc9z+i
xjO4LQP218Tr58K+XE03A44E+p8TR2iY8aXLzIyUfjHfZm1tDWaM1P8xVln2fVpnYzivHBZm7vl6
avaQCBo4jU5Uce4TNh6WkyrmA4Sbzd4GuHoHPCay820gIv2ssWd3obfH379KLMhxz5VQXhrKRgRH
6L6jR50vlBaOajHupVLWPbhdhZ+z8aaQ+pbyiFCpKQ9949f0Q/Wgibe151QMHEBC7aEp/JwxV07Z
5Fwxsfr2wXJXiqMwBrTqxrIruSVaWZveGzsnAYJcKJo/P2wB8xFCsxWZFHXU45I/MzATRZOCSEjc
iJsVnNub1nX3o+hHeShmXRpng/RTmPfSMNJ3p4ASPTjr7PuPloLpvHSsVNn3liL0KZoMfTP/A4P0
7wJldgwbzocPxmEHMvbKrN9lvLScwkOXLPlUghpXtqgKCEyvef9l6/qLCPqV+PnSjP+2yuBnJ20M
+4LOce3+veE8EH07atOA0NNeEXAFhCA9GAh7QKp9vbQomDD7S/R/ZRnRshPc6EKC7qC9ePz6Rf6t
Pfk/twT//0YcOv9IHEaqF/P4K2u4//k/12DL/gMwiSwNyi0dbL57ws6fa7AFZ7jXHdGJh+sd7zTE
4F+coeX84ZIjQNoSrgOOlF1E/dcavP97LuXv/C18mcZOQv4bnKG5GwB+fXQQfrN/YM7hSTVp6Nv/
+y/2lS6wFwP15xY1qGBhmPHoGKGOip8oK7+eHwQ0yJ1WCeMyoCn1TeaNQBViG+INeT/MjidG8+Q1
dv9UGqscokkDPOsct38lBKuZw2HmQUxgbXq2D1Lp20NrVtt/VEH9u8fJI3jiKyhp95Hgw8Hg8fur
EL1Hq4HQjGi3dEeioGNIG2GDSmQYcedlydiUUVbO3/75i/d/+rHYD1x8R5A2wd9Dz4K1d1oLC3ek
EG5JG4kF/YWm3txQtHzeL8uVFKzp//wzf5fr//lSf/2ZOwf8ywe2rlKz+mn/mfp6hi/UCVMJKjYM
5vd//kFfCQm/PxqcKOzrJjp9HtG/AyS6KLxC61HvFgaof9R0JqHhaA7yAUfjoj1OKrAvmlx5aleC
gw5q+hSu26xQyhd0XGha55ywAcgFi4TpUA+YW0EXSrCJM6MzjR+602hOuDIlcJnVQXfbWyO0SW8s
VR3/84sxnN8NYl/vGwEAezwDR6WDoO739w2Qg+SJrtwilF0b6dU9ABTUro40H7vQmthO3hph2s7e
mniMj4wAzbC9BlsPxSulU19scjGu0rSlt0QY88rYmQ3Lz9xWfGPsevAf/JYMglDz4Brjera5oo26
14hI+3qd5v6SbXSWZ1PVoyDd5pr3xO87kN10f6vk/qYFmdwQrvNOYoAv5rD+en/H/a0u9jd9qNDr
IsjfPwv2ryHBa5YaMaq8jNZg/PFkgeeN/RNij5x1drGgO3csv1t2+J7IRn/utJjNYv201z6TrF/F
bCT0eMPhblNgfVZ9weQmGwNWC8ZWY18wIQmi3lpSWogdaZeXIwUL/OPN2k5RM4q1jq2hJBKNtWuk
VSnbTCPxsKPz4Sr4+RgFX1Y+qGA+H7JyTdAemMu5bMs0Mqg2dhLQBrOnAaBZX1qyngqM5IAChyCb
7/OusR9VZS3fBof428vcgKO+1bNAGjGsXAPmMnVnOZnsy8HZRuZ0Z2uaLZFrWXyFT6/r9Vo1A2mY
UiMJ0V9Gdd/53ZZFCNoDHm7COrOji8jcCWu7FFUET96w3U8YlqJ5FsYC1TLWZ8iTIcGbrGDTr3ST
ohoIDvOAq9dMSA9n0CvoElYRgg+niqTmyEczVeKcHJSmIRlz5DFxSRQzI5K7mR/V5owPrqvtMRlp
Zn7mKbE5Ieex9bMrCPaPEQdaQzhVy/wDl6t87o1O2qzHfNB1NgC6U3TERL/ieytZc60gXpcdTWr4
1FjkGkwuSYpoMT1WAwJNxxfuALvVDa/jfkgvxbCyHe5Ht7sf4vLrPG/3o70bTU55fz/w0/3oH/dL
gAyL6eG/NwpecBqEGW2BFiQUGbvJmukAaG6Qa2j89VXzY3fcuUbLrYJHKlCAhP6jbzNf1t+OJtfD
RLen7ZI6wtf6b54lafugnjQrR2jRbpCWffilQhzvTwFHUXGJL56byTQ/e2RvaTCN8Ivupe0grE2z
5Z6wotNQt8k//1Lc8P/b7+TjaUR6R7suQPXvB8y/3phiROsVml8v3q/SPEQFyHvifL0/9aTRUDLs
b5va38Cv3+G/BrD/9lX9+n+Xbl3+mJbfmYivv/AXEwGpQC7N3hEKt2R/DVr/i4ng1gbo2NsASdf6
hYlw/D8YsfbkILyTdK8YXLR/jWAO0xkkBA8ZMjBSxilx/TdGMPsrO+GXpxmtlkW2JVmTKJgIY//K
XvjlSq9IeGw9v/SwvjntZxNMwTcw5WJjhZ+PtaVlP6t2GaDts9X/hluqmhMf5c2VPoyDfTCC2n6G
A0UcpBma8HBWuFmZKKvfjuXWo6wSUCpr5BSVpyf7xTsywNXQxWkwdN9SAj/npKRcxz0P1tkDU5ux
yCeNV2EiqJxUwdUpvTtw5abmBWC+S4qszKtH3rUJYxG5eO+r3dHw1jj2hKy19/FIUeusy0iTUtWR
b60odXOnGMqkA8UhPMTWZejgakM33tTlKzC9zeLuLgGIJsRmn1hWzoFsYQD4UcOvryG1fTaXJiwq
9VVEbZ3TX82Nw4l/uwRp+zluuXZeFV0Tp8uw3nv1hrXDqTyExps5rofGMkHK6NqeXxTDABkvsx5c
TWaDRJ0cOfrzSls9K4VAKlnnPj+DbS2QTFOf9U21DpCUS/JoQPpbur2KPIMDrYKWyp9qZNqcKg3k
oWL4mGLXcusUKBx0M/HLyfsQ3DxZBJxhC3IlC+fKm90NzH6o0XgVrZg/8SAVzwjUnCWp8dGj5B89
DT2VzJCx4DzSrtBhe9s5Gr3sCWkYUU4BtecvS1F3IDYzLu1w9mFcY1zFBMXX05g9TwD/4GZNFwxH
sfj6EHqly4zfu52czkEvUiyzm2PrSUvLB7khlYGXKd1a7ww3JdBWtpTGB8Yi69zqNe4baYisioC6
4fprsPzjYPJy+Hgt9Ea2TFfn0KPgPVeNOfcRvdQpb0lKeUdkMK6A244e6oZWsAuAQM/GazD5AykZ
niC9VzOXmNlEeYnRz40eKpIEA/Cwcb6cFwpfY6Se/A6Lh7D8NLueerM0p321RdnxzPjd+mb3dF2E
BvyCSGYbkCmeZuJIyE1JeZTA07c9qqhtLyHjUnxfxTjc2ZpXvZTGprdRVzvVB2lD2hTlZN08oVV0
86TyMXjxUWUlvjmJvlvSefY6LfAToZ3V7hIpb//ou7XGsGEFsxgg32fthbGwck8LJr1P3a+kOmIJ
atxYWmNR3aw6scxhF5jtELeo24/5IJsgMsj7qSOXy/c53VDbI7tGV3jMRB/4wDbW9tyLEgFjgS4L
DQIoZA+KKmQe4b70cpQ69lxHYA3QFTP6sEuUjARvoBTkPnSHYPq+zoOFDg4lSWztEu6o70U6Xll+
tWAHt3BvoeqDZTrvGq+1zzIYfnFG4jOADn2Vtk/m5epMRyyORXmDbmzWT9IzNiMaR7KII0PLzTGy
RQouLuq9w15h8ZWxGLgzcfmTyRahcVzbaDDHbT1fjTx9JFKJb7K+dUQZ0Jm63PnCx1BUaHbtnFax
2vJh7ZEOfS9ay24SD+XcGq21sfYxpOL4KngQ7DDv5LLS+mQtTWQqki4irGuq9MHtywr9TY88vL/B
KOqkd5k0PbRpqUYYokl+lrycVUGYb0MuWH5dWUHxiZ4rxwpFe3vA0VNnfLZFZY3Hxd30ZwttsJ9g
QC7fCVX0poNkIDBj/L9W9kYkkv1dMGB+LPNkfYi80RHktLMtL4sZ+z+kj64/MzXacUe+fp8IfGDO
kUWsejE6tD+kzC5lABbtZi/wf+NwCcJZeOh5nemlbVIqcmdb7Krxda26JAMAbEPHwdYU2XBNFaW2
IIZ3pmoSovf7NmnGYXsLFkND5y4t2rJWV2JJ7n2H/FarLazHzbXRsc86PpK41j1tCLtyEdXRrPX0
fOqM1mJBU+MLBrXxzYJZTMmeHHCDEcwOHp7iUkPROWlkY0Hq+X6crilrhZe7XXGYUeTHYoaeOdN0
zfvsxwE7A1ZOy4Db4RQ/S4m7RYIiDc6rIs07j8epQgzk24OX+AEdogDDfSPDLF8xoOzTNuxha/uv
BReAgXDHNN7wJKeCw6PE/itMDV1rvqXTdsqLSgRnS9dP76MAjghXCMZHzUjTx9Hz/fHU+P430rTS
EBFtuR3rPHPPt1TIN4fgvIsZCIcIn3FOKWIycbt1a/cobH+6QkXWfM6DCvwjNLg6MdlNnJ/8iHfA
/P5zxS1CviF4JZeJrBdz33a4yTAIN3CsNbWDHN+kank8oq/OhC/nUSsN/37z3enFH0hniJZinW+p
EhMyqbZUvlSF1mHctGe8u3xAztFjyh/Rwaj6bFMpoVBKz1UHa+7SckuM7MpqTQ6OGSOAcAkDmpaj
LWrngTCMFVgSE0+a5E6NhXdoYR1AL/Tg20JGhpfYQZr/qMZ588OuLzFsb1XQjQegZsOOlh4LVMhx
tH3yepBjpRqRhUdVLrDd0MfIx1SbI5KgSHS9yQU208SpDDaOLAv6OsQtgby2M1J9YAVrK6AbMqWK
KJfg+9F/TcWT2s0JJBz9sqTsfonfDA3XRfZT/ApLfv35P4diw/mDDJJ9KOYB/gIS/ycuqf+BNId4
EoQJZNrstQiAgn8Bk6b1B0Az8hwb/Q0eqF1V89dUbBhglvvJZ1oe6xkRxv/OVEwo1O/7FKJeHz+F
6+jE6wCc6vt//2UqLsSgimzokjSrzeWiKWFIcFcSiRjJQTgfLGLA2Xwtde+k9WphtR2HST+3dtPb
cc/73qK8WlR1m2rBUp+j5XXsD+x1xXArfUu71st8q45p2bdbbGOde6l7H2HiSuvfu7NO+du4lv5V
MLWGjzWZeSdyx8E6n3XREVdpGn12qZnGdu5D2R6JpMIM1qaLd6H0FmoZX7a+yjhohLc5SaCjzDhT
wu7FlULwPZ4ccIcnFH8u6QpYj5q9Fpp8gm1kEoP8xJX0qRjevUt3UUZoouzoTz5pGGXSE+GRJfjR
NLnFZc0ofVSe7wrk9s6i/2zJWRraw0y1IvxOO3e+x9gs28A+NcqjbXsqOZy/k5KtkBc7yrKu3W62
jChd5hKPa+PmqAy3RVjEtmlOygDYzS/ATgAcg0qx7iu/1Q/zslA2Kl2fdZobvor0QTHN6jMyQ4R6
2OGsWeupzLILuGZzQKwImZUyBJJ0ySnZjUYsyt6874VqDlOWUa5MBsQ+1dSvytAsL+y0oLyelOaT
uKJcWqQXuKEIX3D+EIwwnjCGAVm6gsER90P5vbEyYtZkHcwFhomiSUMd8/MZhyJWvCowMZXl6usQ
7FL7uqrzsY8LikyN2AYZNqScyBzwt5vRzDlt1bQei860DiI33fuC1sp3QHzqXMSAICWsjPZVERZ2
2vh+0aqLfe55qxvno3WgBCOOPho+Cl/X6oNlM5NH2BAr8gVy86Gx5oX1B6ZqS0/SzHivXJkikmKO
zrrHmkr0Psb8483fs0Gs1WWTddK/bG3EkHDPjqus9LghALN+yLJtAiPUjWDcrnvi3NRBTFPP1F+A
hRJXvRkImsehwpI82t3jppzyAsVvEDswbkuHeieYPucOZ2LQz13IDYJYpkaMutQqon8PzXDhzLHO
7IiRdL6kMFMPRV63b6UjHpUQIkGHjMGhx0zHJO+/S4FLz1oZiYMBYtVYFucEpecfhLMeMxOvcp7X
y6nMViQVufY81fpzZacWqVnTSIYF6Zu16uujPtCy0QexIQvyN3nNJ1X3R3P0ntH5J11bnEbfo00d
t39YKbh0TRcrl6T+Ma7tKxbIt8GtqS10k20l3YM6TP/nVtsfWo0OzU9vNcLrH1qhexHQ50i6fsV3
P22StOeytFQAVVbmdVxL7wN4awxdlRphbsosdlc9rtC6HP3ZuOFCp9SSSRJ8Fexzm2TxtvB5X6xp
cHSb7DIYBx4a6ZgvbZe9TDQto+34zmDzwMKZI26qv7NHpzG2AT+mz+e698rsG677O3D5s61crFNJ
72RUz+KcIrg+mnrtJsvTU5nWL3mmYSJC8xDTSkTYs6mnT5XRuPdj3z85vfymNdMNETJRNU7owLL6
BHd9taZd88SpDt0+T92nWxp0dUoaqFFQcVggz1fnsnfvS7kBQC9Ll+QZMneRDRJ767ww2ttmYoL/
kjDROggR9Q103102IikZc0RfFwff7dDJswieynr6jtJuOZSOC1Anqqth0+vrNkDf3i4yNhYLLVLq
BpejYCZAr1HDs4/+td66Iupn516Mxkst9UPZkeMQ5HZ1NwUTjjVsQDQgnwE2IslKv+Wu/Qari5ij
RLpR2+vLtKYT5wQZX9mmOwRTjvlVi1EeCDNNYDzKU0ZMS6g5VsziJs6dfrR5FyxMmIG4yAazPJ89
LChebvaJWy0XfjU+eDOpJFrJEdKjMJy97R2A/b5BMHDuLrU4Sk8SeJ41D6Kz1qiWoO74yoe4wAF9
wkJ7Mo1lvfZFbcU0AGUhsHZMftUl7uMEPKJLxkorvxXSOgo7e2vkbD8u0r6pmzHuprnrQpPHtByM
4NTkhR/n09KfHCmexnX+aNzuqqqKi7ZXcEJqfm4669voa37EYaNdr5PyIGBq8lq1/q7etX4E1zxN
OjYPNLLnutxInOKgJwjGm1Mm1lFFW+V6Yc43Kqy99FgQsV8R+XBy8/EwdcuCeqk7dk6AZVnj6Ry0
22VePjq9OYepuMbMfIYlVztjtbrjfGuuEdrCEdBHG5YF4Q+O03+odn0iu+/THNU5FZWJwlQer2he
l0IFR7E3LmKSu6t1Iry9gGVOW7WzZrDh2MbpLV9waaTIH5tOZkANoOHAW6hDtuG969RtU5PikzH+
e5mtYh/X+AUNmFroS1KaptE8VHp2vwFzxN7oMhIHH9q63UxTbd91pXPuSu8KC3i5CTTsftOeuNqr
giRDs+a4a3VnGj4x9lWPU8fDCLRLbI3NYqPzCRBAjbyh20jm6Dxd695XY51srhTPoleEZGrjGfWs
OqSZt2d+5IbJM3UglW1Y3yk52kb6NCbTEG2yGU2PNREb8txTyeYX+zAv/dr3Hv25quTl1AzlGcnk
UGoR4A2RdneU3oP9HHRsOXP3aRqz1zVnA0eGuaG4D3JXj1IEXUZU5Jks45JfdmRyMkdpXhSGzLbv
tj5MK8ZP0a6+cQS1CGrziClLIuhKrc5c2+M4Tat2pEyyPQXCXswnPjyzW65VpunnukLLsqphvRvH
Qn8bdL5HaKyZIYGRFidfHwRkCdyXp+UECzfNYh0GMWDEe6lkW7sYJiowgrC1eYbu0ITkppZ0miX1
6cwuu2wc+HZ7jpa4W0nSHMEqdp81r6kyLbRbXfekGw0NQjcFZOZonFHTpH9b21ouU0zCjh9tXHyI
E7epixWQ0bBelqX0MY+kxZDb92jY07goHNa1qtJoiD72deVkMBsYx45mUG5VDptj4FSrU0uoq8bU
Z5ANeD+nGWIAB8/n7cWS67BA5z1ZZn5ntU2IHMZyotGvafaMK/Is6mtqN8R4O6ZoM5gIma7vsHMq
L7LGoTmuU1ZSAhL4Y/GNWN3vExdB8WRkY+c9rEY5ZWfAB333ViAUKRNGqFuBM577ZDPJej2kgiLt
HHMYZsVALDg1yYOAyq/CMieNaTmOCzsxR0GNoQTvJbVDPxepq+JWVv46veKCX5uzdNHXNCYpgrtx
XXnTbbsoqljr6nV79DPHdg/LqMnyhqycWvlJIQCeMeSC6bbFkuZH/MllG5beUsLzAWzcp42TeWi5
XEMk7tAj5i6WgIadfMG9RUSMKuQR8AUAbgpKlJkWMUqnNKj/B3vnsSQ5kmzZXxmZPVrAyXIAOHcP
6kE3kKDgMHAD8PVzvLpfd2ZOVZa8Wb9NLUoynMABM1PVe89tnE0SQefi8TY1Ap9z5PZK6bGBLppX
VigcPSZweOVFyJNelmFteAq9alR6HjlKTdX1DU5kC7rFfN3OceWsI7XMi51WV7r5SNk6RH4lCYEK
kVN2HoCmRAgu2ujibzYWfLMiLVhfl74PcN+1z5pLC1PHI0MrMi/2Za9368Ga+0071csTwfH1C0i6
C5jQEEVLGPaEKHYj8wzaTAT+K6wnuElGMvU7L+usy1RSOU6eI3a2nZtHZoByu5iT3Cmd09wJ8K2B
NSsDWfCdDHsu995eFue4TC5qjMJK9qrLssW3RNWXYO5ycFqi24i6fEtuDvvYEucH9B1l4IByWRup
Lc5dQeuzU10a9qI2TzCOi7c+c4Z9BsbhMZsc9YjmuP3G+ccpEf1/9VVEqv3d1gsqLUDWyruL9Ise
Ak/51QQUe6WVuuXXSLnDJq+oGjTa75x7Uh0HEi1FGmrqO/TNQvGJ85222UxXtGz6KzoPF1WseK9d
uBgwAyLwOvgNG83O36lZk1XdKr3fEDO3nSaRmEHHXrlrU3VaW8n8zjhd7tq8nLfM/LI0SNGoBsow
4TaLWRiVOLd3MDRUqIKjG+Ajf2bbKQJznupnc8Zv5eWKxOEbJXi+yil0MTxC8OvxE6g4kvOa8oQm
vrb2MFiVfjUa4xPQrzaky+yECSVUgLjQ3E5N/4XgMF53ViJupWxuymosj3HKbb9cRLu5y16eA+AL
NAYuFGSlhwNNNubDlA6kQ5vJDoWugqDVXpuxg8UvHu1VXKvaXoOu42co3z9Khj8b1DbiVKKr97VB
Q0qbdcV9E6Ma1SXKPWmO9RPfhCMqY/hxQ+LUTCWZ2Tsn0pYrWXb1bohahy8+Thu0xlPIN8H79T+d
mH91Yi66rr+eT56gSsj0p1bM5Q/+JRGjFYOA7xJ27jCIJGf9v1oxSMRsPEooBgyVvgvA2H93YhTv
HwZNZeJmXFNHe4v69t+tGAXmhKZ7Fh0U/siCZ/Df8kqxrf3cjGH2Z10y7xE5kROsun98jh+bMfju
smwB9gAH0XVoQHqiWY6UG+o6yiPxCDEcNx7fQa4S1wQmQ4baLkFJfJPC1QxxBZUHNAXF2e5Tdz3l
SrtvkFuGVVyjLvDgVFg2YpQYFEvnm2PT7+HECHww/RzabDeVbA6tLQ+WXepfuje/lMzjmiW66xfa
2/RwAiFGZAeS0kGd6kcTwgufZGoQuJp7HCaHetDIKJDXRkvS2wz8EAdhVaDVx4oI8tdby3k8qCwZ
Pt34b0X3njB3UTUMeKoTbTdrXeFPsvOHmqdxQtW5r6Uk4yhLxWrxWlQyrLIzSUjnpnlDFevnU2pt
Bz2b1rFp8/6Ndh+X+dozxFVvKuZ6Ucsza+QmriuSEZYtMHAsYH3otfNWsMzRjc89Rk4d+1WSXHPm
8pnULGGiXzQg9glO4AN0J3rQ9K0L71orgJnSFca3gDI/XYncDGO7fo3smRKoB6mRGfqXCt3pRY3t
KlRB+m1nC7pfWdMqG8h027EsuRTBXjAx3nBkXG7nMjeo8WBPVW1yMAXUGNUoD7nnKitlwBQMvqb2
20H9MAiHDHvrM6ntfaIqt3V5tuB0WeWaeSFtNI4ehZRvrSWHDZzw+M4FhAEVa18z1Mj3EYjSMEPC
HOCxhcwgxU722jN3FFxXdzzoXn9X6dUROQvWiVHXNxjCb5Zq/modLwuNrtp544QfnEFgLOdt3udN
6ET5Xg6kwrdL+Zmmw0dsWteLzb3UspGXKkM0ePgEuc3y2+LeYt5W7SAqrI2SIqhTF2MtYNJuJ2gS
cEwyODyQfplM4I6qq5ZsSDW+jOVpL8JDO+JWMRnzAXGQRnTX2gXiINCRGSqeKErzrVp3Vx3yt4ta
7IP5yEclzHCY550B/yvD2eRztqHjommtH/U1YLQ4u+Fw/9Wl1q3WLt/Ybwcgl/20Elr6xRSY9L+J
ydnsBVbNblB16YNr9g8s/lfsEfcmOABORaWPmVrDtd1AvJ6MlRMlO7E0e5ga792QLiuHbtLbaLbv
sCGfR+TceTBl2nUr05Aq/QxzKTRcbB8K6Rp0sIIs6j9jjj46DRgI0PdpO1U3TQyswzDQ2PkgW2nw
6B85rpU94nKXIafHCE7Udpgpxb7JrTddGuC4MLUzkVnmncehakxvlvjAKByiYof13/VnbRvljMI8
7dOerb2OUgsP0jCuFyxu0GDjcFB0altRgIdqQVTAg2yR4ytBubQhoLn1PLWvKPqRZ8L25IdmgFuM
4WSox6p4Mrp7HMqYVxhEQQnWUz47j3yQN2/S3MBtxG/yNLr2Z1IUNeSC0YF8Qg7fUjeBGasM4Qfh
1K+ylxrSrbYSCo3BaEHLZjNy/EOnZw1Jjukime9ciFLzfsQuxSzRmMFCWNloeukaWXiZ4bxTUtfc
edGkJq9qVtlYbtzZyatb1SYQ8BroW9m8EMNSaoy0zCjde20D/NMHwIqJhJJnngMGjlF+gKdLC5cq
LoYfpZpgXjC9J3woTCnvLcL8a9RZtGU1RRlv+4RYpAByUb2bMlF5mDZKIh5JLINl4/aZmzCcNg28
h8Wk+3Kmp7qhD25/xCp9saCtssVYUUWOrM7Z0vSgN2kUecylM9NeFVAqusCOjWwMu3FWQBANCghr
ZAeaFXb6MPk1xX7EkLU31NY3jULcLGjqVxG+j02CQuKlpAqO5oIH3oUGrCVxDIRwrE5R2+0KnnKO
2flzsVjFW7doV1VWXJuEwp6AmxpnyIIwjwVCfNQl872h1SYqRad/Ea1bhVMUPRoe0uBUDp+kG9fb
nnP4NUMyHp2LtsWqSZfE1aq3e6VMvH2zrGcggP2UH3pLnswUUz7SjtIGyDewiNLYH7NsBdmICy9u
JI7SkalYbvC7o07GTVeuWGnnLRBTDTUBcrQ1cKPyhEOfM1vdn1NKKmiC0UtnpCsvqp2jRGvgD93X
YhZbx0UZIe1kW6b4hoDNNrrlAq5Le9TVOTiU1G8MEzufIvsVdr1oD84/ZJa5oedsvTpubFClUKpM
lt2vF56inR0Pj3YighbSYWCm+26pQ/hCkX8Bi7F9JneA105uHa+BVNxHcDFwG7rGOZ6T8jjNE5oK
8B44VG4LoZQ7Oi+Hss1B9V6kFxBVEP+iQOTX3DBHqP167r6iovh28wujqdXSbTLONe3LvNgaMWKh
znFWDCgnbDOcUCeevQWghRsl5Y2kU4Kr7rsdlKMZg7qwuzBv1Ss3eTFMMshjkR44yN70UKPRDwU5
gGHoAhtMXvQSxtXoeo+JMh3rerkjtTnyOV+MYYsNJ1ARcvTQpop62Tpq+63O/Y2D7xrOdlKGE7DH
TsOHpE0KobzDldOS/NzmHvbwgRH32TOnt0heRznxElameBv0s+skxfxLKppdhkM1hiPHJbZSl96Y
1T+a6DiCGh7QrqfBQfWq92tAgWsnqapVPTcPvTPtl2RcriKl3NpqGx9tY15bqX7TXzoQlVeOtMHK
m9LKgWSZ2XlJyOntVyXennGRnOtRyM6gWKK63mM+fCkXYD2GSyEFZ4IptbfT+uzgCnNG78xD4qR3
lHSsxxvbYV2GdLhFVsNAvra9g5In346xgK1R3otWbGlj+DqRnpCaQwLvAxhb6O4bbgAsU/kmT+fH
Wm/WswBbpGrb2Clf4gi6uUi2TcQDAmB0VqqvDGOfpHgvRs5iF6o1bfgndKZb2+JZjKpr4Fc8hmrs
rl3Cz3YGMwToi9sZQZdMvPc+d0IzpWtyTFLuraYBgUiznTFe6527qaYghgVeP4xmhKba3vTyqTG6
rTrbxSMjC3bBa29RvU2JhriJlK2uw/xUPMSzXYCv50lt3sZS+fDyhK3/KOiAfKWlOIAkDUwYz4wJ
afx4myFVHkqtjECXwY2tcrd8rKX3pNH2veeZJCfVYZejdDsJSyUZ1abnbqzUniNN40lWX2pztsqJ
sVF7B3QbtMalYPSt+klpXMyQEY2jWVYbDKARZ2gSdVqWQpxgnPgiv1Oguxp85VebdND80KW3ZWqt
svHCSARZGAjonzeyFk+Wm14NmZqHqA023Go0Xy5hGEDoDyOdn04Vb5NZH6AXXnm5puyalHnNlLXb
nAnjEsQqpC1/ZgUjMKiD09QtzzRFqErbVzImRRg3GrWzHFeDs8HzDbBWvUKPVQUO49ptRE7wA+iE
rZdu62p6Xkos9VoHGUqYL17zDlU9HPQEbdjcr+bIuXVA4oR4BlkZ4BJjhIULx3BxjVKZKlvKAIYT
Flbun1n3bWFfeZq5ib2lC1MLXYFVl+2DIDcNUrVtLh+1K7yK1Wsej5D8Satq4MUwCGUEoSv5qSMr
A/+seQY9cuFQWzeinKcX1IPLd0o6UjoAC9OM5JRxD63a4QYEycMygzjKvL2zNLsCKAphSC0GTFTk
TRoSLHQ0CjKIanvdVjK0GkhfZgEruHSUWzrqoDZLEFBFspxLnROWMh+aXnarKmqHQNCRiFLtSYns
Q+tEW6Mcdy02yMIlJqR0vKM7Jccs9fyEOalSuU9DOX3UxAsk1a03WO9RCtDLUZ6biR5Z6a6i4aLz
ZHuSUWufLQ2Q3GJjQejMYoehfGv34kCg8knPYkQyI77XlglAOlQA49V7zdavywvWCP7PgumAMRHd
e6jJ7bZ2NY4h1HdYbPB3WM5N7dISNuFDzP3HWAp7S/WQIBCqAzKytl2XEfooJCISLl5n2cKPx3ze
au70YFymw6J0TV/t87PHJkubctPq0c6QwwMHwf0gSrGOOvPiebkwYwvOBE+NO3jw1Sz9uupMjH7K
XrJ+RVX57lVOQrebiSmm6d66ZVs5W/xRa5JPnBuMkNr2wlKFayVH0hLraXjKDSWw0+FqgV0F/1/7
lm36FU9MvePscfBQJCYqWela+mx204mGEc+2t535WeyIXICZE8dr5KAdpSYwOd6KzGZ/VVc9mJsg
o7hbIb99aqDnPGbz0B8N093iOZgI1h7WgCKvQbGKIHWgdNQZNWFsyCe7Nl4rqGGh46VXqMjfmgWe
bVU+JM00B9lFPZii1uy9oDAaZ9+N1w2Ocbq/ANYaNYAhEMravHGdpL1vTABDbSH9Red0WjuMghp3
LRenQeUmv+Ol5StG8BAcJBK4QFhXVY8Vi87RCo/tmxrlg1/OxmeUoDsQVmIF7VQCFJoqxrwMsqN+
bVfoMsmSI3zDGcuDNnWcEs0306lYRzww/bE137uL8R634kx5r5mlEjgY3gEO9MNAoBx+xi531qaI
7+RQr4Gz3cksXo26g1QMJfFgfFZdu3XldG9H9XPNwb3QCo5K1EhVETRwqApmLX3xEEGe7cpbx7Oa
O2ImMDGN2xZmPUccTEnvw1JsUvk0DJFzahsY6f1iZ6957rYrEyC88MEW38U2bNq2vBmI6Pog1UMd
WbaL5Cs2wF5fdJqxr4pK23FHKQKRxcAPzIHkoks0dgkdafAprn7usGLeqNqiHkGu08GMGjMoVHKj
L7y7wCLqblc49kwjkeI5WpYTSIUmNGvSijtLMMZXTaJ0c27gVCeG2nYYRCzL0LFXqGsc6++Rmczw
DdRY2+XlBUZjNdO2cdICDXD0quhJ9YBKXKGgi/X3Yiqapw69zyZpyxHDDV6nKqpBEZtutzPzQdxQ
wmq3kaHIbRTZ1jZqSAhZQcU11kniGg/kAlrovBO1ob0ez/qdtUQZlHlVUOYoNJrOEVvZHqyc5y9K
Zea+F+ss88WItiDKrZlNA77xka0lbzZOthShvLQ5urwfTgwntOvKjuS+rFzE2CpRw58YJ4EdMFMC
TayLXdwlM+q+WNkvpMLbbW8ieGhjGgZ0mWcIwKSzOBN0qKXcWbk+PXe1g/9+GQUbAB/zzsZS9x1x
nkIMYjmbCp/TVk1JkkYNMH/mlkfRq5bzahYV0/euil0PjgpVEN10SxyhqSYrTSC275mSw5EjXY3h
cPYWgx7ZeNacv7OQ77G0JSvofeoWwlE/hexU0xe2nhot8Uh2t05C3VnaF/AbTrWjYUxMPdCpRNvR
FelWbQDElJTqXYZWCD+OkQdLxZR0aMozbVxCPBIUleuBi08XuKsClRxw0PyI3FcjKQW6f+kv1iwl
tnFPEyZCE7BYV/AmnPcJee+Z+QfXyyYWauOptbKu0RIwd07EQWS1cSwx/oWlph5yJc0bfyHucmUo
Ji8jVdHfOoivoWwkw0tCoCVrKoCeWwfBPw43WRbvcQpJ0586zGc6p9ut0/Rw/jJUHY1JEp1fWinS
GfTbqFobA0FzhCBm1+DYPrR5B6sA2eMx43j03KOl3mWDYR2UNAWD4pBapARC16O9wbv6i9tjiihE
a3FcF43xRP0k/Fphk0EqtktTkG3RsiPJ7VazuAeq1rubBvGmI7Ru2mgvc0LLGcSO8CyxrnLg6Fzw
TlGPlX7uBjoAwhGuG6D1mQ+MNlhGUH1RKk2kjyI5q7yNm8oxpJAfz0T7QdDBk5j6oOsThD69Y1F7
QG30ekVl4KDWG9RvoGrRdkV3QlbJBvASjTn8TDXPwCYn0KYIh3yg2ImlAi6G91m3bq2FZZcUHTA8
+eb24mkcPe1GUSeTc0B1KAxJPgI0fz0vepwKXnaL6885KaZzJ8xyXbrV7Tx14wZVeT9sRdMACWzl
4JzQMzeY9YtuuI+r+jWvtMuTKpN+V6YZ8giGAzWo8bpND40K4mfVQxvgULK0m3oy362IVGK6RO50
QtnkYUEvSvvICVlbVbNCtxUjBu6LlInjXqsFOcuijzY2IcZ5gFi5/oR0SM8TWRXpLjwFUzBU7a1U
OWrrOrUUh5FhfEnqEqM7FsqF1S8aXOwDU8OsVlPNYAEP8qB0TT37Dq+7j+KWuY/iFMfFMVEe6fEO
XKnDpF4dTlKv3ZWhjfoZov/l6AHhYidNraCn6EQzYTKmxvaa1x2yGZOhHlldR72O9JYlRPPWhqRC
5NlaNJoqPdM79P9pSRlYDepqjAd10zrj8K41iNI6STWc2STB9OgaPXtcE1KyGRp5JMxU3ul9SXU/
GCqzfzQEvoUnUaFgzi0Q67GbBHA0mx3lVfOFejBZLy7yfj4FXCeUHMkJCv10WGwm7aiiIDEFzD/j
vT2LG8u1ag4/ZdzektesIyuLEJg3QwMLVJlQIUVZfDAwqxLX047XuhM/mkPzkIuOxmIf30I161GD
6XbYkHNjCAp62h0mlzeD5Ki13N3Gfa9vljaSL4RYi2Nh0Gljur3XWWspbdJXA2/AFp7Ti11mN6gg
zmOkfbOMBJJLybGUOly5GlsHH+gM68s0Zdio3TMtMP7JHD33kVas7MKVgZ5l3EvCDVVBOI7JBJ8j
m1XE8FRlVB4b50UX5j2dJG0TYTzwvcK4kXisgP4IPEqIy3OhbFNpPXYNdtl4Mftb+kw3aTWtU3qr
mXo2Fs0hQSN/Zw590KC36RwQTYT4ldJcYC+XU6uSrpaZH9LvOZyMPEkugRGaQ78umeU60SP9NZpF
QpjIhSG9jM4DtvSV2ylBPqjnmf68P7kuYF5ODpZXfqCpulJh8AScsIdwQLOCqHEGPqSKD4t7pWZV
RlRJADbM5lXSRBfKTSgdeU+4Tr/BwlITlaK6K92cjk2O3mwxPrreZob7gBc/UCMEictobArniQxx
cz1AwgnzvkRYAKYn1Ky3xUM0Tqbrg8QaNU8I7hUaAO08BnQRFx+YKc2UrPPrXoakP10gPTcjXb6x
q7dTXYPtMNcWK0LE9KXs1TV18+M0O+zrpTmijM/2nkT9kGaYpzPTvHMwU9E2bc/YEa4jDwoOBfRR
LsYmVakX0kJXwYMWXwkoS3qRzt2oNtk255x2pN+wFW6cnnKNQ57rGmtDqaIbQ6Mu0Lz2C6ZIuV2E
qMhWcO8mTv2+PVIrR9K6ty1rP9c0t5vU8Va9ClknlVtmOubzQGjUKq8fCztZUxcBEXPLL5lmEltA
zfhXJpl6nWaV8mDobrWTXmSXG8NWXugcHHCVeb7mykfwO8DLp2mrjt1tM4vPeiBUDP0+RzRRfneY
oOmvfGPcQOYPcExcbNOmmZG6E1vppnUTJI9e8wDQkmZ63NzGag2Cl23mpKRRsy4vkW8m8pIAJfYQ
Nh2hN/P0ahfFzouhHbOvdFi4AdrSkiYuXEX9nF60CCaD8rljeMQwY2eBShBm1zgIyixxEoNthBBG
w6XD0GBEaqhqDVcuCsRIeBfX2aKXMz3PQOHDavSO+bDoJ6VjIJ4rrrydBk0JepUqNvHm9YxTb0Vl
AP5mQNoqjMVlz12OdVPcRnXqYhrWz47ekGOAju91sBK5VaVqXxlVHKegTufsGolz5o9Izn2XyVow
9Z9u21m7RUGENxPh8cJGPh3Ahb4vKFVfzCV2r6Iu2pL4AxpVsSlPsFtAuo6RfzV7qqKoyaNVGhHW
pw0FYMXcuIh0uxkoaa6sDUMPzUIco6HaDEu90lxojQ0NO9oeCi0pBmOeMZ96C5TcJL901uWmyJ8T
5jDigrkfp3y70MVhRYvA2gl1lSSDddJtntN60ladmX/qWbKuZr41xzzfkYjGjfyhaXt7V2DmMjUa
1VpOjIai8CPpnKmp4yLjIcXSDfEehbKLYDfrmmfMGMkRfm44x46G74lNhROGb8RLttFT+NRmtifi
bddpFl1tlmgoZET7LOOr1WCQG6OOdLrKfUCG8DE66UHJMqJSyAEo8o2Xc67C5m6LbpvIi1wpao4p
AqgrqWoRWuqYYY7OUu2p0RIy0pj9BFRaoKYei1rGl6R3JepjQ1KQjsqJU+tgbTUPDfMFJoyIag+Z
G7RAbVrYKvMzIXRPRD19M8Xi6y7XNqgGlvbLCSF59mgwDdhVQqNsOepL9T7N0oepVYygrpKd2Sy7
eYoOUaWdrNbeZAyxfKZ+h9SUezZGuG+gtkjtuxSWRLqEGYRKkH+AkHKDjqPqHeDjQORarKdu6blz
pHTJjbK0PeOQs+KVwTjU5FkpzUvEdDscncg85XyTtbBrBcqSnfmuxbnNeBTZSydBBzLsIBgcPd+C
4GlJrS9CCV/b/pIzQsJMaWgMsCoavqbhPQjLKC/CU595zZUxLmfShN+E2r6oE2OFMqpX0OMDSWb2
WPCzNnAWFlT/6yzGZ+VRYXoaMmjU9hh/O5NjQ6ytBG9rddrt2GSlX3IdslQiMkTNawGtVNVDH18o
5UAXOS/TaoAEfIEQm0An1JWl4WeDTJktW6/MUTTVQg0SFZgpZf8VSjAtLCyNSVeKgc8wzA28CfeB
nD026kVLQgVa8zUM14+BaQeKsM1lxDkqaGJsHd9lk2hV2NXLq5WJW+jmMp9WaPfUEHU2BUwhzg1X
4bjkGgu4Zp+1nM83Z2x5i9qGOTLJmQvNfYfb4dtWP7IRq1bP/HBtOajR8hvVVhy/E5F35TjubWvF
Qe4Y11lNH0jW5WOOGss3Sf/O7PFe4ayxXXA/ed7wRjruDELQk49ksCCtcWlS9/atqsfbBQw+/2xD
T5WhBnqjyWNrn1jHVe1OtdMAgQakqjZ7QLyIdE0a3/ayrjq+sY+RNQ+rJH7W22wtcTpvOj2+JRss
86dJA4mx3EUcQUw1Ye7MiCQuv2MbQgleSN9WFwlQi2MrW811wyLv1NXGcK2wGXQMpBjmwGgcYlke
DPAZgbPYQ+jk5TarAL7X7NW52hUfbChxMHpmva6UbgNeot52QrShpzf0ZxjjEdZeXfNo5Xhwlztq
ocC2GcqRfEGMfGuKUBR4a3VHnukA0+5C1h2B99C0Tw7+6JCVU1VT22dO8Rl38mQX7RP2MR49A79j
csNEKBi5k3ONBVl0CJ/n5lhxKCzRdQ9gbBikGC49NXtIHwmyX8M4xRrda9EdYW0f0ijuSJD3XdVW
d6YNmWRKD16NYECLn3N4K0Gt1d8l5ERKjHjTs4UEWCYvo7KZpr8Vz74+pqcy0d6HHIU02Z+Rr3Xm
QY3xQeKwh+2erLxKzq+2WrZP6YJNTio0/xyaQiFnxi0+lJfJzFdEetCisySoLRRi2N+Yv+Z7s/ws
sugKBHjgAcyrxumc4IZxVXkvNLFq9f6bXifzTIj40D7mB4CF6eswVjczxarEtK/W4yqHWI6Nuzm4
fX/Q6+GmWl5iFZuEW6Id0FCVOre07TZGYm4GwPsXZYzOvYj0dDPBRaEynVmdO3dtFHJX9KxJxtyh
aE6v+tH1Sxw7F0bGVVezNaMjR65wzXhgRxzJehLGh9Kw7sdtfwLETlAC8uVGoZ12O+od50wkHVU8
XBtYlkfjsSR8NGbw55mks4h9P6v7JLkcBUwZBezZVIAocCt2RFd5xoDDXFkbD51DDGc+bzRj4qTU
HTMRrdllQ6iC3Q5AFRjfreqSrmdx76Xupp+TD4Defo/LXRV4U7l8hLHDP3HOHb183IvFZjAJh8GH
zgzxDrcsiZZgqPJ4lWTYxS1AsGyQybcRs8rGhsD8mu+o8f22xBoCCAeIerxr7fnUaZcsF10Ct42f
VGXc5xqtlfKW46ZcIy9GE3ERKmZvVgub3QSAVHYrJOmIzxntLtQNCPq6VmNsoB+G1tyRrAskmqwQ
vy572uzWutRbchg7NQmsMd1WcOsN6K0Y9zda1O2J6MN+b2O1Ld+swnwanfmanlsRTvT27eowts22
Ani4WERsKV0FfitRicNx1Jk+fVbPX4Qr68zKze8pqcgg40JZ9Z3q5feLtfeqnvxk/R6M0BUQH/Sv
XUtFVXcrPLX9KstzZBFiw6iRdMZRoY52ubNn9sdV1eRXRtEsDx3HUxbIhIYr7RQzNvfWTGrqUFCH
astHx8EJxt69Vyz3bie36eAyJy+9U7a4zbFRh+wKSdJyLUZilXXMx1r0+YOq7kYUcyyq36Dw/hCq
6RgT6ZManv6HCfEn12DtESwP8xYpDYmJ13Me2c3GrIb8s3La4qmZJI3UFHrmcRpr3AQIM8D3yIJR
7z9RLD9laP30SX4mq6HmuyjvgHpYLpZZ7De/+heBZdtljzUb+V73BhCbX1qjJwjQoazyO6S5yidt
e/dMIEt37/aGXDO4RGOqLHb+9cdl+R8uzP+mofPDHfL/OGBBacb/63D5z/3/uftJfnn5u385YTXz
HyY4F5tGG9JG8wJC+yceRtOMf6ACBgzjITlxNZ3f8L+MsPo/WIQA8WKbNnTwjv8xwur6P0DKkMIF
wd52Ln/33zHCXm6Tf97nF4MvDlITTSi8319uHzVOSpkwNDrEVkerlse3CHTlb7Bof/XiXIsf5Zzj
3BHIpEv1gEuRPbd7rNN4N3r66odr/SdP4+Vl/uyz/4LjG5GbOXneqQfPSXz2EDgv/u9f+Wfy3n+u
Clf9xw/uqvDoCP5SD5yaVgXitxHBKNbgzTyddEsJ0vHr92/0V1/hFy4imUMNqR+8UeuetPbomM3f
fIO/uvS/YKLo9C16Ct/xMFy0Bog5YUaDVF32/1+f271Qqn50TRNhAhXucoGm0K4fnPrt9697eRj+
7De9wCp/fGElI2pDrWuNQR1xYwY2Rs65iCPW0hFbKx+vh5zoHbBwxhRvFb25cUBwuAC5PKvGyWBd
x1q0Ugr34Db9KUtoTKt72xY5qtp6+/vP+DPq7983h/sLFUzUljs6gupmsrJnON0MTxOim789s9xr
1rj5/bv8xZ3h/goSLGiGRoIrrFWv5N9QBPzNU/MXd4Z7+f8//HRxpbRd0fHEO+rjjA2W1N/SPf3+
Q//Fc+P+8sDHk5h6W+VDl4OxqpGA0sfNtA8nuVZb2OTib77CJdvjT++SX578uBe6Izh4HCzjy566
Q1OkgdKlq7mQyGWiclMo7t4QhJ2LYi9Ua41V9qEkeX3OvSB2uxUCwzBWIMZE0Wao6rXiLNeNDT8E
pxGUpHUZKysy8E5ZJEPXzWMaeu2WJM9g1IvVyNxKdzmLmMqmjZHxjEWYtLQgn+rhIq+yyLc6VXPM
tCDnBJZc4dW/HhTwzwj7hF7QmZ2uJIOI2KUesfZC6GvG0Cst7ldEY2xYeEhpIB1PFTSR5ZUyvEKs
Cu32U6Dtwqy4MmFBRc4n4bWIjzOagCUQkzskkiRstLe//y3/6j75ZQ2sZEZgwJKph7m6b9pXeIwa
dfzvX1u//FB/snSzd/10E2ZU0+VQ8AzZDHRLAN9mjyT5Eu63dAih593cd6vYvEmZGqDVWdeVtTJm
wp7T5FBjA7I47ZK2dTbaeOv2wx5GFj5QNHRKjKMa/cDvP+fP0L3/POq/rKJVFzcDTF71gH13JfXn
HPRgO79qJKuIlvwnl0LE+ZtrYl2++59cE+eXNZXHclo0pVcPxCI9zRRLnXtjd6RZoQCGgrijQ03n
jEfLuu5txoS9qjHUdg5GSssEKdHYx9i31ScyBxmG0DeIueFbzTrUNsHlRku2VL11IrhFHmAVWLwC
TTPtOA/huGO+QH32EySPWqcjafrWeBE8fMBkYEIxis3zIahKEBQY6nvbRaR1L7VHIU4RcZl2dHbz
LwHyrexl8Ptr/xcL4MWT8uM6BehlkEPJtdcHx88Y0KXR37yy/lcv/X85O7Plxnn1ij4RqzgPtyI1
WZYsz27fsNxum/M88+mz2Eklbh7LqiiV/1TOSQJTIPABBPbea17BJcLkEoFb5tbTbHICuPuDGNIv
/ZLfCXBLEGysgvC80fy8msPGwNo+SKojN4Nd+tZCH597UusGCa6AKCGOuk11YJqSvkxlsKSX/f7Z
AqBnCPoJfRh2QY2QV2U1E95/bvnEAjbBj772rBWEDQA+maXFv9ZIROIjLFD+JMVGSqQz+4MTxcOY
LQQ5PKIAgR4ngAIr9lPbvSnCx89Pf+rlTSXly/oV5aQJVQPjgk/UouUK+8yCe6pXZvUuj/M0zBEy
7HTKCCI2Dg6ITyq3Zu1v1PL+54c/1S+zuseVfNVKFX+kc48ICcPiXQ//X2Hw/1urjFmtyvROHzNv
EHd+6aTKptacnx9ZPVGX9FldKixOKMW2F3e55NtJWCLdqZf6EDupaCFDNrdG8KuscmCtj0HIRYBr
h5n60NW1YxAREghwZdXY5kaJEJVo07bByqq0q0BNHKgtK89VEBIXayHpyEsg+6LUwUodSb29bY2D
jBC0St5wJiwFNMyandc5/qGlJa5y71n1wjN7uhODSp8VG5iLfYIUlE0RrGKlWJWWcGHLs1qjo0Qv
gyCZPlLuwuEaX+6Z+nBivE7Z7V/nQe5zfkNo7YgWHbdJB4Gcw0Vfh7JsLoxYPPf2ae2bRemvY+/L
bCtq4KOyG1Eq/bUgb0v1zEQ49fTTi/jSboPIgxnHBiAK5MXoXY/h8zh8DtwdICc700OnXuqsUqhq
VmuolcZd7L030s4tUvvMlDjRKfNSEZZ5J3PzvCt9xBcLKMk/t3uiOuiz6tD1vmSQfjru9Cpf6VI3
ZZvdCN6ZmnyqO2YFgtTXErcH3ZHUZFa2BEZYZ/rjxHNPVIKvL9OLuPTHRjjuMve+ArwMSmihddmZ
XjkxVLTZ3ESK6KnlULLZt/CDRw+9ePQh1oSs2XL356Ke/xvr/mU4BgNXIkY//Y1yU6vcMhHVg1L9
58ZPdPzkyP3aPQFWfOwKzNQs5VoKTcWF7U6v48tD+2OboBug3eYNZ7d6bnt06nGn//xLs3ltkmBu
aSO8uI1PtvfoXNYNs+nYY1+FWcPjYuEk5PW+0s+sfKeGn/zvAwtynmvN1LDn3bTircQ3mHK47Jln
MxIyDyK7jr5I863QOn52d1m7s7lIwheig+nVWXzXjBtNOzMTT7w7dT4Tk9Hy6nx6Xn+NAq9ZXvS4
6mwKQhUh07Kg2SjYB4rdjuvL2p2m/JehFhVsEtFaUJK82155LbqPy9qdzTiSEwKCnihIsUFy8t4n
2OqyhmdTjqw9skm5Fd6ZvcPNmx9d2BGzORd7hIiSpDfuVP1eHu/rcx+wJ2qnOptzfkDEssGt9S7M
b/Wovm3wcfeEi4mlue1T48JemU1AD4JWEGb8FR9pyCBcZajxLuvv2fwjeKloxyoXd6NP3sy27y9b
C9XZ/CPRKuK/FQZ0vMkAuPxPQv7Ja5kT80+ZzT+yCMMGG+u4G/hoaOzau2wXqcwmIELBQlAi6kWX
XKXqyr3wo+E/CAd1IjVjYfU74OhairfkzIiYfu8320ZlNgFNH+FkgRprN1pvXflJXvR6aCoCjyqS
Bx5Ur0ACebxoiCizKRlJpQTJzxj5TuYoqXmQ0t8/Nzw18N1vmM3JpOhyo86ZkyIKCTIo1vLAMqCt
fm791EiZzcwowYQveuz1elm3ERfa/utlDc8mY6iI6JsxUXKPu9RxbDcXPvBsKtapjoyyN9mckt4A
wiy49IFnc3FQZF1iI0Pty48Kzs5md1FHyLO5WCpNEho+7y/1dzGiT38Iz4zuEyNjDkIjA6hSrKl6
WETtG3zYNvIx9c5VU2ma1N8MPHm2KhJx1OH+YFWUwtdq8I++hUynWQ0tWWwS2TnaY0aUCaEWtiek
i4GMcU+6Q4Y8EAKHG0MaxA2ehTO/dUZ/+99zhTnRKGgCktBKnqZqDTAK5NHnzQJBUVOjeWZm1DiM
G+OuR/px2XubTeg2C/gL5E3v3Ng/Fnl2U54p+qde22xC922p+TmYz53RrEMSjDL3hni2M099qvHZ
fK4rrq6aabTVhNyi11yZCAgF+cxbmIHU/u8tzGY1Zi2lrEq53xFvg3wFlSZxT2BubR8PYAVFCi2C
JwtX8tDsdImMOy0kjixwOoAXNUYKTZZXpHkcslRw4lBfRIaImqY983gnitnfp/6yjxt1CRFCxxTG
oMWR0LYn9PeywTArDj1mwZjNClVnsKVsS4Taz+2eeF3SrDioI7aqJqLdQLrqsYcQ27BAUX+mP/5O
1W+m8N+p/aVDirAcUgRkrNcE+gRAcqMB3qtmk+UPMWhc96HyaYXPYkukaPs7NR5Uea11vKaUGKPi
T9ypu1ZdDfmzOiaE70SOjj01xxkRAjvAabDNqydNuPu5L6ZF+buHndUbwJsVyNoEnxFs7Si4rTrc
EVgxADxc9hal6S9/6Q6uexrU4yLseOAqYfw51JfVeGlWK2JNy/FIpsMOn9jAh8mFn9bSrFSMUhZ5
Q86pHQmG2KjDxaCXl231pVmhCGI02n1Ibw/ZDoJX2p55iyfmoCT/28eKpEFWbCQKENojDwOLiY73
5wFyqunZ0l/ECVn8RTbsUBWRT9o8X9bsbG5brSqgU8LfhpNePnrl8qJmwSb9M9gE7nwHyVSHXZc6
2uHiZmdbcCuMwLEUbr9rH2DI/s7j6v3n5z1RisTZ9Mu13KsJ+uCItdyEyD/NYOkq8WUfDuJs5jUh
ICC/64edQBhvsigv22TOVWdkqRh1ltJsDyZGXhQXPu1s2hGj7PH6aFa51u5QPf/cwSeG75R797X6
dKJAvoTKgEj9o2YYr7GQnruk06ax+k3tFGezrtSV/5l1LhgNqf1FOthCq+0Cxak+bgUsCwRU3Iph
uRBKDbeCitbbIjPuowIaj950Gbn3ggACO9uRxcrABQK7DeSHqHzWSS0YaqhD4bDAFbwIyH5ACr5M
Q9LPhS0M0o3pbrTmru6udHOTW1s3NJGtN+QhSZgmSpV0CIVMCkxSOB2RaSZEH1k+KlL/sRRfLuvc
WW0AX5iUZtsNO+zSlW4TTvlzu3/r4Xc9O6sO5A8ExYATaIeH4Eo37j0fhb0k4kp6cYVbMfgTxx9C
cl90z1r76rH9+fnvfj9YgIn8O1j8XiQQpuBLm+i5NN2ow/Vl7c7KRxR0YqpaAicOby3JMpetJjAZ
/n1cAz+r52pTs59aNkWW/fy0328JwHT82ywrHmnY01t1w2esnYuYKCP93SUL5ef2T/XybN1WEqLg
oGNMNwZPqLgD9cxR8PSz/3PQmFCL/5nqupqnulxi15KQfrWiyz+4MMI7Lf3VJuc246ceflZPrLhW
2IFzCCi1aw+qau783CnfLwSIQf99+MIQMSCq07tM0EeL4G8t8t/OXS6deurZRI0GEzAYsXG7DAEH
sYf59uenVqaf/V2fzyaqG+doyuqGzZ17LXnKrTxceZ3quMOD6D/6iLFGTLZiq+GWD48Bjh5BOkiW
sAp83C9VsdH8cqOpw1XKxSVB3MsihwSRGbfgqhxB4CuFhIL0AytIGTyQy+akEkQQLoBGj5Aa6LM/
/wxQzt//jrmmEUJ1a8oKX/UJ+eyj1y0J4XRM7py74k+I9j7jfMnzcICSQeVjgE00Agp6+Hz9to3N
hdYY257dflUe2rxDkpY6ptqsoB1tIhZ2TLkyJgtX9FCpqY6CdCsnaFJPr3uNLAmcB2STLS3psVf/
kI6A5ubFyIV7VQI4Kyc3WfRbrJ+MRl5WJIX4nrbQBX2lpOUybQModu95cO37AooWnbj8o+8/E38H
2GovtaPTY4QlKTXF+dKOty0y+qrOsPWERM9JC9N8VHKs+P0b1AWilH7FqUxAMznxJYBF4naEAbud
gSfQFHANPY7a0chk242MtYZvKzVdh+i0UXx0B8BtnrqMRBIfzCdTuY4yazEMFgE9FkGfa8E1bZyt
R5Ik8EcIGFakBUZVUddwUbzCfDxWSmMrRXVZzf0rH/zy2TGqrpcV2nTLotjckLXZubEyzZlvhvyc
yM2lMpnqHXvtPH/IzGvzT4aRZYHfMxhXOTlk0dbNzkyvE6NyLusISGFDUciXpEu6B3nhlb/Wi7M3
kyfq5Vzb0UpCk1kmP0QUQOuWbyQ5BMNnrFzn8QPJuFazdZXbOvZsy3ivvPssx+tY3QvRKtEwsPgG
lDlywwjusVToBQS2xcW92DQbX+LowfBteGoL17wrPcJ7y1VM1KVe6fhTJFtGUQ2YNiENDw1ah7yu
WcIpRJzWOSpxnuFTYNymuKyMtZCf0x2eqIFzmUetGr07CCIDQowIROcW/Pbn6nGq4dky7MbA4HFy
UTssOxiOZfvwc7sn3v5cDj36uhQU08GKiYupvOrDjdCf0epOG5pvxvBcxow8vMCazVLZEhHgRX8K
j/CFWlqk5H60VOxBL646M3B+/iEnNhRzObOrRNlApm6/i9yjVj1AZ1Fh1tftmR9zqvmp/77MdFMK
QIJmrEFugPuVzIR8eK2swNax8/38A07MlLm0uWpaMWqmHYsI14N0Acvc4qVi6OrRmd9wYgyZs22F
nNZCE+M1nz7VlGYVd8ufn/xUu7NtBYnNmL9z2o20Ve+vkvpMFTzV7mxD0SlyoykE3u1wuvWi7Wln
PgJPvcvZfiLN81JKS2/YcaDqGGWKfDqxK/XYcI525mWeGPtzqS3UCqhl03VrVzzFxasqHEq4TAoc
RZkjMHAiCI7PbSxOdNNcx5rpUSOkIUdUfZ3acmOuEZpdVnWMWdVphiKDJFoNO3OwvWAXnrttPDHW
jdnuX4rIVfGnW8GgrvYSQUhZFtgT01IW4ytRUJ2fB6YyjcBvStBciEqkad3GMtXNUK5TYk16haiB
wh7F45jV9hBn65zwzeEooKU3g42i4oOubrS2W3RwREIzXdRAbUqJ8AVi5wQiLQJCxfPxIS8e4Zit
xwAzb/oRJXuBIG4hKKG+2KAeVj8//4lTXvDW/1adieGnmCUzK61fJj5m0bd22PCNnbQ4eH+HCQHX
8GYyLhmK/DZ3b2L91jDJRiZVnqUuTFAdj5EjR8Vu5FxNsCynDVe1F7HK30rRUzI4iXGuAp9YSoxZ
eemBw5dWzYWjGjkAM9u1El50CAuV/t9uMH0pFJppkfLK303fOCGJwT/38Im5M1cfujW+OL+YBggI
pOwodL9+blc6IQE39dmrG2vRb0aLD9ySyxK5JBqyvIu614Q48nSK4PJePW4E4vz1FqZzozkG+f75
k+S9KgX513JoFxx2GKO4VuXA9obPbmBshi9xVwDVBh8VQfrDSEwmRbEOSW9XyRjpDML8am3ZGipJ
S4RfehhL+uHDFa7jcueH12JyJ+V7jRj/dC+O+1jb1cNHTfIl+HXhlx7dB+NRIHhpFdcPlYj6XBSG
vSl5d0ZpMtJL6TlSI77vrkr919DdeFHoaOZrXRIO7HjtMyHZgNB9aznixk3GT6O+UwmiqP39qHcL
X+UDRUXxrtmFAiRetUhUqvZ+TZxw/WAMD0F+lLuHorsbcbM33lFM78f0unC3onCI0o2XkLpyMxT3
obrTlatxYoaNnmP4u7CYEFU3EekXY/kYqbtc+UPqDQiEq2AA9UVot1n9ietuKarGjVlUoNPTV19/
9rvWroRbHl1t/vz85k+NqNksaMm4LDKCEXcYS8L6EAgXzoHZIqsmupVkPe12MmaU/XiuFP+9U/6m
Rs41oQVmEB8eMQ2LxFaAvREay/GBSyfYsrXHWHKU6CV8/uWutPFaMH4J2rsbjeRtbC3zWQ8+tD65
y8v4lmgZrY02vnEP5m+l8XWagStULhNGmfps0XbFussDCRWGmxPkYhB5cGaqTudj3/z+ubaU+FEl
DHHGEDevcdcOGGrdkt/aX7Wi01PfLxoWc40pYYBRU1Y1+/eC+3OH75PL2p2t0KaepqqRT0qB6Dok
vq51fm73xLkzVJd/a24U6+l/C2xa3KllmC4t481vVzJLSioQryHd9d67YryTXZvDkBqrxuky8i0h
d5Ybo8cvWzW2oXA52ZJRMf4uhwNHGrHZE/0i4mpy1PQgVAdFx0G0rAlmEt14Gcif0Mg2afIhmPkW
xv0hJ+Eilq6iXrBdc1x5JNWP+WNV3sTukmRNw7vRlIOmrSxNu/BNzXb6li4MRGDzTV8Ud5F0bXCA
8XOXnqgM2vSff/mECNteimAfcaonL/X3JjizSTjV7KzgKJquCMl0BiEKMEn1F5eTq8seeFZyBjPO
hUZwuSx5Fzzp0BvlGdHriZ3CX4Pal55Im94Tu2pA8WGS3sGXsq8/AD0508/Sid3l3yH9pXk/9RUi
lFU+BckhgVG4UzvMVDHhd0D+Vp7yYXKB6aY92egl+N2IqNaa3CBSPg91LrM0C69GGnxYgnhZ7Z6L
Zkek6wkmh2GX6PUf5dlX1D8XvaG5bNYj/lTVpG5EuU6AqCOf28qdGFPqrKp4phzkSkm7DdtZ3/E/
LnvcWU0h/GscQmIgd7L+XIpXF4qSiar4d2ZlSqIXQsbjJjpZhKvm7N3HtLh8szaosynbimGTE33G
lbeLrMIYF5b+SFoh0JzryGhJ+wYix4dF7YQQ61XCTAYV9g7O0f4uNd99AoTdbsDvK99kBKKN8QuA
7/sOG2Uduw6rjEt2SwqQ0pSICc82FaK39mWUD2N29Ip1HG8aaQ2uwlag31YviiduL3sRs5oRyrGo
FDkdpr4q+VXRXVaKpiyJrxWuGvpwDEa6S4huvHYtVmfmz4kJ/dc49nVCt0oo1ZLCPb5605FETF4O
5yNACgPVJErfv3A2zbYYXqcMDWY8ypKcko5Wryrj4aL+nqt2s2rUxNyY5lO/aSrHuPCWa67aFTLX
GzOTdiXxunnpzvkdTvT3XLRLGFrjjUaLur180PH2phl3pI+NtyTg5bIOmVUCJZNzndAqzgbrZN9U
HME2Z7ZzJ9aWuVpXKwbJ0mSeXVd+FelIotw1FNIzS8uJuqjM6oGipapZTY2P2rIZVpV4pt1TDz2b
j3IOBqYI2INq4S/d+oy5TimJebusr2ezMnAzre9kBkmBG9u1iZ26rN3Z8Zwhsm82wK7s6pUKWyhf
X9bsbBb21hCLesPjGu6bJwHIueyuZq7WHYWytAq5oebFHMSBL7rseedaXXPsOQkSI4oeaDLy6+Mz
YtITY20u0h0MjJ2KEXLivHaP7eNFnfufWlutFIECDLv2ulyeC/w49aTTqP5SnjuLFMJY/e8n5djn
5yf9e+79zdr792DlS6tulfINIPX9riOhN4xMFCaJ/ruTAIqo1RUUcTt1dzXs0jBW7IgQmiDh9jP1
uEU85oQhLSodnjdfGOEtsa52mu6L9CnJX4hI3nQpqXza6ARe945YblkQEmHERC+4sAvqaoQ9IV9V
RB5ogOiCY4jjpNxq7UGROUK5yeR23eQaGfnPcVtsE4Xj6fAXChE7BbW3jXwN+aseS7aINcbuRVLG
vXzrRgn5/hXxcqRL9EO+r+pDJ6dXZr2uXfJpOVDZ+UBFIFPLVQN7uZeRuoKG4+DSyV2Ycl22C4Tl
oHcbmRVlUZFPDmtoa2Xd1rLStepJaxPfctpZD1agA6z1PX2TKfFlnwNT8NTX15x5YwCMKeOqKHKI
TYNA9vObPlH85uqpgrg5oLx8DQQ1KM4X3QDVIV4oSpjLpyyvCfJUYXbm2p9Gvh+Sh8seelb8qjwS
wzoecVcMq9aUlmrzUjKofm78xIQSZyWwSspu0GSPZQYfY+gE6pmLj+97mmCvf99gmQxl3kr0tN+C
kQnhlK+mXdTPD/1Xa/ufE9awZgKkMojLmgAl1pmeOFZFcuqJwic+lX62GEmULIHkVZLnJIlMLPin
oL/k6F6jyl2TdHurqudyTr7vPWOuWApNT6pDct13ovkiZE/JZXsWYy5ZCsRAIpWa3yfnT5V5ozSX
vW15tviTpdcnYUf5VFbe4/D757fxfSeYf+OvvlTPTLRExbcCLoVW3n44M36m3dl/vmFzrsJXq9wq
mtYfdsZoQSTntU4YJwGQ5Dm/5omdpzwb+VrtKkUHWHCnuPoqJQZJ1HonZrcfVA/x8HJR38yl+eTj
D2of0uHxtthfeEcxF+RHkqur0aQBJejhseAf77Kt8t9Tji9vkmByTVc5h9+FKlQ85S7HXPFzP3xf
Dsy5aL5ourIXcSDv6nLb9CpXSMjyw3MWhRMjcK6cR98n91LDc6cVopx7ERfaZY89/cEvHSIb4wCh
huoYGq+FMN6Cf18QepWc6ZVTzz2bjolbVF0aMDqK8aYaDvk5Tc9UZL+ZPHP5PAnNfSS43KW65pTz
y11nSSA0LpoE+Iwgik4pA8I65/8+oW41pdkC5ZF/rLcVt8KKvx5zy6mz156TNk3s111crdWktYmS
XOZwPohytsXmGLnOzy/oVA/OJrGiZ11XBdSe6I4rmzP7wb/Ozm/6b666B1ncJ1ZO8UlNb+c34Foy
Qoa1m5QTdTcGgjCUG3LZlzl7pyHJliKpvqmwzVVUJ2m6HkySg6VftGADIIzMpwQ8WXYVgb3v26fQ
bLYerhQXBaErtb+79o1w/gjE4rhtinbVG6ZdWn8E41y05F+jx3c/Z7ZahokypIpWjvBKOOu5UlGM
Z3my7IhAE5t0hwpHjbZDdIN7IakkmxD0QL77+f2cKLJzP0Doa1ieQ742E3/fACkAI1TJz7G168wL
71XnroBBM/WacYAk5Gm8iy47Xpp7AsoyBGWsmP0ujniXxrIdzs15mf/6dnqCUPu3qqgdmps4S9nd
wheoG1vOfusdOK8Xs3rvUBcmysZrb6LcslPjrfU9Lt2v0JCQCVraTWQsQLH53rWZ92SVPXfGs6lf
ddILIxbolrCGLOhUAl5G4tYs8UhktKFsFf5fCMd2UdRrdkP49Zg1awGBH6BB8l2JNl+T9nVl8U+s
3/Wqe5Vb+U4q3w0LBEJODr0iLdyerBX1I9OqrWw8wKg+ZDUqSvXAEfvS1Mw1AC5ACqRAZIEDkfJu
7GUIvVe1e+yklKNH3XFT1xEJHy+FjWvwaaXn+L9NCD7pPrOInZ5AjhW561XhlOFdwsFEMoJ3Ib2s
9bo7H2CbJjyl+UduQAmf/h3cWMuwY4AJsnufelduLO9ccOK9chzHa4TNNuHbxLUuDPDG2VWrSrbf
KXbdfg7CtewHdiZt1NBblSoYexc0T5YtC/dD7N66HqYbCLZBCj9zugiYne0BQBTEg0W4ODi9Eqxq
JBH6PZQwmUnEbwdx24/VehCJNBQ+uqQ/DlTdIv0sxKuorjaK+dpNytsAUo2/0rhLC+XnJN9Z3UcA
dyJ4krPQFhPAFL7vDMKhN9t1FULdce8iNPxlmdxpUAeg1WUWV9leB/NkhD2sO1rz2WW5k9Y5nkV5
LWpHK2wWgXIo4nEhUJYWHSRgz1rFnuhoRmkT7r0QCK2vrZrnfo/CvZpLa9mEEIH7QepzxwxGRzXu
OTXjxGhR9ebaHWq7CWJ7QqjLMkj4aNFGH0YRHNSR+CzcnJ1yGElANCvNRou5UKy3uF+jP3Y6MBOj
Ly2MJlmykKIGqUSnsJbqMlTvNflYWQ9e/9CG1218bIdVz7+tp/9ZE6Y4SbsoSJZ8zKMD/5ryr+0D
CNklAANuTktraUe+E3JunnQ1Z+fAAsqFzHd22x5gSXPDvKz1Q1LuCvmlJum851q3Tz9N+VcVvSvV
q2muoUcP7i+p+Yz53xnSOiL6LjASO46FfRwuw3jvjq+uvAk1dMKJ7bXHPr7J44Mcb9lO2wIdKlku
3mXUmI7b7ZNkXwbLTryziNTXcbIUApwV+Bl+vhSHG85xVp5QbArTc6rkpYU90UAbVdhdlK9JuE2b
cu/GA0GF/UqU01VdIK7A9OIL1oaE+E2i3iAItmvhoLV7EHh2Dbs6wVKdvJnaQwoh0KhiZyibh57o
MpkzCVLy9uyTlrV0k3g8cHVVjiDfo+cx22p1v2q9XZPJju4Vi0C7KtN2oTJIBeg8PVVHkNyFNV3M
FiuZQmTg9QsBRqgRkmy6vIPF3gC+imQEJmNvm6TfE90PWH0RMKf8uNlbwVFTbwzxmJjosh0E6dyJ
SY1PdsKbUd5Kcn/tqfJdH6NCUWCLRk8h56qgNIWUu12+0830PqqDjQWHkfiIJQGp0LUWKSrcuLlL
8j9lHx11U7sKY2LWlXCtKHcuJM2YfP5MICSEC5K+grQudAs50fgebRyrewCas8grdWkUv/QywtmK
/hxEYO31jzGHKQ3Ah1C6J5cXBPpESH5sqokhAV7HA9XqQ48wDxE9YCVvgYbwpjDsMIcCTbCkQNIH
BDNB0a51lP5Z+ahK6PKqYNPHWw3fudE6+A0QWkVOqTxZ+r0rPzVBeZCJnvTwO1rIOmQlBysI3rp6
9VrOXdLqpRT73xKKPsMS9n3FIpACgCQ70870ZAEEdxOK4KmU+i/4to3wIIj5rwwJfNwXCxGRRAOV
KDen7KZopVYPQ5EurMZd9QOwzjFwjFRbhcO2iutdHq98b1ULHBHr67S/B4Vlt+EybXZx9dKpN03x
pMsY+G+F9JkjVCG/0tjw8H/RWzAyhNfUv+0YQQVYjBGRvgk5I0RSHyk3EiNGhpaXcScveyu9haa5
NLObsOOg6ikM7lUmi5/WXNVfubK143LMTq3Q0aPXPsuBRywsPGdw/TihE9FfS8tcvGsleR2y8rUw
No27sUJsGTtxh/OseM5cvJ5WxF/adt4+S7OlCkbUIPTMkPuHAFBseSVBo1X83EnA7GjYy1BpkUAr
dK9V/keTt1CwUzXfZtpt7r1LY8WMuCZEZxMWAGx/S/VVyCOBj0MstdXbmh3hboJIuuFDN6wFUKiD
+4SCSMokx1LlRZ6vRAPtVfDeY7KzulsNWmF1bxUvpblK+htoCo0cbCfiNQPSPcZD9z6q0qIFzScL
wjoeGUW/9PSt4lvKl0oO6YyrlhIb5gQqhFs5xFW9T1OJVIWMzVe58bJhAQg4Hg5ZAwo4pXr5TiUd
wcWsU9Jgi2pcuQYwMM9bBtoRM+A29g4jJ9hxtemED50MQ0Q7Ysbslzj4LG2OCfky0kjo8zD4pSkY
X7AVU70Zs8p2q/qhYZGvbpNoNXg3quL00bWPzRJmqqiAYEenjxEODnkQO6L0JoqbXt5p6uPY3Ejq
kxQflbjheuy2EBBwYWBu1IUr37SmuZK4gyIHI2Q57Pzn2nPKdMNVEqEOd0H7KLD2lXB7F3VO/vFY
cnjL38D6YaXeDbAsG07WrqzfvFZgYqpgjMutDLYkRFgGg6q12JC1GyNr9ia4yLJObNVkXzAWN3Cq
Ygb0IU64h2DXksCAIF7Y9uot5flg5LuG6pTluR1AVPGtai10mg0Fhq0Wsappu5Sxxjf5vSV4q6jd
h8BorVQgIa9ZWMEKH9nR5/DKrzie5do38D/FYR/JuyT7ICpSkI6xf1U3927SLLTiVz0CUK+OQUEN
7vd58DQGROKOpWMqsAsrWw1+VclzKK+g37L0rhr8NWZEBfNY3ptwZZDVknVAX8LPMtxgVAL0EDCI
DKfiG2akAvTPlvUQG9B8DoWWOUWgreNml1nJQcq7Q+Sh0yIYqBeC64JMsRq9vRCwvug9IKDkA+fy
us+qOzDzdu4CmwQb7Lf5e90Xm75ZGvxo1yrtDFZW0nUk496yOaQUmCvUNnr8JsM5DYLAGWrBqbJq
JckPqH8WqQfK1bxutd+ytE3cqV8ViPYy7JLKqepoV9MFOl8YgbDWQcTBD0pFQD7R+8j6lrB7GdnT
KyZnEAxihR12ofirLtIcefgNkhc131PWlIfBe4OgUokkVBj+ZqSX06KyfW28aTRxmYKGYwJYfrPx
KmtfY3RStD8GlHfQ70tPwBXmplswLwulBCrMuAnzbBNLr32aO3pcsxGwpb1UKwtXk5dlHaykYAID
bsqycPoYM6EwZWFcRc0+0pv7UP/U1aOr30XJkQ1oXVXrMuuWY7SzPOQlUmFn4YaQGFtvwB6MDfUd
N0qyjyXNUUN/kejaXgWrVBXsDUE4JfD9qjFZZ0CtyyJeV/CJFU1iamTwIjkYV+m1RsZWpa5b7U9n
kfU3cPHQGvmzYhyU/jEfgP/Jm1bsXoFB8OeVnQfGHV8Kxa1Dv/U+5GvR05Ywh5xRP/StsYDlDK6X
wci2PC/aYwBLsZJv065yIG4yMSC9s6FqdMjeTccHQb+WjGc/UVZjk163qbYY/J54p+K2JK3SL6Wj
qrHkdM2iKqKdrMBwMY2lF+6CwnE5i7Biy65a0y4SQsJ0lRNhwFUju5vStKvAsA1xW5TsFqFzVwmd
UlaOFq0gEZIqnR+H5qbI01UeVfvASO3E9DfIyG2B9AuTRg30GSEYMsLvuOQzN0oeXbcEfit08yiM
11aKfkzVfsUU1JJ4HYlN0Sh/1hj9dNdYWFmyrbqt1kPexkHUW+zwCaKZALFK0t9FcKxSJqeZtYSw
NIuWnXwf+UdT6vdjTfiGool2nf7RjexGDnZl9lYp7lI34RaLnaMP1cYAaiz7hyrD42Tu8gg0UdJA
AYelDgYTSTrRxgv3E66049ZPjW4BTU5XxJfvFOuK3xFLzz5EJH9YWf1SUfqlS+wQOMwhMT/Clqgc
K11GRu/4npNPjunrpqtX2bCqjRtD4cFx9aUdQvWmORS5sdQBtsrDuuYMKBPNBUl8qz6Qb8scAmmN
ILJEwmry4Zg7sg7up36s+UT09CcP3FqBOJ6dY+jB8PQmKqeBXbXbtmbxaZANvuhqSpvRVPs8vye9
ZaHLt00W/E5U/zhQaXBBpsU6GEEeiddJQi5yf51KLZs74sAlqnZQ9ek2IVimVrKDZe6Ao9oE7IDD
SvFsZaiTzY2b31XlvvN0quNLYP0mmC9f5AR5RrDPjIAvoKBGwk8VJxNYaaQDcJocmTBkraJfSWLm
RKWy78gYMCTFYW6t8/ExxS3psfBq3T0xisvcJKrcBe+u9Q8i+d1NDAYMzQ7fKJW0jlX+4Cgson64
toTuvzg7j+XGkW1dv8sZX0TAm8GZEAA9KZGUnyBUqhK8Nwng6e/HHu3N0ypFaNTRXdUQBCAz1/rX
b/xBWEuyIiAKuL0I/DrqF2byoJB+bKmOO030EzSSgpBlwRIkJdXv5yerpSTIdTc3zbWTEP8uO9Kq
gASZs1WmHd77zXjvaJyuitJ5tRE8zWSR5UZ0nHXHU+WNnKb3Tv1pExSrI+BstdGbkSfPcM3HUXeJ
IFtMdnvUp4dZuytEsJsJDFIr1qOxc4LTTFMeRd0qcOiCw9pTyR8nZ2ZVRBbxE8O+KvVPHVd6XPrr
8r7TllZxDJUtntDk9r2q8dMQnQYnWjjdnn0LNnsTH+oEWKPuYUIvTaz1TXl6kCKioQKVoL7snjEX
9QPp6na1MifnpCXROpicDZlXBz0XSyNUf6dUqOYQ7YX1NA010yoqBoIMC6hYMXGVTh67BdLYImXz
MKWV5kRbGSpWOxBaiB8cdRkRDdR1moYDT05QI70EQ96lGUi7gJBOOo3WYpgsHnprJp+Gtt8itjXU
DoOJAPfqZV+Oi8xsfNUhC9Ku3JTdTtWVu1iKDoKRsZA9HSmYRKWTk89pqJ6kEjQwmW+j/elk0a5u
04US/+qK+JGpzB2oCOYNyraIOOGy3jraevPQEh0N3Y5u4d4uy7sqOiXj+dqYujnFcNxpbiIOWcGA
2VIPpphcm7jumK1nqnah2RyrgGNgfscW0bUKbaEWkj/bb+SMLwSrCNwIPm4WMSIf5kXGhLh4KzNk
61ckJzp3zXsCXGPqOpVZ5tXhJ+kX4Fqh27LWWozqJ+19hBhJKtfCdD4CK7rYA1/wtDJ6e20SAOrU
2j5KSQc1CbS5SmkaP8qNVe74DXdmic/SMhdSa62N6gji6Cq8eqzEV6G9jshTNzPy5qR4aQK96YNO
g8+aIBags9Foj9eNZ6OF7Rq3IqN7DsyGTfZzZuPskHwmQXjMiVsLKVozMgh6JYWBTKBcnH2OxF1C
TSd84HSFRRTOMaF3l0Rd2/WRoRsqGKzNij9x/e60wS6Wu5VSc+4o030d5b6VfUrzysiNpRpsMltb
jZHjRuSDy3y1iUb9ORprg+qB3ljRZj+aZvY8WdvUFsl+beklebjOs+G+cN4KpT+WoFFkbS36gVo9
lI8zt9Yhb22JYoitl3zeytbzAEUnlP6U0z2wxmRfDC/1Rfy7Ue29AyqUWsepdZYpNVUhUlTeb6rx
nhP3DtLerEVXrFp92aJFllIihTmf2pek2JSAGHrvG/IhiImChxYrol8FRspJZC4qFlMT68t5/hwp
WGa6yxEzbq3dp4rwawDiBFMlA7kT+Bq0bXGXC+m5wdiyT4tjwj5dZ4Qn5NkmqlG0ODNRuNDRqhPx
gV4aawQlvoh59HI6bbjf+3Cw91akrXNKuNwMF874lnf9Tg7uqjhGiX9XhrYn1b3XOe96q+OaFR8S
Rhcy9xvKJk9/2HR6eicZNZXxZ24PbhcM/lBT/ZWtlw6DN4QxuT4BcOVjMAdrx17ZzLhMUn1iK9vl
zVNVBK4zU1uVxo6kQogbILndtY80DnU0bZ3WRRfgNhbcdDN3pQxqSZu7Ezx1J9X31cgm7jQLM2pJ
IByBmhTED8LNqQrGWgexg4hK4Eo98AHWCroXlMpUTk35p+2LJyu8WtMnd+Fk+TK5nqHpeAax73kl
+Ku9FyW1G6liL2w+lDzdh9NxVLNzUo/3zVigtGcTS6SlTtDfUJI8TR9F6OM6ZatqrDfLTK8R12SD
dujpKEOkmKuxb5jPHbosRVJOte48Gbi6gE48otJ18Xo/1LPzmBZio7fKodOHwxSMqxYqrQyyrUqb
PMN2HwDy+tcTXaIaL3xrJGZ0kDYch+pE3B5R0ujzh0M3/RrPJMHtuq57VQVUFJUutA/EMlQDIN3S
QA8sXaIeiK2Bj6YAjhiRei83NtVvM1/zLiugmHgtpuZDdqpVrs5eLSPZy/Vtrkh+VxrSSuRvc6Dv
DOgGk0F0SeqrMfmgaof4Xw69qXwllNxT6+moBgphlvsSk47xVbPGRRo8GOFL2Djbvkp3eNu9RjM7
tyNWhAC7RsICMZ/tgbgb5bMenmvyOfTI8ols9klN8qO08nNV3JE8OJIeH51pSmAHeENxTe1+iTp7
K6LifRRQd8npnGpjo6QNjhKydA0X7RhJMYeiERJsRGkCD17wfU2+0CXXqveSIvZawzOeLuG0t6W7
MeGVrdsoj1w5fEwsvzQp852OmAIbrwq1ND3daAhzIbu2bk4GHm69lIQUUQZx3cdzHc+flb6qmooo
FQn0raXPcJpuKej7I+dRbs4WKbZSXftOqm6LdgK/rpcttj6hBhtqvDiUq23tbJtKpTfjC7MHB8Og
amHGb6K95AAXgaNu5c4C2byGyZNXC+xYepJ+TNJNCGn7itYtw6Zcq+pJn48RXHxbXAPY1cYnlTGD
Tn02QmQsQ/FuX5WNab+MHJUhWL+8/jthMUuNWVXNPzuGBNd/v2pFCXf1Z4pBodiLCplaFxfXvge3
JC6c9wolYoanpH7lY29k7Fq0et9RMLRzdLLUfiEZEViq8TkGJe5CWNG0ue2aHZoW8x45o5cy1kl3
IgeEaSilR625tKW1GkWzEEydg1Fehj34k3MXxponQ3rpZZI7p/5ClMt75aA/aAq3z98CRq5kQzcP
VvAxkztqS9ayM6pVrQMH4/UxVL+t6oF479wZOHNbvxEHAjCXbR/7Wn9n2tLS4q9X8x+6Y38wqm3f
9qvW0T3MXtFQOAsKgF3XkyN1qJtkFU5vxbSJjF2ukp5c7B3zqZZbvxLKIpxlTwI1SGTfltFqKgRv
mhbS/PeWb78C4lWYsakOdXgJYDyhpVBgfSnRKpaal3hQnyphZCxHsQL6Ouf2VqrWqRX6ottMxvwu
U3Y2Y4fRFALIcBOIdVDX617C2LOQl1EMStX3y0AxljILYeJh99HvMS3e4zZnhWWeZAqO2t/2NLrl
aD/FGjaTjpVe7ERxlRQyvQT/bE7UA4YwyzBVqK23g9hxbGz4wFddI28ahX0gHT5NdqmyrQhhfgiJ
LjG5/5qnP8U9EGNgeZOtv3fdAFMuPjmhudAGzmijwE2rBECa52JdDHbuWbLujfOJoCDFdYD7xnHy
Cy3e49pyIjNmL9p0b5vzOorVTSDJa7mw6er0fRQXJwUiV9e1q4CeYMj1ZZ0Oa30geYSxhZIdQu0x
nZ7L5MNJPhLxHnIEKHibpPtOey8FUHt3FxpHYZ4GerYCr+AQJBLARJIyP50/kvbZmZ7T/nNEblVM
R1KWwfChCcr2EgRViwzfTJEpHK7j60YJkWDeM1BUiH+VpPtQPdmgMo68kbrtKE5pcwiro54dlOgQ
Kwd5+hjVq5/3hc/QG6p02UvSCVPQgq1plhM3CxAmp2J6iRB2ttZxMO6y6wn4UEfpeSJSuq9zP6sH
l4fxuyw/GmNZadAbicMNRp80c3+MXXYiGweX6GJS7xqA8ASij0Qn11rlzlBTMAjcWjoNGFpZbatl
x2t7OTn3qXTX9KBHxUEKtPOsNXuDIy3UGQWusSVn9LZqDWTDVP/zvSE2Qf6JSSl0i30vfyhSuNY0
FpQ4JInfSk9j/NiMrkpgOvghrlGpuPrUtDvVWFWa4+XltKX9z+zr+971lnaU4mPb3Rk61iVMexmm
haCXO5Fui97WXpNZXaEu2mXlmzo6e60/6+2IFzPZ5FHivPdlf2eQNOg5w7shP3WRsqTTWoZOTOIh
cVedX3S/2PNPc+isdUk7XO1xsv5kR895D7G9f5Tip5x5UXexSYOv7K0ebW1K87Vu/ZbExXgtko3U
tH47EdUtH5X8Dik/Yw23XdkDdNPQDwMMe1rtYcoVN2M/FkHNd0tG7nCK06PVRj4G6atMDV7N6BSx
I8gGBj/UiAwMaPzsmOzlVbOhnclN3e3tSy9lG0mj/5H5QRXJTA8wJX25B5WULlX4Ow/zD6cu/Xlw
9rIW7kx13qsVo+e21dzagtuLAWtGHe7Etm+wfcf10mT4SBJKDApwSWlJ9YL48Y4Inc7u/SaCtxRp
njo8kguIT3DLzHkndx9qI5bwphYq0AcR0gsjl71OkS5j9Rv5Vd2CZVT8SZE89qK82P1FkSX/7/yK
f+e/WLceYXoUtk0vIApmrScVzO+/8R776ro3zKRkzEvOP65rt8vaOVTWj5jx1q0tmBzHcmlMXDdh
kNmv5Z8SJm8oSAURZmplwwCbGsykeUXfEMC+EPhZzg3BKMxrbexyiUNJMzcEkA/S4CumwhnLRFbV
V2Nau2GmLnPnjx2MlyxqFxX4a+g0Xojkvfhlpuk39/LFO7n19ELlb2TJ9XesDUZTXvqzV31ryzOk
wrTTklci58eJURYD8B99m/aVE/Txfo6LsP3f/1H+nz2bzhDnOYohxesTP/6O8PPv1FDr1n4n1ho7
DVT0zRw2hZETQH6kbScCfP6G/PMPyfT/EqYs+4agE8thJw2xJHAxBa6r3X7uVmFFjc1wfFA2ViIv
RokMQk3b0DHuYsPwdfU5mDLK0LvCYbYysA+DjChBeZSb4a7Lv1FqfHlr14/jPx5qNqSzHIUwjnNQ
b+Ji0aqv8R4Iq2qf9r+ZQW/qfl10j7B9dPNQYaFu4mIh1RY2Dukio4egEyIVcB/kD6rxM/mudWv3
w+soARMcbGpzD8yZpNSffUJXBtV//La1nfdtK8N07RjNTuqf/me+7Ne86f+6sCib0mpmLqyvpG5B
hs/P7vdmt7BEquiSY2LZqLqyRhvq/ei6tx4/VqOntYgbbndSvRD2oQEM8rNL35ADScRTi7lHiVh0
OzlbxuPPdvpbP5+IOIEiHKZpp3zMz+Xvv9+s9u98Quv/uPnEqmQZk8V2rMPOguYxGFc3WuCTcY4Z
XGd3ca5RAgYnR7rOrDEGaZgvimxf6a+MICRpryfbmGqiSojFUvUNk4hlSlJuPf8uBmxlxXi8Tudj
2VkNyoscvA/12VHllSk9ROEAIWqrzCb2wyymXDn//de6Put/2W+sm/3GUpNIUUH8d5m4THiViGYg
i6EVr1pVv8cVv2IUjD/7RG99fqbUyM2s5lOykru5WVr2099/hy9Op1tLHq3Q+0LRY3b7cF8m117h
79f9Yre3brYAU+8rvDZ5NoNUshGTwigFAEs2CeDfGcT+803+2/O/2Q2GRNbk2mANJGrkzsWpKPey
/lAOb13mgDIGDJA3g7Zvy72VvRXtHcd6WTzXkgTRLV2AYgJdZ25Zf+TDmyNdAus5Vl+JVzcnAFsS
NUhCb69TSwmbnRBop8yWZf1HY05KErapVhznj3H6ZMQeXOaFzcgmcVYK5ktWHbmddVD7lSXuZXBE
+VecnAzlw5lfQZ/dIbpTxvvZvGax3eeNc5Sa3Zgc4xLaQVkzZHyrwHfMurkPCw1eJAye8Iydod3M
ZOyWl1GXvSp/GoJtDT/b2Yb9N6rvLzjhlnWzE5qIwrqkx5Po6s1BMwjxiVEN3prTCNBvQn50XCNU
SNwovYpOWAd8d8LoR/ZzJMv+9/bejk4pCYReu7E+hMFafEel/uIjv/VcVMtQjyT4A7v+036ovjnT
v9rUzJtCaYql0h5q6PrF8GwQLwoVFHjMxXVLD1H+tsBxfbMcQ8VTJnMhyzMJ00wkQsur2k2Ubuj2
RbcysgnQkIfNVMMy1ENYzi9y3N45egHbwDzZReThLLhSAJfH2NyE8zoPNTfK4/0Enpxq+5xsllj7
Ttn91bO6Luj/OLs7PRPFnCrUBFscCMTPXGisWxutoWWa3URcNj4yjYu/c0y5brX/sgXcemhdwwbS
POeLCQzGcr8RTqzN5odnoan996OIW9E3Nd5zu3jGg8HPk28K1a9u+mZvVKQcxXXFdaMwd50BpAMy
ifhZdqJ169YkE9eRyz2m5coH09GfdRu33kqtpBZtNqIVsV6CB/PX38+ILz61W1+l1AxbaYCmc/Um
aROv/WHHdeukZIq2DMT1Ccwv8/E7p48vDjTjZrXnPT7tepBTyzn1qnHgo8NBsmRoEnbn/ex53Cw9
PWFDEZk27sq33iv+/OyiN0VKghuzHNt8bM1LbfmgOD+77PWd/sc2kTcxTXdJnQiLkTGX8/r3y371
lG+WnGqEjSRUlRZO69cWBOA8rFyr1VZa9p0B71c/4mb1pSremjZMXHzlGUr8GcxTQlC9k37jXPRF
qXvrXNTLSaRJSsf+OYn9GA4LJxM7GzhzUu8R8/ysTL81MEoyXZhjinOumkMzXztduPz7C/hiTd4a
Eam1PvRTq6CpfwofpJ992LcmRKZeMrCVGREYSrAB1EfT/ve7/WInvXUhMoMQ681rtxKn6xSSE/VV
GRX+3y/+1aO4WY6qQ6RwjtrxitaKYTNpP3waNyuymhIDZJxH3LbL6coXX/z9fr/48m6tiLAwqFX8
wyYi4SAFdxjXp3DmTvWU+IE+f/NDvlg9+u0CNVM77BJ+CLDoldfBfEGH9aW1Pztobg2CNIO8kLDF
08Gs23hh6opXQjf8+wP66oXe9AuhYStpb/NCjQA3OJwfvqmav7ruTdFs4yeeTxP3rBqe+JCS1d9v
95/u+F+Km1tPIL0ThpM6YtzJaMImPAETOGljuE9wZ5XG33M4wHhEV9Si1ZhqTxplJFwbE86lrC5M
xllZCZvrzlRtCMDIPOpolVQaQ898JeZHvZiuk/5dZKsuZMmrO6hWRY9Orvv2ZK7KGVRWWynm4AGY
uToWGkHx66qOkFIZqsLbTJNFmsPexLBvnLOdLndQNS8t1O7YZH6Om2xuvTOi9xW6rBCoz2TkEmXF
as7Gjdo1foe/n1140mzus3DaOAl/3P8xGKZ2j7MSLiOUSUN+3+LnH+hnW4WZkKvoUR8xsINd8E0V
YljX9/9vz/kGS0EqrCjUpgLn7g6t7VMwPhrwjSQIlKV9KSeeT/AmEmmlOtpmcrpllzbbqTWZYWyt
bmIuL9a5dSgCnMvhp+o4l48Oo/JqMdi/r6hEWm4bCzGRWq6uFiSj5qfQAEJ5C1VwFeoIdvjTab6r
09+J+o70AYXDQ8HgsNDXM7PnsV+OOjyWOcTe0BN17sXwvGPxUaL7wsLI1dt2kUEWtsYRHdBaV5Jl
ynRjhpSUMag3fpMabYqd1r8OmbPKbbEyIkASGNrTr1L9lZBUMopNAi9DueuypeTAu2FmWytuU21G
9ROY3hVm/5i2xV0ldbspZag0MKlEpNxqpdtAKQvgmKQaHrDiaWphSg/3E5T5MOdJJEeLmRwCNThS
uKDF2O5L/bmNajhg+jqLdHecpHPZwfl8V5Rp0dNsVlG5TOf0aST/O4ufynn0y2anmctSZlaPn2Ov
NJ7FH4r8aSYKWRjiJKEgr3X+ZzUeYMhKsqdBGO8ndcEyqMwjPliLsVqbVbdo2hMBGm4R976mf2T1
3pgMLzELVxPKc9HWyBThpHNXQ6z9MrFxJ2pqHTu4rouhX8ozydZoUvKoPY91dWV/aUZ7nobOs1FS
9KrkwdtYjfE9vGkrL/wMg3JLUlwRD5sBFn5oZS6xknNF7EQ0byQEVvqRgD0vg47uGClBGbarcAsG
P7qGyTKEULGuA0Zf1QNPD5qNErTLQZg4nTpbBamnE4xoqnI/srp1z6ytiyM/g6yQNuOqNj+7IVjG
sbMu8NZUI+2jCKFOI9AKGdDaueybseoV2WVqtKtFjGtKWPs22TFTf8fW/YSUAZDUBQ6BmuqQn5e7
ttVvushwp6vucA4gE71kTnWyZzyZmKAYCwk9giQdnKQ7VAx+69HP9ZeJ+N053lvY3/VrGqF78LI7
exZ7xTkr0Z8xRK2pQEmoYLYbpTvqD7IQWyddgSgxFw1WBnwLfvRiDJdM6fDgcB046NCCnJYIh4NQ
ZOhiBSTM2hfZ/NDbCIJqaKOyvih4Y3rx3IzPMl8i1KiRIUEwBG4elFCl8kUbSm4z4UFC7MvsWAtN
PON73MaRm45ITHKYqXO+FNpWhuZgdhF0NqaWFWzfDBHAe5lqyAo3daItIksjJxGbvxxlY7OPp3GJ
CxTWg36SXtLchjjwZ9DsBQk1SruVCsTp4ETjwAsfTFfDL0iTzwaqa4Q72Ier2Ge1xltb5suIaYad
POTTuZUhmIeOy8uAY7VTUQw7BXx7h+8YMLJLn6W8wZlIQ4uhrjNhn0LDuQzWDvpWDu25ircCR/Nq
XJqNeejZoK32RcrQBKZoRePWkyvMmhNKKxy3GJvAns2i1M+6l9FgffbQdEgcGbQ/ODa6qowAa9K9
ynivYbd241M3Fis5tpi9nlIb20x7DTlI6VK3j8iOvIofh3RbzncKR5gSP7c9rPjk3TH1dVWZ0A2b
tWPJoHPDokTKmRnDQpJZdAh+7sz8VKZ8xqOxsOH1y856cg6BRVxba+EYXbpD92grsDfh2HtlGv2R
k2wbRpec+Tpr6XogCgMClPWsi4ItsvDnLnwOmHZ10IJzJz+Y4ZsdQoXng+vgzwnyYRYTpKGKJSrb
TwlMj4IInTKd781afszhxE858uKxYF9OnLdcYkeMxrRZZaPpmd3oNgbYs9GUr81gbgZ5Dyk1wi0G
jwekwziQmsVSi3fd8EtpDnF2UOVXW4zLpORUHhlKtlfLXLFTdY7931NXb9pKW6XJGa6hPwXFgQ7A
1XlvpME06cWo8GRGBtg58Gs7hkdBvlYs59Coh6H5VTORD4XbYV5vdvgYhpU/2RujGRe19djZb2BL
XhIPXm0+GfmnZl6G5JXcME9HShJSdPTFLwsdw0zyjtpapya5r1riUsJL0jzl8ZIVtRIBVzOy+BCm
070gEyyWtqmw4NKxA8PBxVvVZeKCEM+oF2nSogm2t20huyKHPJC3id8n56DsdkOBTgMujgnNu4a7
aVKZ0EyZjvMaTGc5LeDhQmAJo4dwvnAbngzpSLaHX9oQ7Bv5JOmPIl51YMJIqcZYbDJpawVgws4h
ZYRUQWK/2qXkk/XRl5w4w58SbV48Zcu8H/edhdTNYf3WL4GjbMaIKWsLs1PiY81kGb1MsDAY0l0j
baV4pBQWFGpno//OQe8LTwvr1uMtIjwxQBAjds507FrFi9mb2wZleP2pi2RVUFp1EF3ipiAECjk7
+gHSf/3QlFwRoX2LP2c1P6cBh1twafLcy42QOk/1SpZnUoI72puuHyBdIXiPO7eJpHXTl7DCHbSa
FyeDGVqUS7ODVAUx+O+Vrf6Po/G/lVw3aErZRX1aRQNI7wBfMUP1jnlNfYrUft1KtRezGaM0Xgtt
VVfz3lZeG/s3HNiFmpmeVQ6LaEZ7iRCrguUxJgaK7DsSRhYzsggxIyCV/Frvd9AK4/GUVJlfYTlv
pvd9gWg1UXftlUtYUaAy6ut0VPFW5WbFQ6qcOowP5k54dqn5cjB59Kq/c0SoTjov4xBXKoYG04nA
9GWJkDPeCHRicXdvwGLSJjKI5McBa0YLMUkSHLLoAyqtUQ1bYZ4TzqlEFH5IL2n31iFJYaSB5gdU
VgjYmDOUKTGJAul0u8UpSFnkdYykfNkguRdMpxtIQWwHc/M21zs8f6iEkCtb5bMsYX0NlHi1oe2l
vVGH546Na0IJMLZLpz44xrFpvC4+qeW8lpPNxHtvUXMFIaxiqVxrauhCTqMu2AbVKsg2qmhd04y8
me3MsOBzIrawdcjZSuXr9l3BpizX/ULtSnZxKJ8IibR3vT+L/ByhPwOFLa9QdXyqIMrhmOE0zjJO
KUDtlWSiU9PkfZwdZ+mNIwNGpvA0KqdqOE8Jc9JwKQeHmcOzqS/2bHuhupLGhThb7aEe50VwnbXI
u3A+qcWDpdwbaeMTdrzQGZLH/aG3Xlp0mdlmZFszKZcNhS/5yovHTyDlvc/xm43ZRIrsv70E4kmW
T1H4a2h2cfIcoK2O+RZyvj/NOFbhL6dBS8WFk4eyia+J19QabLg20n1GWuQrBKF9H6HCGS14ywSh
+T1CxCaXH8bsVDJXt0gegGjr27m6cVRlaZvBmVBuP3V2BGHYabOsKuj3qrrvymhT0P0EUMTLzIQ5
xetxJsYF9VPZvuXBpY0fldzZIhLCEFB7CMb+RZKrXcaSLq2P2RxPA9mfJC8Q8+YVBJ+14E99+aB3
7BAyQoao3AawP7WYB4BaOpbCCwQvt0UmOsgcAtOpzAOiysbFEBwn0jsrmG71e6CcB7VcNAgxHAv/
Av3RwKA2j1HLyulerx6HbNWPL0k6eWW/xa7sGhRK2QoLS2djVLRDwVLUqhOpwwsWGRp4dMxEN7DY
35Xk3FNeyLx95xF9F7kjnXhvgp3GVFi9By6h3PdViMTdfDD0fTyMK9t2PBxAOnk3cX7k+luC0mF0
nnT7j0KknxmXfjiUZ0sPHwvE2jE2I3igdNjAe30ANT7iBErpP0O8vVf8RyXD1GGKVrnyEXSTb4+U
AbDC3UZf69FqEjVK9p3CEDMz6X3b5zQpEUSn8OZ6RO3YMAztoy21O7kkNKaOOnpmM1jPlNdl375E
GGSbTo8GK1rpDkYGTIlMNIhDB88z7/wQ1UGr1w9m72zw1D8KVP3WBKs183IT+zQF4Z3iuIKIneTa
igtKIdT/vXlvIP6PguNVRYN5SmAvu9FhNsc2HqJWxlggn6MlgqaaHkBcizli9RxpXEbQfYtw9GxE
E1a7jeW9Wj6NAGhaNiEUmd00oCJHy6GY9rmayQm5vk9nWhXDuh0210NIzerPWM/WSaC5SM5du0EQ
oV8mIIQctElCkjVnoYfgA8uKTdxDgzbX47htE/vO0nOEtfFB0zDJzSAV1p0fhasE0xW7zc+Boq86
lDBh0x8DXdvim7aaIqhTgrC3ZlzPur2xennXZnyP7Eg2RszCeJWQ/QQFG1R7DiH4N83b0ARLK4ff
/EBmTzUF+6mwLlkq1ooN8xAjnG+Osy/wgxugEOUSDwPN9G5CWIguOmr+/P3C//jN/dsxeQMVCmUw
ha7W487uu0c2s2OATc9oUodqGEOQETVR/9s5pE/7D3YN1CCmi7hsN0vKXTraG7mdnyL7M3HCoxN8
/v2mrj/73+7pioL9B/LfzE4Nf97ENizTFylF0JWiLKryG3T0H/e3f7v+DcKop/Yw1BkjvUrWvG6W
H0W4LVSiisRnLF3CXmEwv1EETONuKzgT+yk5Ztax/jZ+9x9Dvn+7A/W/f0MMykuTb5DfEBxlRmGv
Tjl6kNqHSbYNhIPqgpTJ8m4kRyFG6dxyVuUqp0yx76odVNcRVwVblX+G9Ws3sGWEECxOGYzvImml
iMc5/gZf5HT94lXeAJeWWaDf4LzaIb5f1GTsgsahS1xDjbjQPCMOKXYUQER5ZG7B1L+IP+oMo3rF
k+f2UnKizJHu1YjUOAt8Han0iG4hK2h/T0P1qoX60jD7pT7r26ga/Eh61WGIl5p955QvohrcKYz9
PH+qZ8sVKWq4atO2+2B6Krraw93IQRGrdHdNkrg5piINQHMd3Gv21mY3ZU9zK3OP8q+un1O5B17D
26bjHhCUsbu3JYKgdHat6hWrkCxAzbbtBhy5ZQ8WSJ9bFI/I5KXuOWKjHFEcjWV+RRLcQGoXV5eB
uq+oKt7TiGIxhaiLgUbWoQyN7ENnjhtJh9F/derw7WzvyD4iVn1Grlgfo3LTToFrABGq4BCjlq8T
jLhS2oKyQ0yvbPQqXWDohka1nB6TrvSaPtpgmIrT1qulUbbHm7TeVkBsRC3F4fs8fhZluKsQ+tQR
/GlUjDi0qNrKEHsHu+qSXANGZPt5jo9NHHMaU7dzqgolYa3kXjiiABfIGcNVsAwNBbcpi1eN9HV8
TXT1UJSfWlmvM3vysv6q7t9W0UPczK+poPgx0Q2aik/L6VYxJw4yvbZ4GNKDmh4gimLuFCRLZ/ql
5Yo/ycnZ6v440YeuRl4lMI/LLYCPhF4rXTSq7I7FWqrOnVV5s1Z9irZYd9JMz/Zq6TuI5Mhdu32u
aT5+JjTyuour0mIw8/sZMblAb9QM41KUAQBStkfw9k/CeBhlrzbEgigr/b56SQGI+6u8EiNFa06A
kaxdrhyj+dBRPTZT+GhIz1PS7JzijxWhqjVyb9Rqf0JX0AvnqEfa/2fvTHrjRtJ1/VcavadPMBjB
IC/O6YUyU6MlS5bkaUPItsx5nvnr70PbdVpKy9J1A71o4AK1qCpJGUnG/H7vcNqFzufYAYGAuOGL
e2tw0B4Tq9VqbGsrgtbfJ+i2cBfrq0Mff40iV5eJES/UQX5TzJF7e0qdJgNDJhg5dQyghtdTGG0t
DwpJhDpueYnh8Ju1XO7tL7i1FhITofGsS29zYoZ1+9pH1vr8RvGbssi+Pbe/FFxSOEmdleI4CQnM
m+aX7o9Pr1tyb4swoR0rkN3xbGrP++GaHeCFD/5NdWvfE9f1nXIsDEh5jz3EECw4g2EiR9hxIV7a
3n5TbPjOEH6wfWpTZG26aDoWJUeVdmQIusBlpwmWJXFyG4mjufBYZ+KNr7zN8z3xu27eW+eLxRZm
Xh+rie4cs54M0fRhAfD8p//mpe2b5XppFOVLTz+HWpBEfjbJDgEqJnTj1+cb+D7on9iQ951zk6CD
SasddkB3Xlfqk7iJL9JKfbZDQHqieWNW1s7+YoaJ6212kQcfvIYryZqEh+AOl6VtX2EcFs7HacWN
VpSffTc/6dBbUrw7bAZ7lyTZWcFp+oVv/Lte3mOyCXcORVBNlBpRGLoRZQW3fD1m12n0caw+hFOH
y1r4ccGSS2H64ad4+hgLS7PuwBphdVVIO1vESF4pKCndFdaXBBP457/b76blXrWrDRIbdzkPLBHe
IZvIDD74/Cfrdf491U97qE7NPdjuFSOhK5LLXM9HdR7u/G48ke58VCJLs+zqoC2zLcb1uPzgxlGU
73wEQjagdlgce8m4SdxPdgKTsnROqTYdBBGc1GRTms9hwsqdXterUQmwpm1zzCATVKAQHvGCClvs
tASWbkF63Hrdzok+psFdqqsd+rjjak7flfN0nEI3zuJLh2J+Qcxq738KArVp/aMixvphmT6rSb0l
NRqUwHnhrfxueuyt5HPqR2GNJf+ZnZWAINlmwjCYsDcquT/56//1Zfo/4X15+eMVt//4b/77S1nN
TRxG3d5//uM8/tKUbfmt++/1z/731x7/0T8u7gaE7+X+7zz6Ez75Z8vbu+7u0X+gK4u7+aq/b+a3
6NGz7vvH8x3X3/x//eHf7r9/ys1c3f/P37+UfdGtn4aJZvH3nz86+YriZF0h/+vh5//84cVdzt+d
NHf1L79+f9d2//N35b1yJdZHvucb5Qp/zb4Z79efON4r45MLLGzHNbZnWCeLsukifmJeOZ5wXe+v
HzJx27JffyT9V0KTcuf5WinXGKjSf32rRz3zz576W9Hnl2VcdAhn3O8Gt/+cJEZicKul7ZG+ZkvB
v+wtEabrdRYMYuUAW/HCdbV1j8NCl1yni+4kCuLsOCiD1t+GplZ4MEzNGB3rJUyiW+OP4DxiwuXn
yth1nt4IW0BDK72iqSjZS0duwrasKOG1bVdd5J3wWWGKOQxxaGgpnfl1HLmnETocc+ouLXptbPYb
p/6EFFPNIO9VRc6FlfjZaVKklnqn5qxt0Y7C/sAExM1t7yjKIvujmFZz6pKj7XLYNdbqoOqOWYBx
Xa/GXePLEXtYNPAkYvUrYt6nbXIJVpAxmeOaKrjfZXBIAGP7+TbK+SU0n8sCX5Ywy/WolnUsIc4Y
fEtclxOa67h9eTSIuaPEOQxpVZ/r3qj0qu6qSd3KQFECneu661xcBOKSGrCRihKiDoOIa1rlGgK4
ZKGTg76fB7Ude7jdR/4822h9Mys4wEaNcpxM0/7CWgqO70GfYqrjTNDG+M7R/KbN5tss1SVVKur4
d141DTgjJsOMOVDqFJjxNM5IfdQqv6pgtBD5qYRgnaUC+rTRDuttoAWAVF2UAzcO1wwV5aHYjtDP
u4iSwipOoNXZS6mqozBSi7UbedBbVdtcyuRA7WLIctmepEmKBhQBXR9+y3LTy5uuQu5/6HRe5W3m
PkM+ixjH1AfB0MYYeNYGyMsEPu6joaPSQ92phh01TBlOYdjn1GL8nKZVETpUj9tGYLvKyppgNlqE
t004cVKvfNvJd6Ejl+WgCgbPbCwLp1vqzsgrMTZxh53nZ97XIDVC7pykorTQlk4Xva5nWbyNkm7J
8DBwgvvJm2cShoOm29W91S3HCcae9abJJzvfqtQq253SuYz4qfcxxK772MkakR8Fhec2p75lJnPk
hi5DTPaD7x7Mw8ROWqQeDeSk0x1CRIlAQg0k7BNvsmoIAQGrPBfaJWOI1YPfHI7YA72dR9ecO1NV
1VtM1vIZn90KFhUnyxLfurFtsa7Io+xNFs1Uixak6h/7Bk/UrY1rK85dKm0wydR53R1NpvOWTajQ
aB+0YyDN+SwF5J0y8Jr8pMqH6k4Ko8Ha7LD75sV9Em61TidQ56UN3rvdbFAuTE51u0S6x46RYp61
yYZuvEiSBlVDZWcpwvBZBefKDj19FTdBikFB1GFbib3BjI9THXrkFso5AaKJBu/Ot8M+2gbOBCWj
HADnme5uey2sDJ06xTocogi/TavDAYXeCjOyepyP/dhiLVUG6GzyajVTSdxS3fqJkS02fAFspJbE
JO6irYPTW9MScc31aZ6+BECdYH+NHtdEatVdwrPoPqeA118rVYNt4tAyYqOSdHjz4YOMrof8SCxk
hkUCrrqB5MYt5wi1eDV/dOPa4AcCuMWgjlz3MhPRUG5HzNhwQFogPqA6rqDApFkyYjZWYeJ1UvBk
qOgarMJQ9kZ1fJhZo1CHScI3gHS3Ol5OUbdcxFz4gIj7wnUwIEo5Qjh+OBXYr0RA5LNym/w4L0Mk
5qWjvC8qq/GVrO2+KjZxMOCj49fhGG7LqsViATyuwFKH1eMiU6Wh3xysJ6l+xvlhGLnyc63zcjmo
R+V8MKXv4hC29PJsHjU5kws2hW9VYBCoDCw6M5d0bOrhsLAUbiqBU/muCDz7bSZjdxtnXgcFoB0m
XGPjsTlKppQLtpYGx8JS2ctxHySrD7ZYlfW+8Dx7o5ce69BMcT7WMqSuXfDWMINKHTvaKKfEwjvr
FGPOGVPrhFR02EXxgvdlEr0p2KliYGPXDrBEcuLoFqcs58RghYsxSnLhxGZ4TXeFu7kTV6kOxzeR
SbZhirVGlYXp28nlep/U9WXqFW8z1cZv5txsC886K5voOugYBA11iW6uLoM1Wz1uLbVxvYHDGoJR
UZ+6qYZvMIaVyDes/+VxHjkYdgrX3o44VV4FujxVuDpExBBt/TbnROe079jjUr5A8NYUXoKJwviu
Cqd4J/gSBHtv0qbvv4ZEHkAteye0Pgli/MxaEpjGMHDf2EFwlPr687iMN6ZDCNQMuDQ7gayOBxeL
89xOz5c6CQ7T1sKnLvlcuulta3Lqqn13WstW3Vf2dDizmJx3xrNOJ4eI320v8uSDCuPpwKUISg2t
DU/cMbqp+QSbYi0p1bMXYYuaCAwb5oLxfhD0fX0cNQ7GxdI+aBx3kwt1xrbHKocF9JCH8o2cBw8a
Qe4SqDun4U4NpEMFcvKu/MKVx8uSQtKyI2szaXFHWmW6wWSWMn5b1jDLMqRGJRhZnm+cIT5Q7fwm
i/OrrEtfWwNenpyzdfq1bzSl8zw5W8J8ujIFO4q7miHzQZejNV0kPbYZ+YDhjJ3P1rGak9uxiYtz
uh1LT1O6r4MUk4uItejIK/ACs2qveJMKdRUVfowy0J31kQ9zAiWuObZUelvnWbbFU2x+E2dRvE2p
xUCCumlk7h/XmFkHfqCuW1Bj8J/cvrJ76W1G7VxNTQ1F0RuLT9zCaDuvvcvAYjtZMJrbFB1bdS6b
i87zIRqmfuzAvimK7noYq+KbNnP5GvtYTMXJszmce+Ged9ZUvhFN+1UmIR5eFgHWc8G6M1spPB0t
8dKOpvq+Le03rUwklstKQQqZw/LareAfpISpHOQtru6z3xMaFk4DKWMyGy7KGrJUFeFhU/mY3+KP
Nl6SJIB9VxTdNFP0XlSddWVzVN34LlfKOK7gqwzDQTaGX7Ks+0RaJ0ca19Xq2gpFeQN/yzmknOl8
NXZwm4h8uc1yCMFCKM4vi6R6QBlpVDG6eCxanMGnwBNl6XFYOZ8yjhIHE2YcvUWEgBFAq8LdxX5o
XZskY9cbKMPrGU8QOwleV1IQb9bNfH/DmTUuX6N61RfZUuCN50zn+MMxmyPtJ0dm1V53yj+xUhcj
ZvausiiWkxmrxm3WYp8zyuzQs0122bt4+2knexuMywdMtb7FvTVcWdY4o39Ok09hV9tBT2knWY1p
NBndPHxRyaOa7LfiJCmF7ssdC6q0VxVfEXwOxFyJS2nLFbe0+8EjBw5LT/2tRnJFzV6mgEpb/C2w
msl7GJVvm0664lSStYWBtooGP/sW1Jak6pQG+PzsDEeFpdpOJXfQ4qJuvMjPD7PRDIbtNbXa8svg
NV0V78oOujcgrAodXPA1ci/khWkd5/kp1zyyjg8ymdtUMj1vzNMrFARdfe3EkzV91HkemhGSI+co
59SdlyFOjnB5Km110+QWvqyXnotPGhZgZSyK4tKT4KDt5ZD6Mk3ugroJoYu2cHK+CT8ycU6luOQr
tZU7flJhAucnaptlIyfXrhHAK3c66p1qpSuMHJcFJm6HLhV6NnJ30J64aCwYZbcJxpMfHEdWOKrJ
yBbvqzhS1k/m/b/hPvumui+uu+b+vju/q/4DbrWS2+Mzt9pN39x9uSsfXmy//8WPi63lcrN1fAwO
jOu6wtau/Otma7n+K+53/G9HCk+I7xL5n3dbW75yfGmEb/iZ1u4qlvt5t7XtV3ycI4TwuSkrhcHH
H9xtv4sA/nm1XT9a2r6yudX6Uijj7eGNcyyUFS2u3NpSWl+XeoguoCNTGxuqRhyng3S3pWsw6K2U
uykW8XHxZHI2tJPxN85Sr7irW+O6RNV7F7eDcxVbGAsvdtWQZ0jBgMNK1TbXoT00h6oIMBUdktIc
2/h2Z8eFvXG+DYOIT5ZiCPSu9MqNgdK2GxLbZw3H+SFtqMzX3Lo/eqpeQwL8scVnr122xsN2UJV2
rjdIbNh7Yftm+TZBvI8J1dBgfNgF/QvqlcfI0Pq6HMfxHV4GYAR4Bb35sKLaL1ESiK7AXa7PTrnD
j5txcN+JuMKMkL3oh7j23zGphvum65v7vzGn2r9B6/t614HO/CdML5sh93vQ6Pq+uA/vskfTa/2L
n9OL2eAwDQTu1womOf3zv9PLNq+09D0lFLUAVziavvprermvXJ+54xmwJo/5B9z01/Ri5tlMKp+9
2dZUfv8IOnpcEtIG4MrVAlKBUkxmZe8NlzIo4mnOgys3tuwPbuNkt44vxo7wlx5DStV50+cSNtIf
wcU/WnUd21mzkX3hfldBP6hbGC+cwWv8qwFw7MCb8/i6pnr7Qnz3Y0z6ZyPMBM4UiHEcb+/RahnU
AEy4Z4UKqrhp2ps0rF8sG+3Nt+8v0LDW8VpoRux7XPQeu2KvvKu8jzJJoT5UV8rjIBT642rKZj49
GFs/ob+HUN/jqsuPhzK2YEix+jpyP1Y4TezRLL25slO7PhOTcx2Otn7d9t548HxDT729Bw19L/M/
6CK38GUvRnM1Zo29jQBiYPBzgHu+kadGn3GU43tGKdvsC7TQ7A55FLlXeeD5b/kl7NyncVlOs4Us
xtlPSHZRLsXK51u1n+wzs24rSrtAtHsjIyM2fo7wVWvBdbajaiKNxE1h7Rhxzl1KP73uwUZ2hcnM
e+21LilNefg5Dl3AFCcgmmEi4OXMAFfgu5nZwTYrcgoSz3/LJ9+Np0GagZ2xSl9//qAD+ganOdCR
q7KvAeHSdFEbL0EekQsv/iadxb+sHCWOn2/0iV5no2fvcAQSZIDDx43OfRSpaJRXU9LZp3ia+bA2
g+jPJ6YnHCY/WTwsO/5a53rwZI3VcAnqxZWf40wsAy+CcUz00fNPovcYN+tUMcrQBEuv8Qw74uNm
iCNOmqaKX0/LYPSu0Xr84CdehnzKyz3qo56fonWwE8MVhDN8srOLZSgPVO3Y/fEsRP0NBD8gtSAv
BjgKRlHtGwmggfC+cCtHQBcF+Gos0AfHcrKAfRafZIZxJrQJcVdwuSQF91wYfBOVJD+ubo2bV7eN
yt3xYJjq5ls0tB0ZHshZhwNtOXiyh8sEV1dalfN+GpoBkYfskhWIpfNzZZ8I33Xg+InV+AMjNSjq
nN+WXdvVZLwwY0lQskbnqpq8AAVOGad32k7iaaMgLtgUvlwym2vHuQ1GBRt3tnznLUC9Mx22RQXl
ubGb/CqxmIJHKf9DHsxjg9Fuix7qk2uv7MmsLgDedV3lzaZuKy/flHPMr9Rd0N2rqKitTWp31pew
l9M3uDbqxCs6oBuNRmKA12dF17xH/0RORe6f2Evuqw1TDGu+uiQKoZyj7kY4qUwOw6ILUC6Z0dpA
xS/wmNdRHe6CtByjo6K0Ae1Ct02/eaGTzwB6tiSxpu6W8rUcuX1DNCmwW0dUhKM0igfrvoE+QMwS
a8Kx76aJOQ2oKniHk6flpyJwwU9yf8JCVtWWAxrvRSmHOUKFuTzp+jLMw/qixCCwIx3cZDcFupj2
oPQs75ZNJTzi0wVELW5CHz1r7F973JwcDCXT5nIZWn1WCz+8i3yDkCRBImcfuc2UfijiFnvBOF2F
Oq2a+tex1w4YC3O2zTAkrcYA/2lgr21OmSbdRv6I9WIk1HBQuS7pIsbDVGKr3RCZgT1UI4lLQF2g
/WP1OW8Dg+3srMsL21UdGDGkfqjwfuSMeJmagu5d0vCLHiZ4LKqoTLoJi2b+Isa6B+toDT6wUyrf
mwr255aDJYRbozys+8t6dEjnK+3ggmqNzM7rcTQAIHosYbun3njdxWn3unZK55tghM6XqUYSKcN0
vCAipIb91UsEPmmBQmPlHi4j12Qb7VGx+Gl3VGQ6QEY/BrZ1mOgFGZGvRkKexq6BOD3khJtulq4X
b2s7L5hiogGqJYZMBtvBL4ce6HSC3xKihfk2esXK5xo895BwW+ZNW2sRs68ge9xmtcCLk9C16Us8
2ZR80qz9NHZ1fG1GA4AyJO7sbiR37LuxnrNbZXJ9lTpL/NmfcAInK9tviQfDrviknBjNJ34eTRf1
xNQ7igtVnvR5aeHxOavqcyxHOmjxdP5ZCAr2fIP2fTEY6KVusZDbJHNsC4lu9D/5WAahERqw2l4x
nLzZqqWfPwZFt0Q7ybsNsX7xiR0yJLmeZ6loPsVqwV+lwGb+fqYbUCzaxXBjy6T84hIE+9ErPDSk
5SjDT1VLsNLkqCqmQpMUbxJMugQ1stQaN7os03gjFTshAr1kuvQsLS1kBCb+GFhRdC5buTIQrEC7
OO0vkXuIITLVkRGXRIDrwqkQ4YZG35ZqGG5Eto7BSfTvpjaxws3ckhSNQqvCe4gAoFlswkWN7+zJ
DdCWV1l6VMdtBxXQ7tMYQ3/faTfFOETnwokBeYzlaYof7YBDThoUoUcVKlz1qRS8vo1Nr6ODiGV5
Ivauhe/OBobMBDPy8RIcLLsa8ZjAB1tb9mtKY5qYxKEj2arXEif5yfJDSO5ZkZIAOQ7ZVcq4x1jf
q5B0NZ3Sl+2YWw4pT+Fya4eqUKcDTPGTYdHGQxvR9dWnvG/KhQuljAPrkEgnmxWoLgt/zTuAFha/
9pombAl0MJRlD/A0Xp1Ve9OMzrXOGw+XMtHKCwgqHcUCks3yrTV4+Fxbvo7a8zZLEwuP2YKZqytJ
Nqjh3wNMkBsEUhD+KgaEv9TrZof1xaaS47xFpgpjfcB+6cwGVof51/tql03JcrQ4Iyx0FSOFOshU
XXFTpAZxrOMBXXaRSCohTuh+bHAVgpePDupAEPKLt7TjWl8HMKl32RD4+rCd5qXblYmIP/V5nl6K
IhvurUjb92uBF41WgTYAGkoUjSd9EEYJ7EcMYHZgteqqkhEmC04pKbC/8+JW3NRznWTbam7DGCnO
FHa7RcfIxCsidSKEoKuoEu3UnG27CbUCAVaJ81VPCWUxMhjT6RjckorYZJJUbpYxEBOVPoJviMVp
zEVGxdocd16WQC90auQRwuf2vsNqGFU6bsn1+yTpCLSRnZ+/D4Q3k41pkr47I6tkpgnfY6Ms1Dqy
lFtjYVWvdWCM6KIAJGIasLkqCveOCnta7AI5ogBRaTvUGz8ce8oSbhdgPz/XOTG/Kp/Z4pFiUV1w
08raiQQ7153qyeE5wMwG6bsXZcEXZ1rTMsZMQFMJVt8um3p3d8jRIwt2swwilNKg3A6BgDAISE3R
UXBAMtE8Huh4JAQsHRZyBfy+HGwCQSWkqpHk0BoyIKN+Z9KgR+zm6FQBemchtTkrYpt3m6Ctz4Wc
8CFv7ZEg0qAt2alcqJ3JMclWrvVaZOUQnU5sBf6uBEydTnLqs++x7fNOyCvICQSDS/9BcFRA8gN8
DZWVbKxoDU1og01B/qh/kzuK/efNYteU8vO80VdLbptPsh4HQpJ9uJptsXTWBs+FgAqDcYi5ONB4
xucHdY1hwmZxuDLgwDZbb6Sb2SSWtA7O4spxOTg440B9DthSrdbpnZ1v2I16Yvf6Iq6JMFDFgvB8
BDk1SWgTm+AE9repd/r+WAZtxp3Elt6RnANruoxnJ5kOubJDt7XKqbKOYcXm167lkE3SIFK3qHJ5
hj9qAXSH00YLEd0GcwA5SunFz4+w+wkXMnydpcApuOnhtzExELuKjl2tbTAmBOqdS/JzIyq+1W60
/VYc1UNYk4tB9Al1OEn204Q1NlS89A2K2deEfRenQ1haA+GzqgHY98F6N2O4pmGRbVvdt7xoaMKa
Oio6Eqgh5AFMVcNSrzNArn62ydBYg9KQoPo99eS+t7E4rIiIXayai1jXLe6bxGZ/PciDJbtNFz8h
kW9aIDhz10LaMuHLuJu8yLqZtO02Z7k7DN1JlfjpsF2yOPnQx4PJfvhk/DsQqP8wWNdeqXC/x53O
7+ay6+4f4k7f/+InX0m/AiHSDuZonuvbamUM/eArKf1K2B68fQUk4ki18lJ/ok6ckcGCYRL5vpTK
098RqZ+w0/ozn3GthADU5adC/wms+/gKvjbsGgBk4du+sPnee7dbq7YHyXkU7TohSoh1MKBHNA6J
JHVQTXn5H91r1+YgSDnGcUim9+FkrbDKgyunQqyrgx4ZakdE4CadqVwGmliABx3wBDizwnzVP7Hq
n82wuyB/9lZO2F4zUWYttZV1/oFd++7OcDg5Tdl/NqysztmM1QoLaIsI2WqQtTcsqBflpOQL8Mb3
Vva/BXscFtTS5XHVHmLeTLXopwppSV415eckE+HVkh4thCN/I9paf237gXTdMmuxUZcFZ61oOEys
oml2RZNWl65J5Scdcxu1cycnTjWIwXaHPLvqdTPc9Jqoy4UYgtfcNMgkFmVmn9mWIP7AIPukboV0
rJ8adRIiIMSV1SLPuo4EKgoqhwVsxaT7Al1NR9hEGNofYc2Woew/RUUxflqa+VL5VXDhVqxLXoZz
h8/WcWNwjdvYVpNsc+IRlo1tRlD07/33/9eSvwMYPxjKK7HyEfHx/O7rXXjXfrlrHi0n6x/9WE60
eKUMwwkTTwFo+x1M+bmcOK8gPTrKgB3b8CIf8B+ttRKkHcXxlkEIzLt6df21nEj9yhVMa8+AHa7s
xT+CsR/jVqC7hiVr/QpEG1JH9Wno4fz2qqD3EGuubqj4AS2kmh2oEDuCBy/lifn9GJLzbD6fh1F8
aVdS+Np3CPPA+W3uMeRf6vosEvXt0A/ve42ZjA9zpYHj8MKCsv9YNIX5gK9437ZmVVlX0QfLFlqf
OaCwT7yL74o30VwFRz6AyMHzj/VLK9SpDc8kJIcRuJ17eFyShvk4JzOAjoja7SxaeaRaR10+38ra
BQ9WJWLvWBUdDpGe7xoNW/bxsyRW6mVkgKypdwQEovI86HLib1W8Yh43U5J8wamneeHR9rYZGpV4
IjFywZY1oeHroz94gfMSht3YWi3XfdTWdu92h6aarZ225Py6FMiGnn/IdYF//JAU33AmcBxByVSu
k+Fhe2aeReC5YESWYz6YoDRbmlsjDtPuhZZ+7TTQXa0dT0H7dYXZe7JgbkqZJBPRTjqaTudFAaVC
eP0XWpHalt/rDY69L5YgGCABJ+m7TVQTFX6azHVgMRjrdnqhoV+mFuTq9dgh4FBLeGV7Iz1R/hAu
kd8RxkeCcz+m6ZE/lESsBrFzWFml/NZ23Uungid6S/seGaNac6jhuPO4t4QJ3KXss37TSVXsXFVM
h8CD1mFRc1J4fmDsd9fKiXNXXtxK0+ZAtjf6ha9dFCQIrhPyVo9KvLZIKULk/3wre29RAqpzoDMs
thxyhLH3ZjKMqggbYZhY6Ry81bpTR0FImOYY78hBOsH/LXyh2/bm19ogdRso8YZzoweN4PEb1Iso
qmmqcEnpUbhGGOH5g0/CZSUJIUDr+MIx7qnmpKupWdJtxt2fznU7Kq9eBaSQFnS78u4ouwxRnZ0N
BMORyKEyYMjn3+lez/GInKIYHtzxpHIg/z9+RKdwk9bDHX5jRtc6qZR/nda6/eMHk7xAYyteovZ/
6bjIDutW42q8wZenPQlFrk4QSiS7KCDObxopU/35Q63LE4dwiBps0I8fSnnrop9Ts5COHR/2BleT
DEbWv/BUCCIowFKWYOjvqRIKJ4vnyvbAYghgRU5vZSStS8wI1lxy0RFt+8dPxT7GUKS/9HrsePxU
Rln9wpQmGDzAXoulE4MpG+LDn7ZCF3HI4J/1NLCfaeLPZTbo2U03dQV1Frpls03Rhx4+38re2sSw
Y6xx4PA5JNk+CpHHz9JRXYi9Zc6omeAtD3123rXhQtyc47xk7vxUU9qw/HJU49KwX2nspB2aZcRE
DudFdxP1arpubawlfCjfd3/+VLw5mETMJq6g62R7sB/3CwyYasFjPHDDm6oPsPSPZU9O7tj/8Vjg
7muvZUwYEhzd9t5fIOwu7sOI8F4dQtAZ3B6ialyaf+GBWNvhYayXbR7r8QPhD2bGrsXBzk2s9nyx
xGJfyL7GkItkvpfc4X9dijjnrps92z2FU723FI1JUQNh4pAgspZE+SwezgVmuD8QlUe6r4cUgyda
8VwbThhqIi6RYm/W5pYYNdADPgxN1eySdvmIXse8MLyfbMRxqNJyVnK4MT9+b0ToJFFg04jVF9ku
Lhr1Bhbm+IL3/xMjG/LMP1vZ6x1ZhWlc5E0OuR69E0g+vPiuJvscWPb6T0e24hAhpSfUysnZv3Rr
2MpzPaDE06Mkz5CtMN2mUifvobhaL/TQr4+lXJsFDqkHHCCoJ49fHoWfVFIOSzeeTtRZagxeEWMY
33GXUH+82ClXrXsTUA1Hl31CAACkVc4lTZWsq0SkzQSPS7t9oZV14D44NrPYwUJyVkaQxGESzs7j
ByoSUiG8gvpjFFYEukrc0z5A8/ewbKO8Swq2tDLvhRH4a5tcQlaIRHP84wa5h5KMXK7kWIa43NnO
6vEgmq2VIqfKWsmB3WleShXY811huXP0uhLBR/JhHSu512BJ79hRWWNf2/tBuzFO5YdHrl+1lML8
2Xtnje5qTcl62FD668hnnZNKfJRt1X7obA/cPUj6cPXXBZXGSS7q36jex6/FdtMpO6Kch1dVryz3
bFFO+Ee8ox9fXnNYXq++gHZi78s3SRuGtsN2NC55VRxk1LQrLgVL8NnKgky/MB5+HeDMJe7YNjxS
Tl7fCTwPtglyblEoIk3ajAmeuId5qiW8ibprNg2Kyp+wz28XvCdGgi2UgIPkrwyu/WODDOIESyH2
P+Wk7cGkIhey/ZCR7TuRUjAcDFXZXD2/Wqy7z+MBr+2VLqZZLAxj3nk84EXoLhG09Qy1sDiMe/d+
XhCipIJ4jnp181Dj9fMNPvWMzF6z4rocx/ZdDnoBB90iZXz1mLEO+tB570/xOeWWYJNmBDw/39oT
/cfLBCkynsJY09nb5gl0dIwF0WUTcldBqd211Y011+lJomLnBVOLp9pat0PN9AFy3W/LIxoJd/ys
WGkk0y5yS+ssH8LkNMvbZff8Yz3Ra8aTMO+Ak3F83vezL6IidL1gDTfzq2pb16m5lV4rdqXyCN0m
KHKXzXP4wh72a88BJUMDZfXQep17j4dK6cl+ITKRueC21ICXPNhpMdonfpxA+bGVOvzTh/T89WzB
k+KPCo/7cXuWtEK09xzR+nEV1aDvQ90KQet1Fo3iNAnS6dKStd4+3+qvvYiwWlBsktrlX/YTMVo1
o3DrabUZl+xoqdnIasp7SMioCD7f1B4QxTrM+gVdU3HEkZAA916ok/gmG4oqX5W7/YA4SuWXtd9Q
W3WKpXiXLSnWCm1Nhm489/1LMXa/jiHgBsYrLLvvKNHeuTSL2QvjKi02pmm68zKDHF4rkEvc9cfk
wiLe8SbQuX7pjP/LeUsBSEGGY/4Lrpj7LPp0qOe5KBN2Ox/e1eSFuAw5aJCff7VPtcIaCqFzlQys
qvZHx3vCQuUs6pj7ea6rrUmxcvNDr39hhP4yVgC+mAjrG/Sh/X3P6XywO3TdhMmG5uxoN3O0Ww9k
CNQ6uisaX4p/fLIpMBXuivCx5f5GlC190+W6R3uUj+6xxHt3q8ScU6e3pqM/fnccsPTKhFUsL9/d
TR88VW5TNo7lRDBTZRnEMqw226DJyj/ElIHyeHswPNfhD+a1fwwZZdsnebFwMWqhfxyIIMo+kfXd
zy/M6F8G+vd23LXUyKrMKevxWAj/L3tn0h0nz27t//LN9S56wbQal+3E4Dh2nGTCSguITkJINL/+
7Mo5z/u4FFdqReNvnCyZAkmI+9772mQeZFiEUB2A4YzefJxrNPB5MoB/7ZKbuSeevBq9hV84O7wy
B/Epi0oKGp8UdSDjcAxqfAj0+tLCBQ997pAT9gXdN+/vYi7xo44/D+eh40dfkGAiGj9vWNkACg7Q
5ZGvQpR5Kw30PsphF6bFr5rdyVEBf8h3XCwmGqNZ8tvvoXXfqxXPC0S0Il4AgCkemxIs9jZskFzo
X3Poe5pugvhcxAiJA4Xpwnp77Y6+uAIzxy1pQMJWEWQTkyIRRJwqAvIsWMOHv18AL/+MsS9HEk4E
icW11f4837VJ/OS3vb5Qknr9txy3D3gejqf/08fmab0SSIJw1loK4FJjp+Bb0pLEufDYXpv9KD6g
BXx0CKCucvp3uqHStRJeuw2ZiDZTMLsPMvDQOfVx4oP7m4r8rQsZ6N9vwMfmHHo40O6j5228vBcV
9khSwp8N1qpTUJCy9bkplP/uz4/qtW3R91FeQdEe5yDfO/11kV4IKpY43+UO4rZ4vwRXCx1RZoHN
KV/++jdhMbtYyMcKOpad8VLxKhXoKcRvInwaN2tfcuCRqwG4nj//qN+nBv4ODpH4iD/KIn77gvc5
eENQ6cE1Fh9tzDooDuE8VBfOc7/fO3y5R5A9HIUWDjpup/eOouPPvaDQmAmLAnEAGemghCQbCD/b
C7/oOJlPtw4cqTzMPnQQUUUMjDvXLLMmET4lt+XU5sC/E3Hgw4Jc9sjtr6G9lRe8Z7/rHyi+3oMo
cn9ZbjwTQ8NCHi4Qy85bxmAYzXjThP2XBieyAd9WyTC+K0PuPHd0TPp9zWnjfaBsUfQGZwbC3//5
cf52n2EVxDkdDU2UStAMMe7z0AE0wHsQDWoqCEDMQH04KGa8K3166USJaWLc6RjLDU4G7NEh3quB
eWjOBXSYY17RbQN6O3bKpSM6yegSBPIjJLHgiO2gihYKuI+AgOMC+UK8rhmMEEBxwTcNiUSDMuyj
qOe6+sIWCQR71RYQZsq1h/0ZX1oPITqL4S1s3zOwhXxy5/0yUP9jwOoxQshlC2GWgJMfamMoQIon
gvfTr+5IhfSGjV5x3POhHQ40tKXB3HsIjGijzsGjSWZPTQgMRbnvIU/mo1R8VHOef2idJrmWbRnM
iPZgdZV/DZIGWvA93lLxxCEHpRXcG8i89xlDDiPl/tccfFMwOZYIh4x3S1kTKrY91PkNkgnjoUUF
LhmobN/0dYFJADVeBNz21BS+fycrlpN+s0ayVHvhL4S+hUMkL5p9kgDjUoGJEnYrnNZsVez7HJJ8
vqVh3ORAEfsAhfhx0YK0tZZwjG9YN+sKhgo5zRXwXGvLnv3ZLwMBpOeSRw9U90lyM+RDF973oHbQ
K3C1fHkz4gF723HpE3cf8WAB1BhaX7+ExyNh4hAskGam9dosYCiDl8EBIBBiyaZ1aMgTKUDSeZPr
EToZSPh8wKAr14EwD+AIpCyta/cDtrTlB0AwxHvrqwl6mLisInorKBSMdyC1s+HGG7pJ3RRgasCb
z1AI/pjAfB9usQ0CWkKLvPge4FCFAOO1qANnwwQQO2+OAkZA5VEMLKtnEpRH7Ak25X4Dkx1E/d3i
o6e/AQayZJ+x2up8l4uwy9/neRNHt27IY3ola2/2PrWzW7E9VKzDUcZaOmCwal61EJkuowcLRt3J
GAzbcpidB0DFFOJaCIBTWVdDsLmHot/B74FT5ufgJd6PAUKjaQMLYltc+8opEQciOC33U03z4Kro
HZJJfJCCqyGnan701ZC7W1COQNEEgSIcfogqdz75fok4jibCtW1WjwP1soqqE1eAJk1vnQVpN8Av
TM76PBAtjjEpQOHgbDtRWBlbHF427lBXH73Bg8cA5IMw2EgIwsROociotnNZ9MW+CToHc3utkbdS
wlv3zQW9ooOhdyUdBJUFKTddMrMY87BnmRyZ+83xZA0IrV5W/wDMyfyYACc03IQOaDf7Ev7pGdGO
sg+2wM+F0a5tuAivOu54PwrmjyBUFx7VB/iGghDq1XWervKpHj9RBkXsXbHE+MPLCnj+FkKQKAZm
myz9fqh795FPgAjs+qBPplvKQ3xzDWXN69s4X5zlClEkxbcJLAGy99qjBrRzo/EzTEDh+AT9L/BN
A4xC+OKtI5yCUAAW72XXO8sdrQsP1PGpnEvUXtcxCTcDSE91ynsHGUHgn4QLUq/j0tlpotv8ruQ5
cqMKaPbkLROqCLZFxfzHtSZr+bzChIOHwRiD/b/q0F+Hryx4wsZfPvNkzh+wd3v1vpNRxJ5Ixzts
N7FwVmQ1cOfn4ATjp1C3A7L+ooR9Qrpp1b5ZnEnVGwiTo3mHM3hOdo6q2x+Ol7tPpUajeoMOFpIP
wsLTBIh0zNjtNOd99Fn3unLeAczryueWL84DHI1j5iLnodtOJAnWN9iHugyCftXckJYn/XUI0ey6
RS1IvOeImEHAc0vin3qBFvwGrEMlDglTXvWWA1vwCZrpsDjAJdUgYknp4gfin8AoVLFMpps2EaEC
7JWBMFnixBgj5Ecw9rbopsS9DSYnfI5KB5BfogLvI3PwwR7jvF8SgcU+x9UtIJDxG3dZ2vUtV5DK
7RBpBFF7DPhWj5TncgKYJwfRCGzUXvr3Ldwa7q4WUGBvHJgH4z3gJZP6mqOdL+5k21OwiVSp/T32
EjptctoukB8Ttr5rVpTUPg+OdD4jYKAAgwbYNhfkMYI8nSUAgX4jihDOjES5o7eFVYPAtxF22rtq
Y8k9eBfyFSAdQJaWcCv9uS0+Nu5cf+VaeM9R08c5EpJICzGE3wD/61R4Bwz7WU1aoB7jF+IhJ41s
H5vaH5Jn2J+q4kAbLFfwOvEpsml733sAMgyuOI/lAXsD8bkPH1E5wJXmOFPOdlSEQ7kb4hqhHN3Q
w+VSdJo3z1EHiBIoPE28vqUFZGNP5ciPoTz8SBQG3goG/RptwhgTkQ3IBSlBytuMmhHnMCyY5Z9I
o8poy0YNWj8pkHQG440T7pO4cuQeshxkQSRwCtTXXQs32c8B3X7I0ZVuv0wlpT8gDI2Hb3M9uRBA
aUgJ9oh+huePH1XWu5q3UfgB20ZzpDLnjZO8w24l5XXf+sV8y7FG/W21jNBybtQ8OkgbKZohf/ZE
BM8SiZWDWLA5jpZd5czxcDj2+fVD7Qa8fN/yfATsvEe+17oFbixo97GmXfsYO/C8wuVXxnBhtiur
+ruhnBBUKfmQNNdFESQQ1q2A0ucIhGNieO4IcgGQEjbCvweo1+q7yMSBT0l+CcdCFg+V5q2EayGe
sYQq2GpTwDvjH0GfI9R+cpIxvK0g20AqBVwbQLZEGg6MHNpUCFaisa6hGIhi3OFt1yNW6wNORrBL
AOsFt9T1DH1/8BjUi+NmQ4ta4nMEDmDxfsadVodFi6nJhmAV7hXai6U+ALfgl9vYV83zBBv88rBo
Hwk7+PlMfEW3FdEbSb0ECgEsnnBuHICRJwS0KTqjqkT921BWi/zIyxU1OQ9a/wFsnhgx8c46xdcI
hEDxfHaTDp4JqZH0gU3C0XACQN68c+PK5ZlchglbEJ/wzGHyG7EwARdVHQJLWliuDi5sjdMVcfAX
3sI5NNErfFc27l3tVgg2mscZOG6hHeZdQYYCQGlbrN58X0hSex905BPAYlRP32q0c8dvPAEMLUVm
eI9qC60DV74vPehHNq2cPIQNEsrde9oxFh+cMUi+kNFx5AeaTxN8AhFPPAQbKaLCPV5PqIgSwvoA
ls48WpChME5l7HzhxTKRj6IvwH9xl3Z5+nVu//8i3P93FGqf1/Nvy6r78lJ+e/zv/6u+df3gPzhS
/+ouQ6mJauQ/Yn7q/wddTHyGo84PVX5y/DD5PzF/iH8Kj+CUX43bID5qLf5BSIT/CSCDR50fn5+g
CMB3/zeElpNvHwJrB+RfMIwfP8BeFCzHVbdQ9iYF/F7TdAUYEb3up/Hvvv7/Hf34tf5idJfi1TuP
pLjPIbjZTuCbXQ1saP6qtPXv6MaXca1DoEa1G2f1ALkQVUAXqTzgf1Vs+nd0ozxSUK+OQp4EGc+R
FzQSNNrUQC983J+WK/4d3Kgsla2SHC+IMAtl8oRK/xO+R+lflVz+Hdv4ZsYbD3hElEYyUBkOs98f
cxp3Lyb1/f9WH86rS/4ZGlLP0+e5DsAAhswPMjhWH8Mc7y/ogOWFwY0CxL+jH3s+L2bLhOY6o5oE
2cL7+rmsE3U7gILzOXFmitxVRMM0fe9ftZ30riuEGAMwF7ELhZ3XHwiE4ad/e6iLyBVo+WRAKVfo
0YfXq/a+2d01o1zZ5pAH5DMeSDhPWZFAlAXR8v+Rns/2v89duLGAnZoQHoWTn2Gnr3fVWmRdg/g3
uys//tEXTwR2jSWe3cbLIJX7xsX6FDX+D7uhjcU7ugPkcnnnZWuBJwn8/R1HzLvVzoAP1NPrRqkd
bJq89LKRIa6zh7Hl2ovZJcnBuVtuLF4nUk2B+oqXJZN37U7FuxJho3Z3xVi7kJkPTQeX5T10ncNu
zpGX4s0quVDXPnPhZmUP8LzIGX3SIIe3SZCJG/byXi0hgC1WVx8bCzj0hdZUD+U9Qydv61ULBW+T
P/158F8q638Lov/dHkzJJlF5F9KhKe6Ban70apHs4IoNDyi7ecvGxbHyaiLS/YFcLZA5WIiSWDxG
kN+08/sxZnoXEu6Flr/UWNIUL/tmJqPIcpcdhjKIrz00o2/+/EvPPSZjSSu9ONVKS4HgZVR2NNKg
ozW3e2l6sbGkC69YezbyOAsFTPxggHydS/ev2DD/PiFjTQPnPoqeI0mrQtHkKQCDoJrr/MLzP3dX
jDUN/YQbknbmWVdFNVAXK9KtWOR3ieUjNVa18Cf0B9uWZ7RW1S0DCmob6dJ/tHumxsIGXT3iKMf2
GZBMPvAdwXQXzv7y8c+jH2fGK0uDGu9lVA3xZZdImsFqPe164H83E+zBt+HQXuIunbn91Fjbfg5m
X77McRZNIcLXS5A9fMtHa8qk/Ql+eC6CKENZtjz4Sc23gMUQq7PWb64U1LU90IBmLxOIv4zy5q0o
6gvCunM3xVipHVSCKGCwPvPQIHQ2JFTL85BzYbdfm/ageGoaATQMzVDwvYnhyB7p3m7CGCs1D1B2
dZqFZlVQBsDxJNEHTzclQp6Ve2G9/urGvjYpjQUbERj6/EHGWYs2yaZJEGstihElOJRz/biC7H4m
Rfeh6ifUJcTPFQTdg5jD9QlFbm8DNqt7GAuOYEimO9S2K9ja5hywgBI5i+8KKb+iLwcIMu8fVF/d
xNWcIB89GG8Ggei127nyPvz5Xp15yKYGIkBB1q9GFComik+kkDXRFdos7MKTODM6NbYdB7i0QZC8
y0YPmPW29kY0OrrcJikOWcHGtjP1KOIIb/UyVNK/6Wl6C9TmO6vbYkoaNFiYZUEEGmRkekbH6h6N
ke92Qxt7TdOBxLagnJUpB3xxBIlnOQWExW5w46QPWEcAJA4GL0JkbL+Z3PbC2+94da/M9yMj8uVh
GeZVLx4xaEZp46QhbyQYXy4ARoPw9uOE1NS45DDDETf4K/Xkf9+3piHeHxPVorBKM3hPl7cib+rb
ZEVoVzHOl6R9Z6bnkRD78kfBuAibrMOSrMey2vCkuaO6sfvmioxNyO0krG7NkGRotLPHuRfio8oH
bfcNEBnbT+vlOKL7eCfGyM0TXv8ZkJoLT/q4vb/2pI016y9DGzRFG2eD21Rp6JMBRBuCBF1UiC+8
tF4PvYQEyli5dQluUbciGBG1SPqpXkJUlyNAnEoA4x5HoD/eARumr1sEVsf70uWAvYFXtJ/6zr1e
GeqDLTLhd+gQRPuZs+6b1eIxzWDQxpO24E6YoQvrQOFcI1uGP9uNbaz6uoqiIfQRBgsF/XXsdKAN
seqSl/jMPA6NVd/B1u7nFP1NVQ/eVYCm2hXw3R/trvw4T158Jq/uVC6To118bkqkGg5O8gzLQ263
0ZqaQl+7nEDe7mUw1IZ7SJ4Q9nuMILS7dmMRduWM5qWLYIOibsabthyemkQou9fPkY378sYwRP7U
Q4jB/Vw/RC2aStUQWk4XYxFClc+mhqE2MfP5DUMaesfE9Z/viXtuthiLT2uof/pCAJUTTM2bAe25
r4Gi5fsoD4YtU4z68Gsk40PQ5CDz9xV936/0W1KgD9NVAbrV0Rw/l2BgRXZPyRStowM2w+oSNhmC
ozjg1tDMvKt0ENk9pyPi4eVzcooFqCHImDMRRge8dL+ukfo7Vdt/X1Kmh88VdQy8SdSgd0cR/y3B
mQwcJLP/+VGdeVKmsRdBDyUhQDVlFaHRXRwPm74IpN0LyiTBuMyVUYEv/aztgvfQIh7Kot3ZXffx
97zYMkjEQ4pOXpPhIPzWhRPIDS/ouM7dEWNB14GICjRumyxxmq9ILgb0q7acJsZybte2lSNd1owQ
52s3eOtmGJdLbvRz122s5zoemDMsXoMQ5c7fTMyThykWgeU8MVa0bGKQ4ZBQlOUzz3doiIltswA2
Z/U0TS/fUVi7uFW1Zi6nyfXcAMFWsPhSJ+L4jnrluHFsHL2cK04JM64AxC7LA+cHMjTG/QSF2oOg
QQ8xzgTGY7WudrUnE+k0cVcHM2gv2aIgR+q9ot3PfiMtRzeOyEncE6gJ2zpDyOyyIfn46LBLLvwz
88fkQKgCfpROokChGKc3IIqUABhRbbcVmAalUivAm6e8zkjeyEPr6SuncJ0Lt+XcAzaW7ConCOhg
pM5oGDKElyyNugvVhDT1fpycduPzKj4etCDespuvxkJ2wnVC4MiCXxPho3CjPHfcAUwD0ZDd+MZa
RmRbzmGQYNmoSLVDvBZi6cnfgQL++0IxZZrEjesp8BWYeQU/wn3LBaHQ4Xzp3X/cEV5ZbSac3YHU
i/k9QdFFVGpfQX65XVe3PrTSya/aUiLESScLjtwIC+qHJPgx9i5OfVY37pgY8HKpD3nu1XngsqwF
PzVW9TUEt6nd0MYJGAJHRzjzWGdF3OxUGfyYc2l3FDP1+C05ih9cuWaIQoMvsfK2SrWWO7eZSF2u
ZA7cVrIsdhFiFXYFdF7ehYV3Zs8wA6k9PDroKvI8RWjJd2iCNKDIoeUnh+nWnOmsEUDZzRmdtNzg
DJlGwA3brbAj/+/lRMGG381Ozxh63yXULGjuh59GMIOthndNIgKstBGGj2UasvJ76+TVNjpm4tnM
RNc1dgcgjuWkq1Cmwi9nOD4buhWrfG83uPGih8W6Zi3sNumMtiAkW2UIKTX4l1ajm1iFIJQrSi6s
T5GYuUGc5g7QxoPd0MbSZ3E5DqFb9dBwezuuvnhjZFUJcU00COzlbTgixyWVEYJe22LmSJD1LQc3
X+mhB0s3m7t0TvL2bYsoOgYuamOXGU/htz6d6CpRpYIjsUsBIM/FjnkAtB1QG15Xq9kI+N3pHxBN
oeFSXMe0W5tb5CFCNpxMdncHlu3TwReHAPjruTx11jzcrqx+R4rk+58nzOtVqN88xWQC7Q0UC4wN
wNhtDqbMNw4A7xGV29u9a2GPOL3+FcZo8JX9Lh0lpMRKpl3sXChevr73wsx7OjSs5VKD6tCljc9k
tXG7HAoYtPh6u43AhF54c4Hw3lC0KaDQa7/1h7n7ibXhP/z57p+7fGMTc1eV43Ni6tOw0f0HwvNo
o0nrXagwnhvd2MX8VsgEPKk2TVok3oTiuwLS2ubCgY06ve+raChfOFOpWD530vkGa4JVN+w3fuMK
MT4B3VylIzSSIbKAu8Wx2nfh+zu9aIDPVAAOvEq1MwiAu50tKwY7wRQwV6eDs4gWkwfrT5qrsAO2
uVqfkqB/tLvdxv4FeHpxdJB1aRWjl1H4y/toDa2OL0h+Or3waIyLKs6DLuWLSPYtcOzXEqQwy9GN
OciPDroqmIbUHSKkDOR66tes6mV4qWv9+iQH5On08vMWZSwkDQ5pXBBw/Dlu034hgf/d6s6bapQF
RCE5FRNP16jIGo1IA+QqNHZvDVOM0qtyiSl8fymrxJ03k6zKmVWVBTLh09sStwgUYGuLs5dmj4ke
DmE4WG0rIF6dDh02/eo1ssY2zgjdevX02Ebkq93tNiYjkpu16LxKpBqKelgi/ZtZCt9u/cfGy2JV
4EoSeArSGjk375CLs27B1SkuHL2Ou8jvn3xAfp7eFhquI1p3hKdj5yQ98r51/Lmv4J7ZtCNF6v2g
mi1ro8byyGGyWlc5i7wSrUjJ7AbbvPEXtkfs93wJEHim9Y7Yx9MfNDANoEIuh5TXVNEvQPI7+i4e
8+4jkFOxemojRKkg0JgVtDtALHf0WRWDwz9MDvWG24D2PiAzLpH8th4o5OrCHxRyeDgstfDD+Cvw
oQx1kLjW5BG2tqJJ1eA8zgj/nm6mfKHtm4qMvjrorkSsT1XMHtIVfdrbTQdT76I82i989nhaUn5I
ZvJxmOWHP0/jMypU5GWe3rs4j7VfEi7STqg1up2T3ok/haTC50/cj8NRdLTIpx7mkOmGq040VwhY
gOTsaNjZ//kazmyMZrNKFvXsS132KVJlr4aOfUXNye4dbYoZir6MtYTUNV1ruYuT/sotpwuVkzPn
UVPFwxBTmQ/xKlIK0EyyH2M1O7txrZjA5wyB0dHq5piQWaeH90XWvkjjNdglbkd3dQQtoN3gxgaJ
LN9WxXBApovD1YPbULEvVSHtnqup5wHKANLFehSpYqV47NrWRw68qu0Odia3JUKQTwPtlEz9Je83
Dq46Qp3b7n1HjS1yiuOgGhXmDcJSZuTnxbcNJXZz0pTArJosqzcuuOlNPm9FohtgEaWd4PE3Czkg
o6oU3SzSiIVI7SnCG0r6C7f8zJQ3NTAqH1uk7eQiRZZGuHVKUt7QikLC1s75hRlpJOH9U+4E/ud0
P/KaBlSg1cHLok3aL7Dt/oRjs7vGFo8K4VrMn6DPzt8Qkve7eXaWjaxbda0SR165QpXvWl+Xu7Hh
fYDAQypvYCmOb0uU34eNi3+6cCPO7VjGRYKS6bswDYq0KOufQ9NowBrnv4Pr/HsHjq/tF72yiI5t
7fiwr2q/erf6otyFcLPabSemageRbITBYIxda25+lMVyw4WdLOC3vArf1+1aLs2QAnu2V1H9Bl2b
71b7lCnLoQTmC6CGRer1sXiLiZdcK9n+HZ783xtunLaiFRSLPsdOLtl059D7PCRWH/1AbZ4+ynqO
+hzZVSJNhPtI4cHMCOAR7+1uivFJPkxq9vypQAXNB2cgX+Jui1bco93gxpEqVyXKrTCVpkkHwnNc
xg08wVhEfx79OJVfOYGaupoynMeBFMWQOkjsgW051HdscbpbGYbNbRv4/QecrNSFTsCZXSs0XnKw
gtZDHw74MGpIvu0VbPcLwrw2S7Da+ZugxTh9zgK8JTrMnKewCN/iu/QwDKvd59ExX+flboA8tQ7+
SByOKqrDDzVqDu/miI+HPz+IcxuZMUGDsAfGrcFjhrCfbPsKlW/dt3bvf5OX24BeME8Eq7bSpL9q
JvgjaBF/tbtyY4KiTBpUZd4iJ3Kg34NiYpuZI+PcanBTfwLEKogESF5Oo4HMO3QOK7hZQ8vvIVN+
4rGECK9WfeqQ6s1K1mrbS3yu21268fYAkrMBxwENAYT6feQ4TMtG2+1mv4lPcCZK6lk3aSTIeCv7
ZJsnwWA3z03xCWztoMgjmC2N/WAHT9Bz3TUXvnHOTPKjqfTlElrLHshhhOimEczsu6opvvUrvON2
99tYn2IaRa5qjo8XB1rmOSo+y9WzPJ+bWdM+jHNkqrB19aOsr72A3Md5P13ZXDmokqe3BRgPyReY
JyH3KQ8c+Wkr7a22Fc/k9XGkn4oC0yVz6OJ4mxZAf0jIKmI3/C9q8YsTEl110yxtAZn3jPo/gB/v
1dxburrM+BB3YHVZrM6c8Tr8MEZNDQ7JxQT216eiZ2IgeYnVnoPAkK0ylntvmZINGgGXEl3OjW6U
0kqOjuiKBmTWUBZ8n8Gy3IhGx1bLCNjH0/mSkHAJhHTWDMyKH64nMhyqrV7RcGefDg0MrasdrkfE
BcnqPsfRZnPEwzwNdJKPVrPdDDNJmkjFARVjRpGj/A4hYEgNaNvg2W504z06gE3VLijAZiXkkddD
y+M7SCkvUe6Pz+/345JndpDLQktCHSEzWnbBFzAymx2bGD8gmFIdwK9B6POff8bxJfHaHzJeqtFU
hfk49EMmRifa1HygX2jb8w9zvBQPI+JWC+QwBsWFCsqZ6Wp2l8FU54VYZJwCzXtVJWRLwIL68w85
N7TxgeazCLBqZxYZMl6qjR/H+NAOEXNqN/rx9r3Yf1g9xaxo3Tite/G2d9+7gtmpGY8JiC9HjvoA
BlsRxOnKlNrKaT6swCJZXraxgKsuTvRadrhsP0CscU0RJb/kg92mbPZOgw5Ide4D7UEAOwf+BTwS
Sx++2TvtfNQ8J4DwUkb7a28l94Bmbe0epbFwK2T7zuDTkBSUrk3vgk6NqCO7oY33K4k9OqlhxdCq
e+/0sB3r9u8SQ/75ZPVMIKPD4NXsS4ekJUHodVlSgmSy/tI28Prqcc2eKeCHVTTUIYE2I2k3rCYI
4FWz1UEPSI/TKR4qgMOoVCR1uTdtql4cQEOKrB4nCIOng2udVAXIniTtyfREEJle1IVVM8k126Ze
wXKN0Hega+J+7wThDWCBn2xmCrIKT686UtKNuhhXLbsaBKAPOAdb3o/jE36xU2lXJSGCeUnqOO1b
vQ5XXNodfF1TSKJjBGusOVYO+IzvkPq+iykojXY3xFiVLuhoSktc9lyIu1nN+4ZHP+2GNlYlwoWP
nMSRwLEWF1twsj+F0rXavYFLPb3bYDcvre4wdh+E8Wad5vvAU09W1212j5t5Ic0kMf3AkXhQbQSj
nQYOzW5wY00i56SoI2fGBEShUYXONSKj7Wag2TmO8mGo8cWbpLNevA2A7uUBbNxLzPMzO5XZPK5b
XwhVTZgo/TFDnexg5LC8cGNRynrwKxI4eTrSbj/Ang0r+4Xj7rmrNlYl3mCeDBNcdam7FOcHhFpb
iRiQsng6A4HrKsCi1CRdWI/MbLyFEeZRW84SY1W2WmLbljRJA7E8ueCVgUqg/g6F/s8bDYT80ysX
RTAlPfBm2eopxMMo/8kl0SU3//GZ/X6udc0GcTIWXVm465BBGvWhYmED9PP6ANQU2VstILNDK4dR
Jnxu8Qd4NW8qLxQAJuJ8ZTe6sTxDDgAeONAATZQltAYgcHdQNlsObrwyw2pyV11RnrFY+duuGJrN
0kx2L02ze1nHR+qDv+LKwafcl8kQ3yCl+5Kr6PXvIuC1TudM46D+vbYgh7hsVp/DpPG2/crVtVfX
4abpkQt8YS84M3/MTibv6QyBvwAsw681TkSwL+xH4iePUYSAE8s/YqzdXDfr4ugF8D1kN96jOE3f
xBX72lVreOFEepwvrywDs6vZ8prAKxXCXw7G82ZBCEK8W4uApYyv7oMADXgnEJVxBf3Zate/BuL9
9BlV8aKhfSTHd6L/CP9ate3I8M1uXRjv24oyMcXgWGdHOvq1ElF9NdaBb/c2N7udoCQSf11zfHUU
c/ImGNYbwRY7b5lrtjk5ikv41C6O+KqyvONB7jysLlut7DtI7zq96V5U5CRPVo1iB3sEgvnTpMCI
t7rpZgexAFCp9T0mwbmo7wUr7nXE7XhQrunwn7qROci+k1noCG/Da37lsNWq7e6aPcRxgBZIsFZm
TqG+5Y537zaN5dDGylUKdQwNpVkmVV+AhynEDtgDdf3nG35m8zGbiL3UiA8jsc66WHfFRrb4/qgc
PW5iPcIt9ec/cuZIEhnLtEdw2TIc3Rs8JnwTdcEbV6oHu7GNZeq6xENmCoDjSAy5JTn9pCL13Wpo
s5FI8EYJp7GN0xmg341U7tsIktCd3eDma1cIhA7oqoS1dGGboKsfwLWzmzKm5mkEs0XrKZ9guVb3
9Zp/pqPH7Z6lKXqahaIFm0mSDmJMNq4n34WxZS0GCe+nW8tYrapSvE3SEkB2wNW7YVclIOTb3XLj
ZIzDApPj0I3ZGsVvnXh5m7Ph0W5oY5F2hfbmzid9RnvsLcHib3xUOu02RdP5L3ROIoFArqwMk08F
ogy3Pep4V3ZXbqxNJJHiiBatHbAC4r5CrZSVl5bmmRNUaCzNHk+zdhneoM4U/eCdixjzPPqkRhld
99SyXvpbBh0kVGGULwR/haLzweD0oSqY7F7TZjcVkPgJILacZVGnx+vERQcbBPwLJ6bjvHvlxGS6
+VmjJWABHL4zJDgfKhKHm7a8mKR9bvTjU3lRnWmlX7JJlyzz0Ji86mHw3P6qE1pNG7Oj2iKwvez6
sYIrNXkkhVduAM22+840W6r8mE4KM06VzWt1AGX6G0jgk90eYCbAgEnXDCvkXpnXle/A7v6JZF87
d6VrNlS92kVTjOoqk7mid0k1dp+C0r+UIX7ueRoLNWkrBBEjPDJDsPKD007fx05ry7tirFQqq5r4
VV9lvQCNXypn3MimCuzmuenolz4HOs93yqyJnec4DD6oRtppKV3Tz6+ikQK5LIqsXsBUQubvdYCs
abuN1zTwOxKkZy2PGFiCWNB4LspN1CcfrFaQb6xPACs81oW4cqeaewQXg+fOZoSo241uvEmbdSyl
jnWeJkpX2yGJk/1c/2W03H/rKaaDn7bIQCatRN2NJZ+9WN0Kt723u3DjTUoKuTY961EHqqIDpPKP
tAFE3m5s73RL1BrZTxwp8ilhobNn81jsekjCLW+5sUCDoGprd+kpymPJM2pwO66jJ7sLN9YnV7IU
uVfQtG6nftMUCJ2uass7bpr0oRmAQ2smeYqkJnmNPLADWRq7NixC7k9v+dFEib5+HaUBnePPM1ui
n3OEKrPdE/WMb9GeOy6fShakCxfx1aACd6/q5KfVXTet+HkpGZnG2U/Rk32iC3+zcm13QjeN+N4K
0mWE9IW0GBK+6ZHaEVke0E0fvpLIuAH5YEoJ4nv22p03kSrbK7tbYqzOda1zWNkLBCpM/8PZlS3J
jWrBH7qKQAgBelVV9WK3yu2lbc+8KOyZMVoQ2oWkr79Z8zTGXa4I3jtoCsFZ82TKtwG7OKLIr5rn
TuH3SWXYokJ7jjeSvBv2iPR3Wk3Cc/zWRSRtvZQt+CCmc7nXNXozpYWW7q1JlyvO2cUkYY6d6L2P
pnMUjBARivZ/ko34XUMXkNTXEFmpNZ3OQUtPEGYiqaghN+X1QV1AUl8t0UKicDrbZnrY5+DDnN8K
/6+ciQtHigGD6VbUks+djIo0hIxNCojSJ799O96zgD4t9E30dFbG3PEm+ZpgYMDzTBzfWY7LtIIk
c8SUAxQdKdd34C72DLVcNBIku+e9VmI8TxF7qef6WSyNn1FxUUi1HYYOWPML0QRLFNTlAH/epji+
USp6/XsS5vi3cbB50kTEnJdZtKcNoeixLKVX4x5x7M9+QlVh10FKC6O9wfRdFOqt6YXfvt3ws4mr
Ra/r1p2TooAoGaTeUyo74ZUhEjcALQML8roVnAphDdh3qYJH03derTyMZfx8KNCHt1GlrDkH3VFD
8B1Yoyj3uuTEDT9ZK+UoOaDfZDF/6WJ8hIiSX1meuPRRYzGAdifBtHAVbSl4eKCt5ufwoX7685EU
5bLzIAYyex7F55im+5h/9bEoJHJcW41kcAkhiXWG7EyS9gfoRSeeZ01/3nTeWWW6stRnCLpCHXbK
oV3Pbjz6i1H6tYgAU/3z2nKiNVWG446oBMMHoprXH8Nc9amddutlbInLEpWsAnxgg9CIySd9CmT1
bo1tf/I6dzf8xGh8YqGhqs8GQ7CQAn2cc/vFb2kn+ByK3WyUAK4uZP0mgiZvLvq/f7/0lWN3A89h
Uuj7QmLi3GGA7HFiF7krTGo+MrF7bt7xcFVL5rW3OWYQ7EhPIUTms6rr/BCrxA1A220gDUa/2/MA
NXrWDAWcqC79LK4bgoYQQ8ZorOrORsX3NT+awg+CgBbsz7d9HoJaBXVZnBERkVSb8eNUl37W1g1A
Z8PjBc2D7hz00CGWvXg3hoGfe3ODzxJ6eSwcYBExlvkVGO2sHIbPv7+JV9yyG3pCoVSIeNPdWer5
87zJD/FQfvda2o08o0VGUzu0F9aHaYGIX4fh9fjGiVze4Ct2yw08o662ddM13bkPSXfg0OL9AMai
6l7yKTnKOLcgqCfBoVf9LWaCfy3Ka//ScafxsjflKGR71v20fd3Giwxw0eTVaU5E+bYpIT8iF6gQ
dsG06xRSevWHZCeYSGlF96Ua5PoB4p3QEA+S+V0d5s19ravtE2nYdFSl+BBBjevQ1t1+GJOkfpoA
7UnrupuPw9jJ+7IboG5irbyrtvzPdmyCe7KtxA/URv6dwP9PtXcheRxu09acY87f6yT5K8xDr34v
CR1DJGNomAbEdOeITE2KdsycDpBz9/ONvwD/IWU5lBx3bBrRvoeA8p5C+/Le7wI70cKSoJJEwOp+
5kqBShRqVFtc10e/xR1bpCujaC5qc9628CQ2WqV5IvxKj8QljWvbBXIY5arP4UVmOIjlcxKV//ht
3AkZRBVatJLj5qzC/iuPk4eNdn7kypDa+9lAy35oainxaESl/lJB851a6RcoEMebb2h9J/mMI6nC
eLqrxWnFNOGd15G4tG6lmMJ8GYUC6J62j5S0+ilckvHGHb9i634B3otggfxI25wrGur7zW76YQf/
TwdhIoixs+AYMMhh2yX2m2EiLtFb0BoIt4LC4DwsdClO84yeYdyEsEV+x+W8q7kQTUc6Y2AS6H0k
0C4IoCx/47Qui7xipl1A/rYJPuUNUsGlLF8CZsdjX+x+sl3EZTLb8s5QMCNXZ0aGCNJWpICCq1+j
gxDnYe072AMILepzjynyNK+hHcqIeO935k6GzFk0TLrBoGEb9F/LldE0mYxXyYMnLigfpMdBdNH8
PhfVkiOtf9pZt964LBf3+sv3xNrOux3Bv0RpoQz47vKNHck4lwcUVvtDP3D6yCDf+LZVxiscwn9z
nHwJxamNoWWACmX5sWgeGSdfPD4AVnb8YA0GGzAyTs15s6ZOI8Mh1Lw1H36/+GWR1w7pkmf8x39D
lsBsjaAgqduSuyJJjvFFkDbRf4T7LaKff13qa//DebWmjMto2hl+wCTJerK8/NvEpnwONHrQwVKE
n3ar+FsVyoml9ULqpwiAN6hLz1H/zHKBnXShLbdDmBfrX8sYQjr+97/+6tYcXwoUWTgTEMedy3Af
+3Tp4E21yrun0gB+eWiipiV3A8SAHzrkKfeFGKInBknFr2Yrozeir7eHwOoia4XgR3C59Yffb+xV
W4RvTn/+LAmFpu/SB815F1t81ESj7zJ6TVNjccdcTGTnrGLww3OUJHexpfqwJaBX9Nu6Yy8w8MiD
qR1bjJQsBVo61hxzTLD4re5ODPQD5dEMffpzEALwMu1qTtfRK+/g0OX9+dQh9xtNIMtF6kusSDnE
IzBqGt0wR1c+qTszYPJi3rggzTm6yFpr8iOngZcACDbumIgwqVAUaFAV0KPAVTGsSjHAciNjerXk
gMUdE0GWbgh4a0CnoCC/uRd0PZgtkm9X3XgxWuFfOBZCG0whsZbX52aS8jhMzZtlK29dmWv7d944
xhIgNrguDZqY0j5KDFEe6j6M8Jh74ZOqYP/Ocy3LCCF4WzXnnsfji7blcxRM5rPXg3KHCGqg1xuC
me0zCEZCsNkln9UEcii/xZ3XakFusxpjsfMLGbJon7QMnr2WdscHipUtg8ybIEMVnKcVqfJUyPH7
7xe/4txdaCfdjaVjaOqznlbDDqqryR0Po+pz2wMvOQu+Pa1zpE+//29X3q4Lx8qbURR0ofU53+bm
0JPh06iF3zG5aKytLSpZocF5nreiPcDxJYcpnjwtg0tvARIgw7fK4mUxEn20CSoKoEu/pf515Su4
PHu6QQ3IDHhaUHo75Xp4K0fz0EbyVKJtSHnhE4LyxGWl27ohiUmOF1Cr/GuikqfETF7DhFjbMZ0Q
dqYWEl2XtZd/GCkeVBJ/+v2tuRJbuZMcywIWmhjkgijs9SjtF1FnHglYve5NPSdfFJP1x9//o0uS
+0qA5U5yGIzRQ4g80edExVDP0RzKKFBrN/fTTuyj2foVdLtrO6QyJzVovcblVnP737rAK//axeMl
sTEF3H2DKnq3ZKvdyAcxMWC5F2XupimYUzA6JYfSlBiJjVVwoKYqP3EjyqdmD7xYP/ARXRNPYF0s
x0c0If1a6vrPuvOamMPSjmlfzYyxwRptAiaau7oBrMEM7Nvvv9sVs+KOkSQb7dt2x9p7sL2voilK
O9t6yVBg445l78N9LSE0B7si2re5iqujLPl057Vzd4wEJet2Qd8OIeTckEM9T9/A6OJVy+GJO0Yi
MTA0NIOszmVBQYLIlymNyu5GNHPlzN0pkjmsirpVqkbDd/vLhsN02G3tu3PHmICQlQbhBHtYTfRu
mYLvU7l4ER3gVJwwLC6K3vIV3zMhkmGYof06qtinBYG1L4f1nyxwWVrb6X6rz2ol0V2e8/iAwdby
3u+yuK8zoWEkKtiIbRyCjyBvedOGy37D9l37ns777NZw2xoGB8e2vXhoE6kfUeK/1a2+Eju6Co46
aYseKUB1LggrTzHHsDkGfNRpq1uvWjFP3GmPSAi1L2Kuz1GPcb9VfwBltJ99iZ18povNPMp1KdHr
6D6tQ/19m9sHr2/qjnroqrG0t0N9HldRnJaxnQ8g5lZ+8ZY77GFN2ULVCDfGrjNPS5a80QT0xn5b
dx4StGMTEC0h/aWsfQu7WeCux15YbHxN5yURVHNpB72nc1wCJZCQKiUzfL/fzp2HBIm/dulXFFIA
QoifJNVJStrgFrPdlXDll3GPsO6REcU1htrDNFjiL1M+HsnQvFRJ5QWDx/E4pYetYBpFf1afdwhd
DCXYQ+ryD7/DcfwdOLLp1HcJ3lFlXjDCbQ6LJrfYuK9YGZc7L45Bb5uoCWF0X3UpqEbXNM8nr7I2
T9zBg1CzYB1nkKM2ITtCP/Vlo8zvVNy5g4W1lI4S5pHvy9exv2us8DMu7tSBDVFwbjCTda7W/lHb
6lOt7S2piCsBrQv5GlY5TgsdKtBwNEPztu+EeFGRKY6tMZjRJFUBWDyPxjgVpqDf13nO/TJ5Fw8m
o2ClY7U2II1gYAcdMfMOHc0fXlfURYT1LMKERhLhinIq7lHvYPdTu8x+1sFFhDV9okHXtdbnIKAP
y5CbdEl8IxsXEsYnYELYTBA21Uv0qaYtO9JxWW5ECFfcrAsK42qI45gXSML6NXngxaaeExCo/hg1
jNLB7/Adsy/ZuJK5XfALBj2mZtao8JnV8+wdsw8VbDawAfFwFxf/NLk8W8ygeW7csfqLRaO6HMYa
/V60N9fuvqq5F08CTyLqBH6t3PlQzs15UEF3opzehYJ5enEXImaXvaNlgxhhkBd1baqee7P7xR8u
NEzMi7ZW4SnZeADAF/pG1bd+BtTB67K44LCWbeXAKqTuFOILh5HPSZtWVCjP++KOJ8R8C8eGdc25
5OwjKa1G0p54DbPzxMWICXjZsi9RG1NdWB8YDUwaq/5WU/nKW3WnEyot536+RH4UUliPxT7tD0Hd
0ENc08Avu3RBYtFE42rTkz4TVvTpBNY1Et5iBbq2feelKgqQLzqBNWr8gzYp5OuHU1+v5n1ZdMsN
bO6VspiLFitIrsGsO6DUT/buJPfaHmYTzgjWcIGsEF9n1XvRM+FjOy843iy0rCPw1yaKiHdbIZtH
WTLP5MTFjw0Y0NW6QSq+6O6+rb7xYT35vTAnXFv2Oii4jSvg0eP5tLAwvg/6/MVr8V8AZIONQSyF
tC2fRHvgVMnjGq4+AyM8cRFkYAe2fbPCNuSUNgciJnMMovmr384vV+o/mbhpNp3IfK/OK+N/Nd1m
McCQeFE8YudOeYL001Q3fEJhBdowD5rl0xumjV9hxQVUDYBHMwM593M35jZdpuR7EY2e39N5tAA6
SUsFqc6znJLHFXQvx40Uq5+5cecXKj0IMcSAGdN4/dBTW51A4ufZDnUBVWIg+yAJ0hLoKao3BR+a
57FIRs+tu/kUyPu6kaBxZsf2b0nXt628xRRzuRSvVHZdZN9sW06qqMI17+k+odWaoBO+hyCphLT0
+GDakN+Iuf+tR7zyr1zwVrmvOwk4EFab1jrlpcrTWhD5sIzT/BgP4HuY1PpP1CVjc2A6YGlDxJhC
gGV8aMCU9jQIyu/Aqkfv86GShzAmxXPEZ3bcZjK/T6B7eNiqPHwAowm/aydS3eUz8qJDPIKV4Ui3
3Z5Unkd3Nun0ySRLTtKyn9iDmC0UTSYQCpzYvr0UgWnuhmpt2V24tt16QPs879N5tRiQUrqjn+qS
Qh12nYJmOQLhGWQ03zHeBG6ZEyEXOvQSc0/3zVR1wMkXu5CpLGL9WPIuNKCR63n+lc1h8xEUZGhw
hKh/fpZ03J4hcEEfhUSgQ4jonjH9am64qiuJrQtuK3bebk0NVws9pjOl+9EM5kaIdsXTutg2C+Zg
HoQD2h9LOd5x8PCDdVOLUxws6tHLWroANxqNw1qXuKNU7pj46MmXtptu4YeuHc3ld/3HFAeCVQJf
CnG3EMlhX6P2VNum8+Gd54nLLNv00KjqkWqeGwwGpy+EUa9RFazs5gtyhwzahoLiWG/RQ9NuYFXE
7fTLRlwgGxTGZQs6aFRwltEcJGbhTlaO7cnvgzr2TA1L1UVdB5gcbc0hmuN3I0Rj/JI0l182DoSo
UGRF6BeoB56Y4oB6i19EL10kW0g1anNNC4GbbbyLquUJAB4vkDVoBeTPN5EswKzHABCfN7WB4zgg
6iVZFPv0+zP/18/9an6lC10DujpGaxLd7ZIp8TZCXPwP2tDRcQUWL923nHyum3E7TB1p7yMYwztj
SVQc+nDjj5Wxa4m/xF95XTDp9q1iHVQQUGpKwN/b6onl9Ps41MsNg/G6U5Mulo6HebQwCIKcmyCA
CDmVG8WYKDpOx366tE5pDy5Ir+smXQJcGTWWI72ozrLIn9q4eJYrCT3XdgKiJNKWXvhhzlbtNYKt
Bulpa2KvVyhdFlyDOg9BAlZhjmZcUwzsMWCKVq9ek3ShbUW3zrESooQ2X0TAnKHg+RrmFQ9JF9pW
FtZOWsA6tUkbHnIj4EVXeyvXuvpSnKRFgDov0UOPEjnbxo9ltcb3G6BEJyCRR5kOKOY9baCpy5q1
ARtLo/WzkcOYQl4kHw5drOd362CjG3f5df8qXSicZY1U+3zJzRL551hAcVx1JkCJdB1v+Kgrr8XF
wy1o8gRJEZfQkGq2A+bzDEAMymAkR8ZLfSjazg8cJ11wnFrDfN3jBAVfvj8t+GlpqaMbv+J1P45R
x5+s5+9t5LU1nFhAdC0fwPKLt8wtSlm2QuRWz17FJqjw/bTB/8UzmsTJDGw4uNP4Kenj7STq4OX3
O39dC5NLlz232rldAcmszuEY2gPiT0hfFcsCZUFQhgExrseHIel1le6CbSkoa4csqCFG/vt/f+3g
nPIEBQtMM3clTElMv1WqvofhupE2XFvaiRVMtMmJcyT5ms3vxQaeV/CYerHF49Scl677HrFqj29i
xhV6qdP0srY3i+n/1iFe8bi/QOPssm15gDCn3YgGP22f84/jimmwtJK72VNr4vYvLeoxP+QW5eRj
GVV5d6h3Mj2E3c7u4ykPPqulxjsZdH6keUTfbIAxAfc/yRScof33IafEq+KBWeGfLyiJQyug0VWe
IXB7J6dWQ/JKPXtdEBfsIXZwqHXbriAMGIk0YZtMg92rmCJdrEcEHMNeRLzAMc8HvbUvbA48l/7Z
qPyvA/h10mVYnKFruB+nqa+eUHHyog7g0sV6yNH2gdDIH4vERM/TGk/fdS1qP3vjovYs7egQzFt1
5sv8SVamPUSrZp7hm1PAalQUF4h8gTkoD+WKqcY4prdKz1devIvVE1vCbIXs+Txbup1WShfoOqsb
hvLa4o6Jl+HQ1T3DVG/cNH9v6PnlGGf0C9dcgB6iznWW0B8+s6ALUy7Vu4mQ914PyMW+zZYB6NUi
pN2q5jGHk0KjwvNxuuC3mCbDXq26POeiU4dkCg+it9bzpjj2W4ABZlVzUp4XNX4babWkkYqWk9ep
uIgmwIPjEZ8T4OOYf1SyeW6T/oPf0tHP1rCuDTWcrVham+6QRK08jpH0tCuOv5SY5Ue5mgdZUjXd
YW3uu3Wc/A7cxUxHXUwrMJsF2YJJ80MY5GXKum7zu+MuVKoQpF4RI2HnegqfYryiT9W8TH7O3kVJ
Qb49yuNlLVDorE9Fd0xGL1lELl2QVL1H8JbFUJyZ7O/71j5szH73uikuSIo1fQSCVluczb6JI+PT
hglzufrFtS5Iqm36vSEhNl7vyDFYiFxnKJmX+ieOxTGHbB9Q0NT4nHNhyZNlFTlIynO/sNCFSVUD
pu+rpQqyoSnze3Bib8cZ0GG/Y3ceqBIX0ZZJ5FmtuufAzG+XnnvechckVeyYVgSfD95QbeDbNKZU
gm7wvOSORVznnXIMFxfngNOHOGzVQ7cmxYPfqTgRrewUPH3ZlWex7fpUkVIeYrPdkri+4j1dgFQS
NSDYtFh9tO+25NuU//DatTt5AcLxshhChBORghYKn7O+vDXvey0zcicvukU0IQ8DhIf1yN7HhpZp
TRN17NtavrUL/6FqY7I+L5ZzMM/LYV56v76qdMcyJni6AiiXAhIvEL3Jt305qdVUR79Dc97uxi/i
jiNX5xiHNhZbndaz8rM6LlYtCPGVoeUGJhRSdoco2N+sEfFSuOPSRatxo7RVAVNnOZTHjs0H5ifZ
gKUdx5rMVqAQFGLpnFdpZfY/oqL3an1KF65GeshhBzXWrgf+lJT9j9aA8sHvWzrPdra8qJmcFfQE
VZkaslYPFlGZXyrgItIq2wRrzQasPtklhT7YyeTz5rd1F5BW11wrOht1bqqRpEUV8MM8gbHZ62Bc
RBr490Hvu+Jg9qH5DH7Fl2QqvAT0uHTxaAoKcYD/aYR4QKo/sNy8FExoP0PsspTJ0Ay2IQtuC43Q
YgzeWODG/M7kYp3/07JqESDRjki41RXNh5zsNLXST80Ip+L41ViZnivIe5xFsMWHzkYIIoshvmG0
LsbplZqIC0WTQNeCvyMJsioI8xQtQ+i8Sr0ed9AXeZ68419BYpDYOqRBNoGxENBjdTfkEKv1O3vn
ocqgTfiktTq3S2wOe1R+HMP+u9faLhyNziH615omWYFAZquWBxkmfo/URaLVkeqqFu33TIDyD/NT
yfwwCcv8KkcuFK0p5WLrYksyqIHpQzOE4tjn24vfqTg1GDGVUC/aZnTZITucl+vbQZgbp3JZ4pXL
6CLQGlqDqKyzQQZUgbljY2sfqzyaHhc+xV9RqaruvH6C234PMBWTq2VIQCCgjsG6bWBj8QR3SpcO
bSutkDvSvKxR6/ymAkPnA8bLTl47dzFuUiWyCToE2fnWkNPUg0RvMcEtgb1/r99rH8Bx1/MuVKln
PFUUeKsjIaR9U29Q1LT18m21A8wPoWsG7s4ytfn8LNjwThuSH7fkIlORqA+F5fx+hXThAW1Z4Dna
/WMbxfrQ9zG5n3XxRc9afYzL/iGchndjBRoZEgPlGYuleArDpgKyy0tkmksXRWfXTaGPsudZgR9E
1x4s97z/5PcdHLPDKaVShoHMtpL2xyIvngGkGfxsmouj2yttynXekEmx5kmu4MgyuJ433tjFKb3y
iV0cXWsg5FKRKMnyTjxNTF7QwX6WwaUAnkxQBA2vkkwPkR1TvZKgO3RsbPxmiKSLpEsSWw0FDZMM
FK/Twc7Jn2j3+xl7F0gXhfMQzmKB2LYiih+npbTlITSBuBHBX3G0LhMwNA7RLLSwyXWthkMOcpYH
G8/VKZzU7mccXEQdLVZaDhNPsoGTTPcGOFvZeCYJLqJui8t9WzQmPkAYw5sUA/SgZ1mTTjG/4kTo
hAlV0oHvIl+TbJ94D+I5be5MYG7pnl+79s6DFTSfNQOXX6bm9cMQkK8bi/027uLo7L7ARu4dXhTd
jo05ka7w9FNOVR+KcbSNuhYPirG7GL1oDDqEtxq019rqLowLYAZTL1WFL7rM1XEtZ3k30n08NPna
vaFtUR/hI/U3tIoITfXA80cruuDUi0TfVxr+cgGt+o2r+6/5ecUsuRxmOQ/FzLsoz0RHxjedrM2b
xKLYlpY7UadGagYZzEoNnwc75M0BMPJoSWMLNNSRhrx8g35deawj0c8pho23N43ap7tLC7ZMSVHW
92Ftb1mh11+ycNEsSJLDuRh6mZkpMqecTtHTblb+KSoC4eVehAtiaVitS24jmZWK/aVo963v+XT0
cV0iubyQ/2QredWA5XJo4LqKlkEkaIjTZeVesb5wMSzjugNPMNYyUy19iTGUeZhJ94ffxp3gBJRK
E6g1pcgA7uCnQu/3GP8ZvU5FusDAFaxYkZplkhEWvE3G+T6M9QeffUsXGYiQDaBGgWiz3+mLGaYt
HZfBbz5d/gIMbPASdj0mWTSzD3VnHxs8Vr99OwZ54REdWDvBZObyOW/otyWhN0A0l7v22mt3rDGv
6BiNIZYe6famyuWPoBJeSwsXEbhORQweKTydKDb1IRYT2ApBi+VzJMKFBBZlP7aLljJLuK2P+Qyc
9NrXN2zg64ciXEAgi/JmbVFGz1YJdBapmx0EO8LrEgoXopVYZSMCFGkW7vl8n4PcDiOv7OPvj+X1
vE24YuUMcngrWtAS+SZf7m1TkZSJfD9qu8PCVGFyI6+9+L1fr41wsVdgocRYLZslovkZpQRbK12A
JT/sjpyT+oEkC9CrReuXpAsXiAXZw37f6k5kfUf+TAxk4cLQqwKI1sjPRliCv4cWwSAyg4ZjGvP5
3R7Xz7//GlfukYO8+h+IsoAtlaHIhnj92I3qW9KMXqGOcEnJuCgmrioKvzS2ObQ3i/JlH2MvxUYu
XEQWpyzZV8iqZXLLlyNI5770sfDDbgK1//OJ79VCuzzH4nW/y/QpYQCT/f685ZVbSX9e2UasoEXF
cU2qiL2NKla9KatquY9WcBvqqC/v6nAO7gxR3Y33duUduOADSMQUq7S9yEoTo47Zl2nZqB9ijTKB
zs2R6uXT73/atavkuABdJhJ5KOTtNogMn7tgDA86EH4oNeGivaIL13TBF5FBnxq45/7CoroGfn7A
BXvtdT8DwlVxVNi0PiqI0J3G5RZ/55VzcbE8VVsMAxcdzwCkeNJrfW+G/G+vI3dZt+KyWGoQ7vIs
kmVy3KvkuY33/cZVvbbviwH/T+xXz2O/s5nHqCzAWiNDLD4Cf6NuNGSutPZARP/z8jFIN+hUt7gu
CSNtaiBv+aVI4uicrOMfbdhvp7bepxMey5z26zK9RbDlxygmXLDPLMm4glIszjCqpI6Tieo7RjXz
880uJGdeWqq2XcRZuOURnD5h73bSRrdSiisO1KWk0rQYCChXeZYMBShGNl4dwVGNjCUfyPp+R6vI
L14ULs4fQ7I7jSWJMx6y8UPMx/Wwxrq74aCv3C8XsliqkDRVxXgWF4k8DeBNXIlfMgydx58vF8AF
4bbsU5wtZnijuuhvNd+axbi2bccba1JiMhjjzxkZt/kU0y16HGPbHb1etKtyXuPKzwD2X458nQ8t
a9gxTqyfmXMxi0sQ8b5uGE7F2jpFZS94jBrhpc3KhYvnUoPphiXEbRFhq++Geg3vUYD+y+9cHI9c
LiWG5KsExigIPuUtzdD185vdEdzxyXOya1UXMHQjr0na7fMdREk9raiL6IIUNobW2z3O1BiQY65z
zAAs0ktoAGfu5EZxv7ZbyVecuS1/iIXbQ6cwKeN15i6gq80xYqJ5g7uoTTUeyASUKM9Z7Dd9I1xY
l0ZxFsZR49yX7QNB/S6dGPOMD11g12aWoQ1rE2clCfLHaej+hkTj5GfhXVyX2mN0ngCXz5JpGx/z
RbZ3oP+4NZV5xcK4uC5B63KimFxHLh3+CbG1p7Uf//j9J70411eSol9AXeOEOVa504zVNX1vVmIe
uyEfHtRaV35mPXZeKkIE2xOoNqEv1wVgHBNpECl++P3+rx2N81QZpp7CuAlYFoWg/VFxexdX0S2q
8WuLOwFsNOyyIbbH4qWdUlA/vuFm98uzXMHzgKLuEsTF5a4TqBZY1Nu1XvxKJMKFdgF/lYdgxY6z
QoK0qNEHIFL9Nu6iu+Y4xpXhbZxBcuefoar+qGn80etjuuCuvFBhNGjsOqrlu32t7pfQS3STQ4/t
Z/8/7XlhuqKkWaTb+Ljavkv7NvDDEQiXUVXnhRUV62gGvbY/wjI4joT98DuTy938T9BNVxPHfQmB
njmBOgc0DEzaKrYf/VZ33uay0B0I4JZlU2i+JLHGLQfIzS9fcOFb3YwB2AXpbYZ2wJrWlVJpCVid
38t3AVyxnDowhiwsAwN2l+og/76vzVe/Y3G86N4LNYyJZVnbiB90ID9kH794Le2it4aylUm58DDr
BqLbFByV+rNhcvGrMf6CHyBDuyjS02xUbZyylrytk8nvebrYsIFKPiAuovCg5MhNTQ66KPwwc8KF
hrWTLUmuTJTFuf6boeWitd8L+gUYBqLLkHVRmJGdPYM89m0SQvHU72te3Op/X+diq1z1NswmBkIK
sWjUdZXM/fohroCl6ZMy2dgQZrXWB7aB1bHyozIQLi6sBeCgjsIeS7P4n0QVHxowZPidieOSDUWj
D+B8mnEIAoAQI/inmz0rny49mRyGpYzsRrOwmsipaeXdkhS+izuvPmgSVfW1irLCmJdob8B0WU1f
vA7FRYN1Ebh2lglzlO246nQd+HOHMrSfKXTxYFu7gtNBapqJlpvvUU2Kjyos/vHbuZPe7r0WW9XO
NBuCbX2IbP2+nVbProVLTJbnUPdVSxhmWx9sd9HYB0dp/eZPhAsIY9EW9RVo3LOpM58W0UPmZ/LS
XOPChVIVXdmgxjKF2aLq4aCgNJnuIaAZfmfuPCG15001dUhqdd3+WJXFC2r92G6FC2wCyVPD94qS
rKya+F4EzXSIJCbc/HbuvCE1qlIVYUeyZjfHSdOngFXfvZZ2gU0FuGk6ajSBNdyzIpafl8Z6DXEI
F9ZkB9r3a5zvWb1CE/eASVn2Ms1r/un3O7+SZLnQpmZiuWSWkGy2U9EcRTW0KGHmUfCnKnpzo5Zz
hdZfuPgmAGUXbXZF/s/Z2TTJaXNR+BdRhUASaEt3z4cBexzbSZwN5TeOQSBAIL5//Xs6K48y7a7S
xoukSqMW0pV09dxz8rCVrDjRUKvflN/CWPLo1SmGvG6y0Q7qZLh4kwC+AvCi3DyE0cMr97+ZrqrL
r3/u29cmvKy/3hT9ttFioO2RxzAbfYw9/nWYYzfZ0cgmrSC9X4WzKPZc18M2nMwIDd6EdCSGBUcR
d276YpENXOkt5JHxxZF3e7dBMGLlp9b52G2zVp0uJm0M5lu7rz+g+SZPtKnu7DTXG80bN3obteoW
IfZoI0ceCWD8tA7U12oug8vut+zdPPY1c1vqNnLlYzxKGUQHsmRs/xpJNp4IZOPvPQdcL9lv/Q4r
kuhjGWRcyyMXoVguKGCp/5FDzP/2QPE982it8Nn9Ybz0y0HOnMGChUbEgx/YUYduJxmbzSqDsTIQ
UfTzg36PEIqT0ZeOuQWbIi7JNvV4PPFzyJKxUwsf+FA2452O/2vo+8bg/UfHyyORRrHuke/GLyFm
BgGMDerm2VTt/bmoY/nINAoD163tTgU9SKJE3Z0a0sOkS4om4abo8cQfmCqJRy+8QMYWb6nVAh8m
Wu37Y639sD0X3dg6XUTxyvw6ZqxL2wdGNVu+hWa+GIF37cPf3Y7pMNZ43bqWml+r0NF6V1YJXuaX
h4jGq2Pfryvxp0uA741t4W9qu1I0qOfcVVLFpdt2Dfn1142rABiyOeI1Xxu8THUK4pIwlHDqeWRD
fCBuRWN2xCGPwIS4qJ96/OMWHmwmT+zHVEnRH/lC978GJRV4UvbissNENm/VUR6vJemOHK5a35aX
o6n/dms4fD3aE4pNxvgwCMxdO8ALgCMdnczwu3Qc8OB1+8o/FCq6qyOnEB1M41XrEx3ne67VFK28
teqtfOVcLJ3WhT5yTqcggXNdd9mD/h6pcKt1KyA30xD0w4DW4RBfJLwa/GRhjdMJDHr6rwfGQx3A
Xim+58NUss+1IfsLN8ZzmovQzH7des9i2gZevOdd1auL2lGPKujkVjMHPd/XrXu1on1HhiUfKflf
QMb63EvipkUKAdjXjZdNDYxu2FA30S71yayqeAS3WN7ZKK7h9b8zBsKDVuv0CIOumrac8CZ62AoV
qrOQfpSphtXfWBSM77aoBEkgpsnxF9kcVhGHq4ag25xvFYLNMKLW29+dMibQAHr9e5DMkAM15ZyD
VZifi5CQB4ZCYbeDrc1dhXRVvIDKaB6MBDaTMooeCd6oHVu3tpFVkx34Bjd509EnNX0CHu8EXkEY
4PWomFAE09FTk5um+O7LHxK2eG4ry6auaLtFS4GbWd6x4wHeaWMyrf4Pl2CM4sXX3faWA9UmwWRA
1aZRs+kE8JW80+/rzv/GxLfdH/durBlK9Ewu9Dg+ML1PFwAf4VMIc+933VIE36JyuVe1/nbk5LYb
pFoILsUVfkh4xCRhrVg+bsbUf7kNk7WGlZj0dkzhiJqc+XgG374ksLNyg5W4TULtvC9Rh9WOOVzC
/1kLP2eol3bquM1BhV1DTB/RIUe1zO/M2/6SwnPbrLgNQk3NIhbSYcp3xvR5HXB9voYdt6Vqixr1
zAsLz1vGXPSoVWO+n4hNuslVcJuD6upqHjcUPuWIZXUaHUBJlKedTM05XsJeL6rQNN5WTisE4+qj
hiL3jEKIbfro9kWtFQtYrj8EfNNz3UwPnt+qBOaVbrVnyLm97nmEqz43Cx/yrY68J1OL9nFXxnGN
2hBV6JGy4IEc8q4LPqEI4dRu27dfj8qNzAwMg1/3fEOZEz7lMORhYPhTsUVPw7pg6+hPRdi/eIRd
RhF95eVavVNTWae0A/y0b+29d4Qbu7wNVu3VhpTPug15TNSuUdKi6KMZ4uDvrqq2DK6sJUlWFa7f
5FDVblPBBq5gTg1zt1jovCPGZH0/6kvX0fHzr4f0RkS1VeJmjFsT46ib+6C4z4s3/aGV2x2A28SV
v841MWrSuel+35DgSHrTrXe2nVv9tnbiqGfBIDra5zD/PI9kQmXEvbzPraav//2nW+i+bTv0LBoM
yRp/eiD4x22orTU96ijea7WiXRT8wGG+SahH3YpVuU1a6dB4gvFN5whzw0MEtdJLSGhxcuu6dXZu
WF/8ezjP56ggiS7bZESNqWPj1qJuoLE2K4/0+XpqOj9KzN45bl42ZwVWYcL5JOzzsfK7jA/jkgW9
W50ttyGrNhhMFUvW5kaS52OZvrTbPaXmG1PQRqwgp93WRXR0ec3jv1CGVibDKn9z+pY2YdXwtgAN
svc5jYPPi7dlNcMZ3K1ta1X2oFp9iXe53KO8Vkmr6zKDkIB0C4U2YyW2mfoq4CqPt3k4SVXvp83f
HbdFG6+q4n4vukB0ORXFN08WRzJPxm3t28pZQR1UsopDhbliyOUIPXNuiHxxG3VrdfbFRFH0eB31
0X/CFeX3sQoff9309cO9cbq34SoZUlkTtqsclQ78zz722JkdeCcwsEm9U5F9Y67bhBX0ffawKHpE
cup9hpkFBGeF53ZfsxErLwqDeuOHyum2xGcvGksgop2bpCC3KSu/5TMpSdnlcbfsp6gd3h0wZb+z
lG6MvM1ZsaniW+f1OoeUg/k40WA9R0U8pKoAte/0cW3Y6uq8jppC2efBgeV0mKk+8aGvLnLzDydk
kduCWbpcjjWeaqwp3ucwTX6aD34n43Jr3ljbadX7B27ITZtvQStzmIMWl3oLtztjc6v14PUhoG6m
TReb0XkLMeJGFyLx2Pq727hb6zWWITSEvL7NK789nsuVxZnWW3GG7/O9R5Ebt3LbyXGFCIi/sKLN
iaf9T966KpmEzWpSWcfgjb2aX/Yq4HeixI3Bsl/CTa3NOEBQLt+7/QOX/zOHG37J/32W+eksBlUG
XpabbvPxYL8Lr/8YNvcU5G902ubH/LEMwKbFfW4ioy7TmB1D4Kbozm3Ay1Mw2UVeGueOvo+Stl7e
EVI4XrBswGuS/jKINWzzqa+gAOEtTVIOnlsqwWa84EgBiS5IweSM/Nhj0IaL5I7JY1v7qxkXbYJV
6rzZC6S3RNA8m3lhd3p+ze69sVXZjNcURKGR3qDyCQhM/I4GrKpPoCZXWCxErPxHMe2mkcFt5msE
qLbsulMQwfUfo2n5pBc38zbUdr+OO6uJgybs1y5v2uYbsml/ag8SQE5xx2a++hWAtO5xCKlEpYaT
4vX+uTElyiNrqGK6neZtb8p2Vk1BCM5om1mXU6wOeNwV95SRbqxZG/7CSQRlMHugchJScSJ8bi86
Hvmd8bkRNG36i0qPiXYy2M/FMKTrWnSw2O3haYXX+Ho5kSDSj3uryB3O5MYOb8uDMdP76zEsHd7e
SA/TgzUAJociRqLkP7/+4LeG67pUfoqetGREoUYVW6TXJHEA74qAlW66BNyGwnpTGDgPo/G1pzRr
yfw48PqeTsytsbn+op963q1GbJOvsQyg5nIR1fC9pZN81wSBuvOxb42NdXxoRQSLGkPaXAXryRRw
H6Bb+9lt3K1FPIl1l15rVL7w8p/K01+MN9w5UN2Yoza7NcOi5yj3tc0Htk6/cWCWfwyo9iyTpmFj
0suhg29o7MYScxvnWtqlGPFwjs/AJHnk2yDPoqCVW6iwaa4l7g6OhDtCRW3+kYF5IlCJdju/2QzX
wrdaH7tWyFhX3Xmrwg+8mbqL0/e10amtU6iag29crqIgPguuo0sDtZU7G9mNmWkTU7OEIUkgZpWz
rX4f4s6SiHH65tZza9bPFSUVIBaV9xt/7g2vkhLO7o7f05r2sjv8qC90k680Tjd/fddOs9vN30ak
5n2ucTQhdd4NFSTNhn5LiJncbhK22aMXCDo30VrnsPRpT6B9vFNJDrcrqI0+IR23TfNBZD52xe8N
7omHmu40fSMW2OSTNxVSG5Qn5jAo95GNlrp4pnqc3q1+T15KzyNw41bNnQK3G9PSJqEEFJi6Yp9l
3sezeIJvZHlCPrO4s15vBHwboKlMqThrDpnPU9H/te7T+FAGZH83wXfyTui89QOuf/qnPYUV9V7K
bZJ5JwuU55j6OKmB0LPTyrJJmqlQMZRtS7TO9uel36rLNnDjdsGytYt2s27atLxETcfyQbP5qTCH
m9kPt6WLCN+mgqqwzGsQjydV8jDx4KHsFhN8667boHK2W6K9zFcx/9lUsBCNqk9uI27ljaNZzVEA
8g9sN/tSmPF9G3Z/ujTNbPC2oKWeYqnQ9Bo/zar/I1De325NW2AFTKWLxZRDmcvZQJ+HHrjCcTc8
j/0Hzwu3QRe952WRMue1Nc8L0X+49ds6Swbe6iOHhqYLEnwJDq6T2oMlmlvj1tIcsFcvvJZl7iFl
d9kAJENyQbphRew/SJS3zL0MhJcxv3uRdMuLOXY6CTCbhyo7VIeVW+BlsdTRh2nvow/lXDhteszG
oYJ5LdtJV2U+9+HyIa7oehlETJ3yrszmoXYvWsnesxI8FLlWn0voxPrkzjnj7a2J2ThUJbF+2hBd
l7P0qkR4dPjAoOPcQe4/mB5nvGififDu3WzffpdlNgkF9HKJybx6WTN4kp02r5fnvuTTj1hN/AHJ
tu5h14N3OiirnEIyVB9f7ybEg22djKSX7cfc//BibzrjQlE4VR8yG5Ai20LKzcz4QUR/M1X5EkHk
zGmt2bpUVdGzFtLB2Ev4D8jr92cZsODOJnjrO1jrmIYGR5HOK/MOfmR5y7V+OMjUvFMKr0EqFHPS
oqz/Hd5q3RLMwA9ffwZezKKbJuNl3YZZHNew7Gy0W1Evs7mpiooFsxe5NbLpCyQ6X/RY3jm7vX0Y
YTY2VYgprMEhimxe9i/tWr8/6t3pnIMSlNdDUi2r9DqULOS02KNEr/sfU8EcJ4+15/rrDmm5Dnsu
9fd3YcR/tGJ0wxmZDUgFwWYkh/pUNnfmWe1FmwSE+G47jI1IzRRayKxci6xp2mdl6Ncd9atOC8om
pEwVhdNShl4GZvI70at+DMjkphTCbEAKdnLtMB6byCa//VER8MIj8mlOhzNmA1JUYW4HxYgtQEOW
IVbLX5E/u70Fs//wUUIPclw7ke31/hVGMx8Xvf7pNuLh6xlOp0kWm8+KTB6QCT3C5ds+svJO6P33
Tfa/iWSgua9bVwOjvMRGkkFsp8t3Ek0PyxTP78t69ud3EpeIxwEl8wkMdovHqGTeC0Jc97zDmhLe
kOO8/knEVL4EBCZGCQSN6GnaJhEnemmm7xRlMJ+jPmz+rvlByySoGv5xrruoTLqWI49TinD+IcEH
/hn6FGyTNzQKpOMaXFQZq9MU+/O3KtbHAx4YUBS8tu2HqiLenGz1tMKYFQfhRHtimpMKUybvOT1g
mh0EJ17GHfSUlL8mtKrwOL+OUQrwov66xV4Fec54YQ/BejRZ2Xrq0YOY7jNfV40urcINmoNs4Oux
1bSCL0QYwhK6MTI5aoOnfDdnR2bDYTsz4PRHUWQMJi79yvtkDhBEfj3l3n5dYDb5paOuauZrxzVq
3n+MuOw9w5b0Hxm15fsy6KenX/+ZG9uCDXuZTY9soLzIyOA/FrH6tOJIf+cn3Gr7elb76f4ruYL8
zTLGWeHjXcdT+4XRwc00htmsl2pjfgCZKDI+h5ks2BfoE7odVG1trWJBfkYJE2eKxEUSep88Qu6V
3l0PJm+sdVtZK+6j3sfiEVnRoAR+CvfysTUzOXXmcDM4ZtwKVrxdzNwOcEGfuOkSTve8hv+t4ze1
YtV6AM5tPB5nSMo8k6Mmp34htdv2YAtsBQs46Kg54mxiy36+Wl+dhqYf3K5OtsBW2cvJq6DXng2m
+C578jecXn/79Sq6cfuwsS92TBCo8qciqxbanmUZLJcohL92HcO6R3Te8XxAPP/OH7uxrGwMTCEt
s0Etvcg2XQdIwnUvrI2cUsHM5sBQXE7HSiLq7JMwp0Fsl3KN3JBBZoNgC6Mm7phBxwtfPWhfvy9N
4aa2x2ylLZSmBDBixtdduphCiiCuL4y38fnXH/jWmF//+0+hjLUbh2oATkXG8OLkkaFOxBFot0Vl
g2BGR7B9jJjIqMazHzxAluSg9Re3rlsrtqyJvNpfi4x3M2xY/O+SFm6Bklmb61xtY7O3GBWoGT/F
w1MfDW63FRsD0yXc47yDiAxGTzlKbCHowcaPTgNi81+RN3YzXa+95iiw9ovmFMWeWwkAswGwuCFH
N9SHyHr4zlTa2xIKTwO3eWLzX5h2ZVh0VGRbL9537TyeK7+WblPc5r/kHhpoCpRRtsnusavD5VTH
lePSt8kvE9eVamTJM7nJNGyL53hzPPbbxNdWSd5zVvEsXMsx6cj6GIziL7epYm2lmlQEzgY1zxrz
+0S7D02/uAVxW2GrhY62H9WSZ0pitYuAP/u0c8Izma2v1SIykXjXMEecvMxb/gqb45PbeFi38a0g
beeT61h73M+IV3tP24h0m1PrNiClWniXjXvLM+TyGIQB1u3UxOTOQfffB+s3Tl42IjW3aoPVA9A3
iBVjue/d7J+2mpfPsHHB8Z2J78KLqmSPN5b6rOXfsJbbp90g9lTFEMqkbPz1wsOJ4ZnRQ3FBiQ3t
w6aDiuCNWhWnvR6IW2C1wZAQMuZ8FYplG0muk9o4PTwymwDh5dyzWqFdn/MVOia9n3T1nWvsjS3S
psSKwOCCF4QR1mGTotYyTIIocnMvZzYltupOsIrsPEO642/ut19nrEa3WWelEDtYlXMSCJbtnb+e
pT+uDyE77iUob42KdXBoqro3pCxZNiz0E2t0nQD6ccsD2VTYJgjMesDJZLIVJ5wv/xbb4ZbwsKkw
b4aFNvMoywQuz5ChWZCtaWLHTdLmwoQocTIzELWAnN4/SwxNNxq6ef0yGwc7VAO98QWQn6Tag2DO
0EM14i7lcaMgjNlAmArCsVcLZssVQkqWqxFFxGFblBDsb6eujMOXsgjGz34Bw9RTMYlRJvC1Eo/d
Pq0nMg2727T9j/6WGRbfE0VwNYp77x06Q2WVU0U/s0ErKZFeGPeZZqYKs1b3GSlKx6at5RDLfead
jsPMX8C6eTB8Dqf6Hk53Y63Zyl6IadKfuzDItJzPIVeP5FjcbqaBdYieNNMGcGSQ4SH1IlmVVhu7
0/SNjMB/WGYq8aAgMNK81x1sUvcfoWHD+WgC5XbxtZnmIZCdmqgXZDhIPx/EvHNebTYd1tdr7UMk
K8imFmPC/Y9aCbepYqNgBAcBsS07ycK4mJPIkyk5SrfwZoNgPpNaa0J2hLehPotqjhIo2HRuL3U2
CuaFOkA5UuVnegu+7+OAdxF5p+M3JosNggVzRPdoPo5MVmJPdXud5NNSJ4ugjqcwmwZjajuqWQdH
1vOhTURRfNW1uHePvpHVtOWzxnHsZBkPB17P9PK5o2X9Ua1D9ZVtsnyiQz063gpsLa0DyUcq2L7h
MUB8Qn0lWNHJ7aBjo2FF0IKHXNmaxYvan7yy70/RHLnVgcCz6nWmwRd4xCA9WhdhdJ5iMzwo6VO3
mWmzYVO0H025GIzK3K6JN4kPA9J5d47vN+amTYcdam7GA5fITCLYnFrSqScj4/JxqZrgTqy8EeFt
JAy1+7OIO1Q+lz1YFgh7ncY+uHe7vtV/CzjxfE8FevfXLNojuG4T3WZQVZEfloJqt/O3raxUVM0A
Ew6zZmE1DE/Gg4x1jUz22ekkaxNhEJfpIZGN0QmBIyQqCL6G0ex21rSBsEH1Nay+1IailRqiBiJK
Rtg23Zk5tz6rtbvWwTyMsO3ZMp/1y0MIB5xHv0XdstuwWFmq1hck1k28ZDzuzqMcP6yduROOb3Xc
WqzLEIpCt/OSdd7+EqsqPgXlbJwmO7WZMKTrzES1P2Zq8s5z9zd8YZwe1akt2RZQxhd1bCajgsDt
s+sv69K4PSBTGwlbBjptwe6NGfX68kTL+KNXV25Wt9T24Bwi2sa135usEl8av51x7Wlcx/saF37K
8Xpi8VHAgLZn2n+VpfkN1a1OK5PaQJhqdDOoqjbgOjyZQM5zCCfltHioTYRVbYj0FysNbpigI6rA
P3l8iJ02DGoTYfvWteW4XDteLcdJ98U7PoXBxWVhYq69HvCt6aELAlefDCZjeeNH33ZRf3Jr2lqY
xwC51A3ldlkBeZekDqcXKdz2f2qzX/MwYxuN2zGbW/+fYuGffbU6Ic/UZryQOR6bdULThVHvi/3R
n4zTdZHafNfMikoL2ERnFZnLs9KSnODZcO+x+u04SG3ES8FUedCwUs0MXsHysCP84ZrCdwuEtggW
knS9YqWns11sn4OO5JVuPjvNE5vmon4Ni42+1Bnf+fGgWv+7d0RuxSzUprmOQw9NjSrAbCq3/wUA
U+bp7mHr1ohbW2ZUCNEdu+yzLVpzPurTvm5OSW9q41w1qxro7m9dNsPiMBVcLM8+ad0EIKlt/qfB
e8wUzFKGo608ofrwTDcY9Tl9TpvoCpWUJECiPuugjHzRtJ8vUTyQF7fW49fxqlgVHBq2YMj2XTwz
loULv3NEefv9mNpEV7fQoMYbRpeJovGmy7D0IHuMP/d/RzC2/UiWKn6KVnVotxVlQ15RI2DpSSaM
E+X+pYhmcWrM+M1tmKx9NGAtdHx5pLJo9P4euqhN4qFo3fYMG/IqUDdKDk+0WTn2XwgMiqUgToc5
artr8tI/Bjn1beZFc/g0G3ZWxSGcTv7UZrzYLkVQTFObGQYmefJQJBz7yBi6Dbm1kyI+xrqf6zZj
ra/P/TKi+hLy/I6tW5vpsumqhaZ2lx1l9K3t96yYoRb4657/m5z777MMtTkn8EexQBFql2F05ide
6KpLhm7czzNt2/dQ9pIPbCDHy7hGcz7VZr+0pCfPrPNqxL5ogh+YVO35GgxFslJVmBOkGIe0qOeF
XNgI6isY2h2jDTXqk6I4DvR1ueRwnHXD/aFg+zou+DMMmwaJ1Rvu0feFksdh3p1yDdRWy6qCqN4J
3NsyMxRJr2GuyWbqloanNkLV0mMbSI08kgoKOHANH4rG0Z+c2gyVDOMlRCzb06VvnxR8cH9Ua199
//WkubH52RCVOJp1mUl9pJ5cvrdGnNdAuLEY1KanZloMyFI3R1r5IWSniIGmFaqT3Cwnqf3G2W9N
vMWy4CkghPfgKNek7uvf3YbFOhP4/QYAe2+PFAL1w2lD1eWjiaibLBy14Sy+Fl4simlPo3kL0oK2
dQJFj9kJ+MCuY62hdopj3TKWbnN3PJOwliclj93tXGDzWbUo8GhdNlHqseVzhKROUonCcwuPNo8V
wZxIV6zkkDoJWbLiJJnUJXPTnYMj4+uBmVq8SA583lPw5MPDaqrmYS3cfFtx7X/d+MggsmYiEqYr
i76WnXygRrsVRFMbyKr9GaGcNWHaQ6Z1F1+6onfbS21VLjwDxJx3cZCGAms/qsbwhLSy20XJZrGW
0OCAAcPA1KvntJjhse1HjkUB1FblqjtedLiuBykqZ/ezERE916Fbio7aNFYcR6KvBhOkx0DG09Yj
w1BAFPfORn0j5tpEVtyhjpssxZb2tFJ/tkG8mqfq8CvfLdNg4xke6sGgsaHCNKpQ2xbLpPUbNxCZ
2mhCFfUe7gIHhp3rMSErlBCvQppOUddGE2AAp/je6S3112VL+spE5xEblFtwsWG1bQng9ABLrrQh
pUwgmflOxfeo1Ruf1GbVyhWWIofyEMx7qZNVm6fBX744jYqNqollpyF0oYN0CCv60HkoAlgEkg5u
rVtxK17DBtp505bW0x6cmmB6LjzjRiFTm1Xr5MGPuYyClJ/UHuqEl6PjRLRZtXYOI3YUIkjLjT5B
Lwt2me2955dbXzN8HcvFPkRxM3Ceqll8XqfiASV994TbbrVtnSyWVkdN2a1RSqrwBRXFn9geuW38
Nqymw06NdSe2dPRKVZ7GOrhK/LMdfhxuc8U6WXCyEzJGFCsIspx4yP+jntUfTk3b+lK+6kouC2xE
SMfAnGTqOdwsuXS76tr6UlDiBLIGh7iUBbgElXg2epHbNj+59d2aLrUOwrDrcZLrvdEkkY4fIM78
m1vb1nQpFdTSPTMH6bwtKZnWp/04HKOtddMdDsZ3sS9BCkHR7cGjM54w49V3TGTa9JCYNkCwBGOu
dwAefRHWn+Mo9NzG3IaHhkNAxJt3W6qmKHyIceS9NO2m3FaSDQ0SI1vICw17OlWEJnhnX5PORy2X
0ze10UFIKtYwg5Vb2vK1BuoRjE8dHgfcckY2zTTRaFJr1Yep71fv53V5ty+Ra8+tfJQY/T7Yubem
bPHFO1HtyxMnG3VL2QfXkPnTq1G7wKEIfnNrWh9w6ZqaSn2J6MjObqNurVIiqMYjWB1iw4jPvPAv
cAVzKvWgNtJk1khSado9rTUfEg95nRPMj9xs1alNNeHWwgezo+NiHIJnEe/tpYBShONCsmJ6ODBR
lxSD7rNGPhM5j2nRHvckCa8T442UlA01RctahQo3OASBcnogfhR+V4K3n8J9Hu/8gOtB5a0/Eb+e
Nf40Kg+S4iQdoy7+UMZyPCs+8svWxh72kNANbqU26CQGmJUPa0TSqK++0mh4KYrQ7YRnU07KWzwz
dJQAhWv8D2Ecdkk5ce6W+LJBpyWguNbJa+tr9NEXXpvMo/8/p0VlE06jZBoCV+uWwrW0+dKqav2w
RiF0xn/d/PUbvvVtrTUb7bMfgYVe09bT+ydNYGqTwNhZX1QTeOcjbMcXOZaof2irqv39138zevNv
hv+Rv9iwVUG4a057Rdjj7uHqKj3vwQfk9gccffeXiQzIhP76j904Ddps1T6F/d6MFAGVLb+hBuBb
JKTbHmazVQOvVqY77DLdGp/m3vyv1IfjPmCTVTVcwQe4Ji1IG6jqtOgFbwexm68ItckqFikfMv7D
kgYNn59h/bZccNcc3M6wNlpFKNUzNGSWdBohOnF9iIIlm+NCtqGqUEVIE4C3SRXrwyQm+Kfc7szL
G1PFVtliQaE3byDoOFm983YlWcaoddN6ojZOVfsRaDAfs74toYOzeksy++v20WmW2zTVuMF2Q8E+
OcUFtn6SkVck8z7Ed178bmwANk+1GYUiF63WdIGm2ucpgNpcomq845KpgpbdVDtKHVFbbsubvL1A
JeSayiP4OrEpKRbktd3GyDqNG9ByTdfxJV2kYQlUURpwtMOfbo1bm7zumQL1uy7YAsoOBrgi3+bN
KcsX2mzVgrXUNuswpyLa1AXuJj1SlNF3l46HNl7Vzj1AgmVe07Gk5tHoLYaGBqxi3Fq/bgE/HThh
SLDyKBzWdChLfvKPpU38mI2OrV/n60+t9wWM0/EQt6SHHOakMdB+b0V/T0L97ZNVaFtizmYWvYJC
fooELn3wEZGzkvbx086LxmkHCW3UCmx0tS5ladLVC9+jGODHSribo2doo1YdKWs+NJjuga6nC5v9
PUGVs9szK2wTXg/91IqpmIpiSj269+8D3S1PzcSiOyfOtyNxaMNWQlQ+NqljTfdR98kWiE+1ZJ+c
pqRNRF03bF5M9ZKu1H+u27+W0q3KJbSBqJg2AWd+sKb9uvenfTqC5Ajn3il8hTYUBdHKsCUrxiT0
1XLx90meKWrPnFIVoQ1FkWYJvEEg8PrBXqfdXEEMH8ZBjn2/LrGfFuo6hyQyS4PWoT7+IA8znobY
OF3HQxuLEo1oNs+XSzrE5AtEJt9Hh+82D20oClN87poaY94HbXepu+Kl8739wW0iWkuIdhLKVn44
pRJF9KfSH7vT0N1p+0bssrGols0NqA0xp7A23E6tHtXjNpnmLNfaLScX2mwUo7SS5SSntMb/ezDI
uj5KxdyO7aENR3Vl52/DEU9pDK4l87zjD7J0/R2k+Mbo2HJXxxLiShv5W4qMaNM8QeZPfWz8oX42
ZcDv/ZEbMczGpKK572AHTaY0qKenjtA/9qhyOu1BSOz1cpr3lqqrwUfakzFMptEbk8bf7zT+9o0Q
Of7XjUuIN/vwDkZ8lAz19eMiLus2w7UVNPMnMgXdKdClfxoKlPs6LQQbk0JFVgA16mVJRz0Gp5n7
6uKXh5tUQGiTUsHKdvJ/zs5jOXKc2cJPhAgQIEFwS5ZTlWyrnXqDaAsCJEBvn/4ezer+nNYoopaj
aVFVIEwi8+R3gAppL9Z0t3MkH7n176TT3ppHmxVswrJmtEfaWHgW3pCpgfR9YPWuAUjonQjhrT+x
CVqpRMdaGaNgJ3M2/65oYvfTgFWXtj55L4x64z6+RUNJ4LAq1uMemzR2+DnYnO6Hjlc7a5bgRouO
n6KFllcFynxb3iQD3nG56uKyrNUvbxu7FxQXratm0laflVAwWGVbjxfH5RddTyZtNXpar3v464L5
f4dYDhUroXPUoUoY/Ubf+BlNQ3+ue/QmTK5siDRe/3qEQc9TpdyP5Y+mq4PrTFH4VjxVCJMHdRJP
F1ay8kGrHK6fY3VVtw3fqqe8rU00qK67yDmdVm9+taWiP68bmNfN9f+NeQwvjtENSYv0VPXFMfPU
VnK98n1uUl8cVgFQBizVZTBLl3Y6umkK9k5G8I1NdGs4mPevzaZNVF20CvqM5xdGvUnHugjSIpoe
TKzWQ1ReV/HkW7WT8gKpZcDjLlDJmYwHeZQKWZrTde9gc7VNaOLAkF6Gy8B19Q0JEXoaAxCxr3r6
Vu3El2SsAo+30MEF/EEthToG45y/syG8noj/Tm/yrdxppuEwkiQYLn248CqtJsmzGA4yGsIKnGQu
ZuS62bSVPoVRJ0EbpN1lfAUNVnCWSpla/Ds5tTeOga32SQhHxqJa2wsVi3o2HhYCZe2DQy+BAHnn
byRvjNXm4CcV8cMq9XRJ5jLIlhgNUQvz5G5ig90VSa4PFTLPqZwCBrwjbq1XjtxmjcP4nfaF6IJz
NKt6v8Ize0/m6/QRfKuQaseRNfM6Bmeic56qNYKe+cpOEr5VSE1liNJihIeXeelT4P2qSF53Imz1
UaLlouYBHp0IcE9k713aQ9513ZrbrGi/rONYxWy8JOuEUIID1Hxpinh+p1j3xmTdyoAWY4SOQ8ia
yzEfVNp0VX6rfcwvbpb8nSj1dXL8ZWFv5UAFYTWdHfLjszB/UCvKTA+6xX8Pzz8J/L89fHMc566F
p7fu2gskr3mCgYeKeXmtHeRwG92jS7A+KV20N9NiXdbr2h3o6NSeV879/u+P8NbX20T4cVG6YcJb
ukQOlFQpvwvVfL/u0ZtlXrB57v3SjRcSzPBy+mDj66jNfCsYss0K08SwRxTjikeAPvh4nVqQh5uj
eoogmfQJChZRRJ6Q+/we6uvM6Pi/2FY+V+iparEWqPkjYvQid7L4cd1Qb4J3Pyp4Oi9r8+qu/r2b
nxjpr1zCWwvDspz80Ms8OLvEIaCb99wl79yO35h7W9W3Cvhc+kVj63GQNcT1lIWT/3LViGyFk0XS
rXmo8Gw9GOgPO48GCHGdpoRvxY1o+LA8qExxGbx/4S66GE6vE6zxrXqKD5TUKk7oOR+W5yQkn+Kh
eCdWfCNG2UqnTCUm73tCz5o3w4msiBzCupb3bqDRDkSj9eN1Y79ZRCib+WqNFT2DmpmqQt2Dbv3p
ukez/w3TO6TeLdwog7NK/G/bmd0Aa9l3duO3puNmEVkyL5GYJD2jB+Y3jeOvS6veoyi89ezNQUhU
LbTXGBLt6/vGsWgHT1yxv2pQtgIqLE/MQ4YP3rj60cgGNppJdx0+iG/1Uy08gW2jInpOpvZB8+E0
LNdRqPlWPAU8XOJkgUfL2WSSR9+1oO91UL0x4FvpVNWGYx12IT42R2k4qX4SXJOumyhbElTBa6mN
5PQsZPHRl/VnWfl3Ipq3Pvbrz//fNdRMDASoFh+br8HNaJJj20XX3X+2HKgWflqxaV5HJP9etctZ
evFO6uitD71ZlNR5NpYBxoNVxV722ezM4bqZvVmSXFnSIPJ93UmKz7RY06W+roeMb/FPbAExtDUY
jtbqB18WqeHldffYrVJKL0MewQDMXTo61ql087pb8+49k5U3RntLgFrDWExDYRlcGPXHnCzgp63L
lZfLrTIqz9nEaWvYORnUix2TF1nM153IW2XUIJtp5uPrqmnUvZ9MJjy9bmpvZVGuypNunDBN1ID7
XK8NiGEq3l01B7e6qDLRxaLRdHxpTW1OoPfz3WD5e3fht97m5qwsIXmnxAVY8MnwMpbtfq6H66BJ
fKtIknI1tirWAmpDLlPuwh/1NF8Xu20lSdYwoYh2ASSpJO3H4bhO7spHb85Kb2dl5EjshcEPKbTp
3L1c9Sa3aqSYVS5RMx6Mpg5ssFXmBnldXLKVIkXgTMIVfljPYzTy1Ip2Rqck6CPXffDNNXEmrFBR
kNjLONi7wJY/G9FcJ6LiWy1SH65FbJT1FywgCKgopLQ8BR6sv+5tbtVI8LkYp4J25WUs8vUkNHc7
MV6b0tnKkWZddEnUFdXF2vpby+ufbTxdB/XnWzFSSZQr3ezXM6xIRLqwkabMhNfFbFv90dpUI7Ox
W8+O17vQqU+c5++lFd7YU7Zmf410tIW0218IL17Uirb3zkVXXmPpZnXSTsqqqgZ2Hvp5LrOotTFw
+3a8zluabTVIajTYrIK2vCgSfSPgbVhqr4vw2VaCNJeEtoGOPSrJCszHupsP3CTvtdNGf80UsS3i
aepoB5BZUl2Wuq6+T0VIP7TVYJ71mPDjNRsB24KeJBihoVy5v6zT8q207o4ZepX2C2Tf/408W9ZQ
FaDN+JJUztyFdUxviqgZ3pnu/+jn/53pglXI/z4+7iM7z1PpLyB7u108u+bAq3A56HIJMhaFY6ab
iqo0MH3/aRVyPU6Yw98nMvVfURbQXxnOd7WDr7k6FmMuvs8tUhwiaHN/BKOyz+CgE6g9o1G706YT
h7WL/FURANsKnHg+gAmIcT+j+LSDYV+RtnPBrrpMsK2+aeFmicIJ7FQ5rKl19bHo3+sH/IdL/LdB
34TPdg1hWBFU1cUQbMGZgRp6BzLjEJ8sZDJ11sMdJsqobUB/g+vXCZJXUmeEqDkbEx3uuyJEVjDq
LdmxUgY2RUtH95GXAb0oPZpjrke6K4A1OcboJP86NDK+R5M6GslNkrQ7FSx4McFrVON5GHyeBpUf
ANZt71qG8rIz3XwDWmF1UU3zXv3i73sf24quVGcK23QYTuF+tVNyocN1BjJsKyaP4ZEy+LqrEJaE
9KkZ+zllfRJfVdtkW0mX6cexTzQ+N8xj7sX0tbhSyMy2cq4EviW4H6A7SQm9Q/PjiyTRdeJxthVz
VQXMJFVEikszt89JruCrpd7ZMd56kZv9qIgJK9FEmF9qOxVpL1t7hHvPdc3ybCvlcmyOfV3W5WUl
Db+b42oGQOVK1xW2VXNBphQlKk/MRdj4XlAKqUl5VQzL/mVYSGfuSsC4LtBF/lCk/bQG4ZVTcLNb
1CPsX4kx5oKhf4wJMpqxm6+zxEUy6n/3f2dNFcLHyFw07iTp4lAeq7W9KgHBthouKNGDmLiJnENL
vhU9Mj7ok7lyg95quHTvyKLXnpz5Yr4wXV3C8jplG8D//zsopszDQle4yvdtZ+9mb24ax8XjVbHC
VrvVkaUUuRxzSH67e+rdmNquvq6UyrbarUHNURiHtb54ls+7ofawTNDrVdcdtpVpca9DDf8yVDsD
o/bogVwy5/xVuQK2VWl5Dkc6gmzsxZVk3ldMyRTdYM/XjfkmE7b2tVxnrKIzslb9TSTXdedadl2J
mW1d+5ZKTuWQB/Lcr2Fz51CYOVGXXCdfY1txlssXkKZhM3Zuw3nMKhvxdMhHclUmj20FU75qg2IC
IPLcBUmRdcG6m5v8Ol0f26KmFh13QSwWeSZVJVMbxt+iuu+zq97pFjbVteD5wAVYng3h+b0i/BsR
fXPdbNzqpWQflI2kwAaI3D6rik/7Mlrf6756PSr/Ev5t9VIyL1ugp5U4o6kyPMQhz89QUDW7qubj
la91E9Y3dUCKOafi3M9DsAsatnxM5jb5/N9D/0+78N++wSY7xte14TQv43Mbdyz+hk7O+HkqE5rm
qwnOPWxEMsEBjRsbVTyGvoU9Uxcsz0sejk89jGZ/9TCEKA9hBLqnKkt+iGw3fYiZog8hgtUDTL/o
p8AlxXEUa5INIETfoCUA9tgrvGn/+0u8Echs9TpRPgbh2BTROeKuvgesjN91lQDK5arHbwVg4HND
OqNEdA4n9bUh1XOAEPW6R28CgoBgyrzGMmdSBst5lc2caZG8F6m/NTs3EYGXCUB1zRydQedwaPts
xJox0QYfAjP66wKDrearZxGcteYhQrJCLy9ykMs+LvP30nKvx/RfZudW81VReBt6+EqdDWriH4pG
zzcWm6fOmiHpeEbrFrAhEbL3+JTijb/3+vP/VxxC8XMYq7WJzlMikx16WpdjzkmxA9LEHDzClJ/v
vPfXV/C3L7aJvWmwFr2dUB9i5RCMz1UobZvVrQ92smxdVoFCni48qp61i2i4g2MkQ4tbUA14g10L
t4LkVXfL2ii8EYUNv5ho1h+LYkmeIP3qqjRsRo716CiUG+uE8h8c6F+D2idJy/zB9kQfQeCaPpYA
qtwMvs27lGovLkgbfFptqPdVXhVHh4aatkwlH4Njsvjl2HDiP5W8IrdVKfopjWJu06o03RfNYMn5
zuC8MTabHc/DY7g0jVrPfvAgKQZ+3seGv5MsfesNb/e7dmyRuyjE2WJVHwEisIfIhdXeFW39oTOL
fadC9Y+zxN/e8CZQyZfONj6pcTSAT0xvajc1MPyAXiKdYEG0h8bJfwGqoPmJ5ohoX7D8d8CKMA3c
UqYGhZBjly/yHVnCGxvkv9Q8YRMUGrrhc1etvzpQaVLlMLRXva6toIc0Fdh/YcvO4SC+zS4tu/6d
ff2Nd7XV83CiCytKBO+U+DkdvWkzSqcojddQZi1N1usm3BYFBKN0YQLVMLyqgmdE9UcfX6nXZv9S
/3W6AXo4Ds5YS/GfOpbq0IJW/eO/B//v4mQWbbb4YViA5xqC8ByVSfI5pv185la429DG1b7TujpM
tVzOcSin6xKkW0VgS8dFjEUTni3Sr+cQU3UHT0V13ZVqqwUM8mbJ196F5yYJ27PxPkhbEyTP/z1a
b62DzW1wqQSnS8T52a+z92lbISLRk2Sf/vvxXL6VhN2aWSLhXZcGKeNzRUWuwyy34MO2WUU5CVma
AHRCP6zTKLpfBnnsxKd2tTNIA8xOBDAhI1mk2nQtcB7UKaztvBWPGsXFsczaLhjGHL7oQqJst1bd
EhQZiXkZfu7/WYJpP6OM+kcPTaLnFGWEYb23ooj0T8AMCqSmZg3jiCCtV2f9PTNTuW+XhB01KOpk
39EKh8U8Dubk0Ogr9zl6Ob/2qmmPKOPfsmKxsCL0MHQeax/RLHR5tAO+EWC4IMcBnPRogTs1REa3
JdiCT4GhKtzR1eRTOqgiPwCY/Ecbsv5Sr4idcuht2tCk/6LiWd1XuhQvLpmHhyb39JDHoKJPq3L2
z9ItbZWWsyjVQwt8xlcnJSXHHF3a5UM8dJgeaYfoz2GSG0vSggfNQ2KKdtc5alPQWfCOl2KUu3aI
HO66vLk1gcnhxNzUaSHK57pYw9sE3wHA6Lyfs7IL1E6QwmaFHdxT3M6wZ2RtEx9qvM5HCsTMeJ+U
aq4yFfnoAYx49UBUbE7l4AKSDmCBZ8UKIvBpLWZWP0OODY/23CVfiQXSTcZasB137FOoDf2pQvZH
LEV1rq1pP0eJ1FWKdiRqMujHih0U3NHO1V23a8N+OFipO0hADFFIJscACrZjV3+uu5LBA6TM4XLa
5gkbTlO+MvqQkBki/HycmulkWzXzT01VN/GeVB6/PyzR/JqHDn2RjbFwp8aI4AYvoMKn9Bbi+pt6
0gDD1BOyP31qYM1nPystJ5DHuiJZ8j22zcr2GfGl9LeBxK+m3FRjtraaPhqnaZiV6Kg6KF05eOkO
UziQXd9Nlb7pi9LkD34e2oPBfL8tFzggDrzuYHEX1/HOd4anES4lfudL19ZPcSFLeoi6JqYHnzAu
Djaak1btarciJ5AiiV7VDz4mg7yLGtXkn33TCPpQyWDtRaoQOdLM575oCnySpiRHJA/Z6jPjUUo6
i9AP5YEt3dQe0ECr+fexH836SJSHL4yBbL/+ysalmOAMVnE2NSlDxWJMi3oc/S1jtOS3MwpT5qdZ
dWBuA9PhnzqMSfQEFxtK0gUvIzrkJvLiwLs2kafJq1ZmnioIzNKawkUnG7slkXfKx4l+iaGNbQ9Q
uoPLIyv8wm51FQGUYJrDXj3BAwI4L4i9xXTImzo0vwH56lDLw+Vs1A81x0Q8ymEcxbmqaguXt9oZ
5BtqPaDK3cNgdnws5KD3tiUKRd1GN2Ocdsk0iS8l57x+aRZYRz7J0EWIWKjE8gyHoOan1Yfx/Mey
nIzotpxMA6D7TPQNd0Ax7ILc2vymF3nd/+ZJa/mdpLboX4o2meUJgkxDPmkX1gggqy6eJRQZloeZ
jKdafcZv+eGxbqKVxunEifT3JqbdcARyUQz70HXUfyzjcB7u4gDzGlhgR+J9w8RSfwFfa4hw0yxz
zGPYZCTHuhiS5m7lus9PibWu+UpXydzdEtadDrKxbeigU5h0cXETA0Hgf7XKvvaTVOgqOdoAbJJT
ObtFX2pILoOTyBNE7tBxz+V6MydunHRWRFFldj2dw9fddQjI+MWvouoP9dDU/JZhN1qifWUqZc+F
QUvVlzEUAgQg4RPBUu8nFeoUrXSQ7ZTYK9zNjO9kn1r0HlV7laguukHDclS+eLV08TmHzeTBtHlU
HssJ/x4Q8rVSe9BAZfOkGCyqytQGBatOCGOWye0iP9LyhIZDM/vDmkgg1ZcSL+aeiBDVQDjMDk4c
cRChbyBIjOlvpmqY/O8YLp/ixCq0RqYG4Aqddq1o213dFWXwa21HMhxdAHidTds2HpdU5BHZ6S4w
xGXUVc3wvWLxTB996QsP63I0SmtwpgLaaKSpBNJIXZlYuqZrUOGASiJn1A908k7kQ9wEwXD2IPPM
x9CVsbwNimCUP23FguBTD6SRP1jBe/WVB+3E7lwcNv2H0GKS/hkZGeObHOXbhqY1YUH4A3ySvj3x
NST00vlx9mkExX/zOx7HcclTPsJg80vMTBccKgPZ9F3RUzHfTg3H5SgtRy2L70M/qOReBmWXv8xY
CGOehvHUqU9yMYocrJqYOLB4mfWtQQMByRq+BFG+cyzkQO+RiRyLdmiiy4QqtvmO3BErG3QvjYHt
dsqwBHkWisOE/oQTHjU7/CFXFLvXxdEtmQJ5d5lS5llL4z0TQVTcGgbbb5OtIHKMv1bXdMV36yPb
f+9XQ2Jczxa7fJKVLPKPvIJK5PdQGr5Uu1YSMUQHYTjySfu+rwN5C4Kca5+YJbTLTw48PDll6CXt
m9OQNzPXpzpRZvntIFfH8WAiHqo9Gj8TZ1JZijqaU7E6EwmAkdF1HKY9q8l4y2RjVOoTFcY4bZXq
AMIVbd9GwR66ACG7Xc59VIXHeBj74aUzAOlExwmOCMBxLiGUct/sEDX9kolhRLHcLQqNYKlcvB5F
KnxA5Ig2IDMfVSmrrjgqtEzqYGdEIok/Iz0/8Cc2Ah44ZXxORPPdOj/UdcqLIDfnKn+FSmWhCUq3
pqWc4gK9S2O9ip0cex/nWYKaJD1aT+ClBFodt9ENIJNLcYqJD8Y/Ea1FfJyYIfUxR+pJ7qJVtFPW
xc4iYJpNl0fmEFSx0iWKMqPwe2HHdTmWYirYC1G57/bzIMM/do198Dt2Iy9O9QzDlp6FLCt74x8Z
mSOaiiKw4REuylpeEs3oDCO3SM7LKVoDfpagXi84rydXHFRLRvrJ80Kve5EQFdmjZnNBbpeOjMFP
6Rg9hWEQ2qOET63dg8DdRWOWjHDpuzM5DdhdNS9gBWXI0jGoiZpJPWqnPbrG3Tg2aIDgyw0ZWr/X
0wBcbT2AcDiCIXBMEEa131DGhXANX5l38qYtkqlJ0tzPSbyXXEL5lK6wRfA3EyJL7BrGmiFNQMB8
ktBg+SZFVDWF/rgUPWMfglXMmhx4TJv57ERl7BMJOiDsgLlmCNewdAMwOmLuk/yHJrxpT9LE50CG
1U3OAJjCDptUL1OdgE7WdGthdjZemLyJgq6V+H+dJ11KkIUzP4pFof9iHXOSnxFZC/61b3FyPUDk
59gHVa+0uBl7iQkooE9AYaO3Ue+O8CJv8ElkEa7DCe9vLp5WEcHvtHPmF4pOOAytWk8a9op/4rjL
hy6dRj/Wjxxc7uE2rvPFPnC0JUUPy4zk7vPCIcM9QafoTJ6OZR4BT13yZTnAkqGrfidBQKJDqXsq
X8IhHqbnaIDQ+1lp16qfFp8V8U4Rx2v+TfUxLNMhGF5z8bC6xFZonSzLnuKbUeHTnJYGzRVduGD9
tt04BxkytmZJKxrG+kYiv32wcwXFE/hNtTmyYow77BVzYR+UGDRBRFlSuFxC1mASB8nIfpQSRsSR
oPB4zKhxLXkeqsbU0x6FCRXVp7K05TGJJY7qPlYyybM28YQjOFuj+JcCgo03mRjrid6LcYrMDZvX
qEoZONfH1YX2ObZOw2S5iHGPO1S2Co1MJzpQdxfK1td5WljpmnumirIK0kHA/BfnM2lZhxdHtF3v
QCzNhyqz9bKk+DmBuKqM8uGpwwGB7Q9CWtXOqe6M3/GlnetfkVrIk1hD3N4dMHsXjzC9X7GjsXZF
vi4k+iNmLfinMbCW000nEUSnaCVb6H3QNxLFWJVEib4VMAMMETKMlRz2eHB5KgAymD/mcZ1M812T
BHXzOFVqiXflUJb0CYGCoWilLJZeH4ijIv4wJIhWDr4Vg3xqkzqfjt0Qq9tQ9mgbTiJ9RMilC7Se
0CJxR0iwefCwIgx0+5phXlX7Fj3GXXMzRlVUN4ioX/N7eTCSOzPYZvzTTbaPf0xALXyeBJO/cTnF
ZnZIFgfQ8MjUPOxqoEZ/LbBoygxKiYe+A2tGZa1UOvQZNh8+Lns7oYGnOYYDMqLNjYahc7PHBT8p
5C4cuJs+5nWup36Himzf6B0JV8nhBDC0bHiMkm5ijzCzJS+mmSTkMho3A5nxxZtCfsbNGDyRoajh
IQgHKnjTxpklrSCgRiG1Gka7PPQ94F190t/lM6ffOy6avM5mSyxTOzbWJIhTZ9EJ8LUJQjLtCJ/9
UMByfFLjXTNPFoYtvUIkO6DcRUu272at6m/S1HLaF1gR0QeJLzGckyaeojJDyaff2aZehjTsZFWm
johX6zoPKi7Ddbcux+8Vj4LguMhXR54snklLPmOTdaLF3ZUUy37NYYsypUnL5jBKmxpgxaMo8ii/
W+aW89MEF9IBxuVAquRprx3KLd2KykT0DHefor11wGKyBBTAASepojyN26LC8YgcwVmUr66lIciM
ezkN0c5zzdmuLej8YiZJjjFj4YMfFkJ2ZMZ/I/fOfzfoqq4PvW3sHeaKuISySFCE6heS9WPNbxxf
xo92FtXzEEfFnIJnluC6hkRmnwaoFi0pBS6oSj6KMJxRhvD1b247PiG1DslJ085rOutEPMkRVyyE
JMDQBbgWHg12WkjR1hAtfFPx2PEWO/ysVn42lWsvWF1dkFWw0kGiO1lvCqA1MtGvPaLvaTxFtEeA
Mrcw+l6ky6Cibo+2HvUuiNbu1PFIHWOtprM12KBkMFZZ7aroLgiQsAny2iJggzBOhqoF/X6l+7hr
gxRMviKTjE8ZPA+r4ziG9Us3dti0QBbbWRUHe7CoBEIEH6dcTl/aPilwLQsROPW4cq9lR/e5xZ4x
sHjNil5MqaxgZbpwJDxgRv6Z53C77xWE79go1J4gf8IwBkQd+oK2uDFV/c1C5p8w5xSIGjUubC7G
5zFVMWfB3CmMv2ZBl7miby5wt2e4BYTDn6YRwae6xPYRGjK+lFU3ZU3YikfYt9lPllt1A7NFdbay
8dhPmi7lpBGZs4HeL4aD3hIIp/dQjSNsypOGnNBpPOyWxiKkgyFG/21YrExrBfm0hU7kI7rGUG0S
XB8kTItPRY0gEMK7eQ2ziDgFaB+uzQu0R0dovMQFapOqTiNsDUddjQL+upz3+X5WoXTAV0Xzj7Bp
EQDjchs+NkVlcP2P5/o3xJP01IVk+RCi8fNY6Xgs0PKwYtC0iXbaNnRf8qb+6cdJXgYhumc91wwz
nxkUUwQyyTkmw6GJNLjbtg5PkdVuD1g2Jnrr/Kk07bJmS9JPB0eaIk9po/LfunTmwSZcf62mQqRs
JM7teR5Un0uv5uVQONuJs6FVcTCuF8MuCEv/HGldP9VhGX1XQW3+wM+NwFpKIDBLpPy0VoTwOxgX
5A9j69XNxPKEpDPIEzs0piMGWIqhOhoUgb732Aebk1iR5trZXKujjRQcD8O6pHm2GrWcVBLofF9R
QqY0poUNdnVVRUhudePSInVkB78rcHzt1aqW4KVzM87l1JQLvQRhvPafWdQDuZ9EIzH7EveYbo/b
ehim3Zrk93yN9R0PRDHAvDUukURyy09KF/cioDe4EwSwN7w7XBFxrRyRT8A5SfZ9LNtnUNTA+GwH
WJ38UcYWdUYRQ91ry2YBSWkPK/G4WLtHHSDE7Fc7nJeBwfHLB7LR96iG1cX9ivBX74s+1A8hS3yy
WzU8fPHpEV9kEkf9dyHm+AY6v+rABGn/qJ62K3KekzpD25vHqUesGmWYHVZnJYV7WcYgOn/g8YRl
NI2vRmZxEAECULZkig5sjuI2beMkARi2i2uHPk7Lm5syxum3d443r1Dy2iCCdNFTzppO3JG2l79o
bHyeCVhb4Y4HE+MXWocxZjEqAHQPQQzClBhvtdqXcum/IcbrvsD2Tf2umpZHaSCJZpmYQoTG+eBH
qMFn3DKzZUzGAYulo19NNQ332BSC722TT79blOUeJ4nmwZTSAnOSTGt/N02JOE+5zn+Kso9+IGSL
v3jqYtzJtB/JZQH9/E+uEL+lrA4Xu9OIk+7HtcvXLJx5cgl0x7CZ9x37UPSI3lKK+Z+n61jqC0ME
kmeN9aw7qLlb/UF34VjdiKBy5+b/ODqv5Uh1LQw/EVUkEW4JHWy38/aEG8qTJKIQGZ7+fD53u2r2
BHeDtNYfnS8IJOQvixP+iG5i7mwBNRqjmtTDCRF+o6XbbzIpZoTGLiYDkc4rHYSPk7BrskLDHkPa
87iFnGyRz/n3fBxzYX3fmOruxLBNeU24XZAd9gbiSvZRHecIPKY3YhJJ0bf9LRJU0RQyfjngWi8g
HuxmHIp2ATAUNfrBTLZt0rDbLZS5hvNCaRO435Ts46fD3fS7dkgVy45wKobUp/FnyCZTjMfMdbCN
5q0J/OP3NBHEttnR6OfW3navHjXkPy3dhmc9RFN5PxuP8U8Yvx4v+1qWH8FRektms8++rIRp/q2O
uqkvSOyOOR02oL1T0GLbxBDRtD8a5NBPmK+6xz7EtZMXQqshB7MIlrRjB5F3ElR+vvA74jsXiVF3
9kInqDI/GDTfk10amW6RPfR5EKAxTpUdKnYONB9TNg2+9xKvO18of7YySai648lu0S4nmsuCMg9v
48rShGV296us1s9SjOOQmL2BzwiMH51tf5gAUPadIdwfV1TIS1mvIeCsVJmikfnIS2+T+q48Gt7U
GqmGe+Vzk0EuvKm6ljEM39pNjn11+eg+rXkFem8YTG6xhzPhVNj9uF/Dutb+tYv98Psw66V+DoOS
Cva5PjpeCG62wFwBD1SdDyEA2eWwtiVI/bmN7gu17ThL6CkB1g6WxXli9tontoRlUmm0bHbJClct
a1YY7+v+dQsdxxc5yfqbX9qqf4knR1kv4e64e8qArrezNfZktNd76DzPS1d91tPBIi3KHTiTSJca
bsXxnd+NCplAvEiMMnemHhG2PQzefPNtX0zstIu9ZaUpw6e+spZfwzSXJHTVOs7Z8ABWsPb0DUVQ
qvkUS+Vl4TFXLo/6vqisC5gMBhYzfYriVZ0H7JZhUpfC+n0sYXgDkYiC8+6Z/fpVXFn99vrBfl0G
2bILDUX70Ntza55D5dlXIMhn1azek0MZ5R3JcHyyetd4Kwe3CAEbu1Z5527ckKx25Sx/9HGzV4nt
eMu1DabKT91yk+fDJcH++0QhQW6bcWDA1+tD71c+W/q6dSYTm5D22Qqd/pvpRzfOmHoHjXZdz/3Z
7EvNlTyzmCV97Ua5BqiMk1Y7FIQsvupvrhNVUzIyWbaJ77XTq+oIfOB0Wduzdprjj/JmWOFGEfD6
2LvLMOVxjN33ThiOflDeiOlClN34lRlkMazZriFwJJlE6atsCw695LTLx9WlDuwoSEFHvfZEHFO7
Zp0dlHG6Soz8wbgGcB57sOskKEFsEsdeOVE9v4sfRWRtqeVH5e/Nq+uFHaO0l1NlDzqkFXJj5rF3
eQrcLq4SK6YLhc2BEL5EKt1O16Prd5N1eldR0jR0GGatQcJGhHtfX8PZC57ArUVWNZ58jAqf58Qt
w49gcsGrItbchOiLov2Q1kQucr3FDaNeFf+/lsuv6kxAN379KIhAkjWepUlWx5vOXtcddtKOXpNv
QrQ/illNJ3edWfrV2MKzLPHwOg96/ynsWeCsbyEQ0nVg5M7nsuQkcCMR2c+KdPn35jhqMriKvn61
auqYHk1EnQzL+krQh4aa2HNRWBvoKBLl/qypWfZSXrywS8ae9PgEKm1/1dLscwamzz3gzuB/ydTb
/XS1ZRN+yljV3b/D69cqYb0ELbB7zYfU0ZN7Xwxe5aZd53focQtlHc8mkEV9HrS1GCbkKX5Aqz89
FzPhaXnQlVGUlYjWpmwL4/pIh8LI1w1nx5LuZCy8w6wNf3sn3ClNqZzqIhqnOnPPczNJ09614GKY
nNgav5iFRT2VK88UYXV7I+6VWdV4t5dh0EOogTNcZhm3W95Ue/NpALtzqYvy++oHyw8iYfc/O4vN
HQA8T523b++kN+EVbDDrRKe6MP7TzGpz5dUq12z3fNOk3YBhie2mCT2iizxrfHe0PwXnoNVNf/2S
yO8p5MD62PnoAu4hsLr4574dDmzcwPTNgTG0f/t+2H8Ph3LlabUX572SsGOyNM4V5UJwP69OQcFo
L8bzdhQlEzpkzN8pGHgKZLQ5yGe8PoQYDgx7b0FTqwgA/ha8Iu/Ruj65hfCzVvj1cmFA0Enl7oqZ
wkx/Yr2Ny4221c7Nu0Ae97UfuNfIeMPDtLbirOyI8mFgOSXAfGlTyqj03a6aLxqAlBzdaxuOXHBM
c+WYtJs/ADsAl1LiiFHijLze/aMMpEqyWJAzU1kt/xb8PyVH/VInWpbFx96YLeTxGkOdSWtYOHhW
M92EtZX/Wj9mCBYkvgu6FHxYllCW662fOqMveorqt81SkJyYxv7buNq4jMejBMDcfIhgE3V3RRs7
r7vlkZCoLDtfelfnjg1XVnHGcNB5TIZepMIcA728O/q5O60ef71jT+o0lhrML665ZFpInqQLI3UC
Fu5lsoZLabIZZO21rmM2MWI2od4Hu7j1pWbkXept+lyq2mTFIAS3itW0SR+5x6koSfiDs5JFqpfY
vaxht3yE2zw36TRwhuA4CW9rG/YXby86H26nDJ7YwOC7Ic3SrhEDIEAhvR9jUy6nqZXyBeVAlE1B
uGZbL9ZvszXumQvl/GpCq3lqqUtJgTn1RYWF9cHbjlzUJkM/AQ1zznMx2Pk6AiBwF8pz4801b1BZ
sJZEFKKlbVvyXrZHxwi34/cIVvXpOAb7pYg0q1s5Pw4tes+oYO5NHaitizuCAdiDLG+z17kJkOjG
yjkRlrgN/pDQcEXmcux72d6a1wVVSOZ6WKnEFopLq4vt4juQsV237w8sG/tp4414XoRVXpAkiWvT
6Og0We1xJnWkeZgaEeedqX53WNlSfiumrH4oymTWNVWruy73TMdb/FxXwv5YS+1mEJP2E6Bu89iX
rfObh93LDl/p1POWosg2bcNySFcm2lN2UnRHkRf1Un16EszQa215GUtHZaE8Rk5xy/pEblYAaJaf
zh60Z2pTo9MSocfiufD/hFgPZ5UfRKPLrKIk+0WF5XQCkYYWLbYt84ZwPofTHlpJWSy/iNoDmqnm
42q0/4eB+6+Ra/CKTZeCZGIFHrcKzmoFp3+3pR2eoX3drLS2+BrFg/U4ruYz6HWf10bBrsgipuET
ao8VpOK2rEL/HWRhPANa1Xe2wLSG6NBwke/VX9ef9AUcMnhphul9DJvyo7EDatlmZgAcSmNBPFtd
35OcGr06TRlmxwAecbKCuE1qNcRuovXeJvsU2lnROb/xlY18novIjnho0a+oPQjzDtfukKJk6ZJ4
FcuaKtQTisse60JmamRNZpvk82aVP9yKFLFPtXbeRlJoaHeBn0u6HdNZHar1zus0cxHWgQUf82z2
ypYP7Ty6nnXaA6xVoFLTJA/BC9CK5dtyxFt3YWzbtzeg1EpDVu2DH/+nxsX/LepdqydbbaHJtRPt
w79y946pTra1Fn2mRmXc2xETp/wZlcbWd3zc2NWFi5IAmnvo1ZNLVLz3cAxtnflyad1vu+cc5s6t
nRa60ZtWZV5jLGUD197icEvajXHW/+J5UOZvZK2B2ZOuL50BOS+/wLRB4OWakD49q3T2Kwmmuzvx
z3lqmKH9MJKP0J+1kw9LV/zfjVjlbjhN72qdyzZZx2iw8mIx1Z4C6oaMlv6EdJwbkZJZNKS9dtXn
bmofzquw/KB5LGVhPlgoe2akhuOmTcvm2D9sssGHl7iMVnUi2Mqx07gx/Q1QxUXOUBd1/29Bvde9
95XYu1eHwP8hjUsu/o32j3WokpKXtXrQY2/aNHZI2GTvhMbyE67lrnvqpungk5YHaG1S7wDWabM6
A1SD5yOZuYtjz98f8HsW8vtk6T16Ytqyy499FUefHLPfrx9lZ3iYXBfqycm9fXV/QLxGznMNyCL/
KeL//s0hSmwi5hCql9ki7IhtVoMwXPUwO14K0nRYz4w+k8zHSFnv8cpTQv6tXytjI0wow7qgNlsI
yrOtuexodJtKcONJLCQ7p5GK5u1tUpAzWTmierKSUCP0RUurp62F9rULe/7nrD0Kvhw+T/viYWsU
dUFjUCB94N6fhpzuYmv+XgurW//GQEqRS3DesNHU7c5kuW6p4VoHU+Z6KiH/xq2X37zKghEnH8SL
rGvbqzFqs6pHbnbXuEiOash4ygZu8S5a54LeZ9iv42CNrc7CsY2ax3EbtvgcqirqzZX6KMlYROnu
8dNf5lamq+3hlpXdDNOUtS0puP8poC3vZaMSoTfZNoZzUBCWQf06uanOIR4p8ohnSGsXhYbt8wkt
iSgQDPSJZcntYXRImW7v2UnZdpPOJSztj9iFEOPJW4LyQP6jNJDFPcZeqYfTVi5gYLMtg+Zm4MOa
3xBY3fFt5MAS/ypnsiEmg7JZS/tiYwP1W2aFEK0c3FbNz55NbltGTn44QdexO6nJmkgwPRwLtOHc
8mXK5sp5wgJHzZ12j++2XMI+88YpKutXyIJ91Y+R7YatnZE+Yo5fgSOD7bMJZ1XDcO9B82sDEZjN
qfQ8qU59VG6mT0dXHOYmDwhs8qYDXMUb8EB7Pr6886/9QdcgBPwymRQ+VLIZESdpYwqt8CckJCe6
/8D76zDn7WuiJYumfbihSm+6myNYzfSJuzSMaP6dBfvJ7nFO8Em3Tf+Ll7nyb/bkliYxq7f6J6ea
FG9/TUVrujhjRP7IFP+Tyi4/F+afbYLnUiIaU5oz41aee18ezWsRjFzXh02NFYdJUF0ht1rxVkfl
XDytdrNMN6tHnXpHUAXtacU4tBmadZHTNC+YTRYT/VFxVcfJ5lWGV1QyVjAymsn6aDmzdc7P38x5
iTS6wT8febkT2Mf8WPgAOp9CHkH/E8WX+8d42xEBLUCgAmuvkf8gIKnZOaA2vHMRDAiuHB03r1Ff
xjSIbYEdBNnS2O5AnIDffFeIbOanmPViTyFGQ3NTmurh0+7x/uZ9DAmcePN29G5qFNbAj1VPq5fH
jr2NCfvD8bRrvR46WTB4HGlVgb8+W6hexAmKmWKWytvFzkCymXvjmnlLi6Ip1IXMOAUrqXb6cnh5
cHNqd3s10lr9b/Ya2NunTb21k+0zCzng6LJ/bK6zDAzHxDb+WJxYn6cVxZong/AaexOwn0Bbmrp1
Q8FP5Nq8SgAZFS96GYJgx7RopDH32JFpjQogEYcKidDnAXDfi1qAEvWN1ZBAXzXPox+Z4Glk2mVo
UdO8wRZW7V1dl+FxDfC4X5GvB79FvNkqR7Bhf3eDcHmTfLNED65mJ7O1DVCDhvbwOqARCP8EYPO/
ioK35bLV3dpl5CCADIY2o+A1hH337xAlLC9+6e+A/G0XUbYk7OVxra2qvq9qpZk2vHb+9PvY2x7t
Le5/wuVtf9oibOs07gvlJ3r2fVg9iU/EQr2arnGxRGm1VKrl4qBJBZiR/5yZhKGa+LJkUh5Wc+ub
KMg72S5nEYVbRdb8Cgxhf73I2o1hQ/Z++KnW6cBzBZ3OXbH0MgQKdesPd1z03wai8A8JyPp4O3xh
fu4WtoOXiiqk4n4YaouM4d1a4lMBQz7kCCePPou7sWUwWT3VPYqdOLS0KwFRTni+Kus1QN+B2euo
h19Qcl864y+4fky2Tc8g+pvqoexqaQ8FTIysvHQtZxRwYvdiTYVX5NVcqMIungBw8Xol6F3r8R/d
UtLJFVIWhi07nuM668TeOmerHyz3u60LbT54q8L1y/8AwLUaCkSfYmDsIeGLa8O/Y9zXv0pHG4dn
6JjViRzOPrhHQ8ZVXY74voK4NmF6WI57QaBUjXgrARamUfcvS+AawM0BqUL5LF3ty1eAquAVCLaW
f4KRncKeq+W7JrvxBYvp1qVOwPmAZWoeOfutubFeJWfXi19sMkzDcBFRHmyqRnYaGssv79em95pv
td93HJdSWeKysoCFlzgCMjqFAfDICYVXOWfSXpGotHuEd0dIg8YnbCp7fzP86jYk9M34nEuh30X7
mNM+QNyGJ6Vx39sNcHc7N257eFmNce9ZTrQI5D6qJJ6ro13bVFFSCzy7ujHClYRg+FA/qb1Wxc9G
NJV4ABBaiigN+iLyE0Ckw+SeCUJxiySj8RPdVMO11aXnQ0IPhnNpruLxbor29b0fD0PZsHBHlcSm
hXXQUJzndp/lNWw56S/LPo8rZYwI+CA4OIfu+32k/Rz5qF2/aW4lRO2dv/PjyR6g8rs4Zu3na9z7
/DOWdRmy9Sj5KYKSBNRgLrq3eFvDdzsO4m+u4UlOqXOzrX/71iv+W3TFX3fyhp+RvYT6tMFgLYkq
+k3mzQF0nFqMZcFvl7PPUskckzLyGq2BOPKlVaP58HH2W6eGbJPiT8eYEX47erG8DNJt7i1Gndex
jwwalHrg+2oKscMxzHOY2JZfjQDH4T7y1M9NZ9Szb7rGflocdKgPTTFZD32LooWbs9sfe0rmXdTZ
VV0/mknBqaD8xHDVqqbJRWgpcgCa6RCw5Y703jt0c1ftTIF87tpBpStbQtKzTC/JKoL4MnToO5fO
Mt+pDxrjpJGueuodoneeBaeiyo5q0j/YTCQCAOMzdWlAnO5Wt81A5xiNRg26pbpSqR35G4dY58bE
wnibyxkVqeNHsDs6RbY8zl9yefe5GUdbvrRLNei3iELP6jqoxnzN/rwqybF7wEv74onXLZhKtNcu
Ar+zYvpvpyQs9gPtC1jlGxtJrHMzuMuj73biJvvCXGPmBYQWseV6ryhaNj9j2RrHj6NxkVeGa9A2
72Vf2F1eyg3FjgMHAyK4FqN8tOmjfKoduxMwDPVYn+RatNGl6xdRPiDiqwCIFzMV/6AUqumHiZte
vxd0RIuEQWriGzja8VYAyPonNPBTBPS4zPziOGlzHhDKKy4iOKZLrKdlvTYoe1+r2a3dU+/2RZNB
De/y2TkKqG5lIcZ8bCHDCJhpHXbzxNOuvb4e1sxj39dymnBJcPOJGwQ3P0RXuggVK94qnPJiDJKu
OCZz84jMby9+fagDgmVCywlGfpxHbbWnBo3P1awcFUmF32JJGVSnx5HO67shIpKn01q+xOGo76bF
pV03tgLUQNaOemqAaxG5oN30JuG/Uj1bNGmaofC870wUe5CGlq+9q3+I41/V8xa9r0dT3prNNT9H
LCcyqTQNZynr+rrfpikO0FdwdUwpRCzKv363nep+hh1a89ZY43Ul5ZB/ptHhsyi+onCt2Zsf96Yv
fw1x0J/DbbLxJ03eZl+Q8IvhFK9HSLrgwZCcdl8ozx1YZgGOU6jj7FNouvyNYiHC1F9Wp0vncuqu
yBCGV6MtXzFv7v4eZ0JzdaXIwFb1vMwHKgTexIlVLbT/IZ1o03bSbp3zlxsfusEE3r1nrD6+jq0Z
mgw7GP12Rc0O/punev4pj33K0XlhR/CDQg9577Ts9n7TusvJlWPPQGhtT8Is0amSVb2nyzwTCTY5
HFaZNvZ0Nseo/zBh1fki6vVB+E57wjE5Zxvj3cMswTU1noOfa6wrHsi+Jgjp6HXmj1P77FRF356b
cq+foEbai3K29slYpZdzlrlwjtu+nAZmoaSKj/gi+mp/5lOe5pyRsOlRkwT2lLLhoi71enmaJXzB
S89lM/AFUvX8Zm90BPlxP2dIKghz3eSMWNUfYhTdug4HYMFj5b4YRx9ORA83Xxzyh+j9zf2vGpzJ
8c8rLiL3+zBUJaUD1do8uKMt3lwVRN8KlG8yxWNULElkQRKHmFfHZGgr9++GOupI7HhZb0ro9dJ4
NSKY9oCg7YYv2ID09HsC1CPJZz94vz1dB/oEuYp3AHq7adOlI5r+Kg/0E63jyv5iFyL2GAlcEqts
6T/wjTEGbEOBsKp2DLnGtv9Y0HzM69X71nQSuHOeNrVPN/6Q78i2CDYhiOB4w3uIqbWOhtpJCzXb
l0OgNsplU1s6HdDLHaQycVdExyivcrW2pGf9uiAfH990PXgFmFKw7K9h1AE0HCTz6aQeQmt/RDCL
Lpyhz/ovWDzo8HVYvu76Q58dV0TTGaJr3/KOK9H+a9vzV0sDSqc6BZhAY7h6XnNkE3vu/gQujFiN
g8WIPrcOp11Jm3a4Kw6MPfq82Z1vZQZ2VL1CLtGbNFsxi0UCuWcYLCs7tuK7olLFgNinYTuKURyJ
+3CaYUh3LugLxyDCrKnrCxbMVS/P7PP+Z9yPAZYjf1EbxdG+/AgQt93ZoWWeBWlefu4fg3YeGTfn
InM0EvlvdllbwIK2FeXhujEt89BGF8MzwdzGgK1SwfoILebQF5Zh6pr3pA0DPTwf3aoKwLzNMSDf
oyxQdKCtfWNSWWZ+bymxZDS6eyemNLTu1p6NLx9jx/zn+3rLOFDkO/0RjLYE65WM3+URB1S0QUmp
BJ02BwFwIqe4DQnwSDoeQxes/JLzHTufNotJrmZfiBNXJVoFiWwIzqtmkk6GtUZ5su4obG8LA2uQ
cptu4wNh9KY6OYhA9mdnNqMDaUL9zenrHKb3BlrSjhLRoGJI8ZI4KpdHFQTP64Y3POmDfgue4laE
xxNCPrVe0UV8NRfYvFW3ile1vVtCMfqXXfYlu5+9rf451oWj/rpYDsgLtEqgDgXhuiZ2XUQ/Yh35
wTMtu6PPS20pF6eRbmQWKJvKunkr6iCdOBS6dOgnbCaJQftmXvaJu5ejXzaIsFLSGu0uHblAICPm
YkLNme4eYtuHeDaDQEQLmG39x/+7+NcN2zHFuF700A5aFzdn8JoiX7tNfnhzpz6xhwF3+0qsYTYM
uwC+jX0/mj9gY/3uvl1DSB9gSmSbyFkNumzPjKfeZoNOFixTLrgqGoCsRh0PWDSO/7mYdvpTO4al
fe6icPkrVR+fVHCM/WXy2BcSilH3U4jqU8LOzPOj0dPcno5lj4bX7phrC9FLKSmKKFQ/qHyJu/q3
BYk/PnZKRmPu+/F+DkJr3ZNVN8pKqi+XAfNyK097UZaYRzArp8EWRH/QmfmvpujLB6VDGNBIuWy2
0VoiNjmOaT8NjBJbikvG7t/hbfnoLRnaoPDEPVeJbBavuMy6b4tHzzrsL7fn1HkIym3UYjefgMLu
h17H8qnrunCnJDgQ76KnfpQd3Y6qB1fgmrytI+TEX1mH+LyOToVvw5eMC4IODvnOB9FuT24lDugo
aztuPEgOk3S9HpdxFMVzcyCtfGtZ2J99Ll00BPjqskKM2/HgVmUdniJo7p8MW2TquR2naJmgcz6+
2ZOIB7yAA8rraPcWoP659JPaPQQPjjY/xth02QDz8zeQ9s6oQp7dxVpW9U2tY/fO2wxxKQr3MsPy
/jalON62TQQPbjcev/ayak5kIlUPoR0GNGqgaYB9QGBYDtVvgi76Lm1csWO6FtuDhTBvTOfBbLB+
cvjeYmhgNe3n8LHFGcoNwd3pWF2LM7EGIg/dqf8Rl4EFndYcH4gYt6cD9vHaWCHewbaIy7wiyv7e
2nT56DQLm/FRWKBfoSEah1XMDVGYy/lkHHc5Ix2ZfqIrs55WVcKwo8S8x1hq4hxDW/cHaZSd4pgB
rR9X6z1S6/Cq9377JJV7e3Awqzxv4XZX8yCdmZXMm70Y7i47HOYz4nN5Fy3DcNWWi7raqpkxif+y
c0csv8ElcOOMqnpAFYYLzN0cylti8QPhcE+KzxZ/XYwtohzaX/X1kMK+uGu330JOYQQnrf6mJaJa
i2/kt1pK/a9rAsws22S9b6iGXskzWB/qZZuvPiKQB8+rhj/17llXwL71yh/FZsNYrW5RUMcPcvlS
9I2F06AkdLB5DszFzdIPGSdZBPDodBIyzN5zOFNYSATZAnhsQ3MTV3CTuOhxwcg56F/JZNoWJGCR
ZRJWz/bFdRE4itXqcncq1+/t0gK5Am6pONuXQV1GtU2sxWTWp0PF0rd4fpn1YetypdqITimmHcm8
ESDcqWzoaQfyGmY0gKGRt9EySBGGQjepXTufYx1aVwoqirsi2sIfm+V7gHKRuMGBTL/2ypoRbdjV
x+qEsC7z6j5AsKxXaznme4wwXVbEQ5RLAhrv+tkqM6ui9hxalCDWyN6Sicn3y33onD2WV7JItxMG
qc8Qfe1lOuLlwjLrfUamn+7HQ+gXQEPQV29k1ia5LrX6cGmgW2yfI6+0zmhja6wJdnzaMGES6Fkc
vw8Hp1mFGfxbMHXDL4mD5gVqHMPzClHZW81ypqRt4obkMUJ9PMwZAJY7pnsXHh88v4hWjI7+K+C3
6sxdbPlvrzsrhwhgZ4WzfnR45yBv58KemErt7jbutXBS4fnOm7SE2aDm7fZul3XPIl1t7o0tzL7r
ITy5bIhjRsQMa0PpAr3z4OziQ+3DlNZmlmVCxRgW6WhlgnCPMavdGREQqMr+NllzH538em++RYEP
CgsEl7MPoZULl7F6RhMGqgNQYF33Pm4v2oMDpKYP4xBndJcw+dcZnrv5d9AF5Xf8GSOkR7gSNObX
t16q9jUe90C/tD4uAqX69vvY0VObxDtpLYma/IgFB180jroGRZE71Y997SHhQlh2bkRV3c1tAexN
8/0GB7jtd2Xv2/c4tIezBffS5sy+9fvGUIj+D5cbZgyrgWGkiEy4vfet1fXPLgoMvuNp5iKcg4pW
AEJSICYDz02dFXH1pdoHRLpqdmGgcW1nTBVLFoApIB+a27Nf7eLTRZT3OOIlydyo46blaw24RVZW
IAU3kTIV1ylP2fZhIzKbE6gx/HcBrUBXYW+Iyc3Ihq6srjytqCHwtcM3hHf4Ib0XvQbDizyO/WKc
tl5gl9WMqsk4/6jgbe+wqNvo+VsL3WHss4AhyjLxXwOyKpP9y/qXOh51tK4/1zcScKbwHnK3Eljz
WQ0vSNR31E1oi6qEYacrkhVT2oVRMLoZNRQ5YDBykqH30paSgF/42iCSUYJNuT2a6b8CD6bzjSiD
+GVzdoQa0pRzUyWBt+IBxIwyn8J2cq7tgFQHy+d82heJ50uZtpjTxZ7CO9NIUvl0rLvtziGbgNFs
crrzNG4O6bh2fzyLgKG9jvtlycKgOb4VgSrSVpHLeq6J4/kpdTD+ZagQl52V6nSIxs6xz+h394ic
98NbnL+9xr0i5qjgXjqg/FavkT/VsLgKeY/rP6i2m3LSYJEZg+eIOvFw7gHArcTBxqXl3KG4WMEh
J+vnFGPGA2AO6//M2vrXdiqtTyAGv7vsOKDvMZcRElu35XW1zXAT0ur+x9yZ7ciNpFn6VRJ5PVTT
SDOS1ugqoH0PD499UUg3REgKcd93Pv18rsyakrwzU1MOzKCAvFFGhC8kbfv/c76DyFMX1SExep4N
MoSuw4nvphV7W0YUJSkotSEepmbQC6pf41fpRM0ax4HiM5nqcYC8Hy1oedOXQ737AAPMvzIRr1wH
dplvKbeV+JGqadNSPpALI+jLcA1+r3joi4rDWpxSiglju7ieorz4lEdGfmtox9gpt5ofK9Rf+D8p
Rs3LVndljNclplLpOHpjdUl6N8+DvSFkW1F8KPSbgz8JgMFsHsXYBAW3UIyIRm31rV170SHxp+H5
KIm5tujsP7mu7F/SkN0Hfqr5Sy0axOJtz9lhwQE23VNCm5Z23TV7A/3/3dFkiO3F4KFYVtrsr8Ym
w0zTWvPn0LTtexep9YVve9ltbM3dJ7u2BxvzhpMUzPa0GlD6UmUFs5bQBOBQ12CBEEyE0u38jRz9
/holH5BDsGp5vJRNTDEbcYSDMirwiievxzO7ZqWZboK2i/N1Q57gg2OyTCT4Wz+NnURaNGoa0dcm
Xqz4NfIFfSYxoRLX1E6+migN17Lu0vktAkW2aVrZeTdeL9AVtUbaHeoA38We5CTzuWkoU61DZVZI
ANvSjS/CAI1JQVE4aJOV38RocKIYNN4W57WXPYBa0WLdTGFxhVLYeLJKitAbncsq3BQuHexlgt4x
2GAmUl/K0HeK7VThlFmEHus3MCQrM58T4ThiW5PNZi2nlJsAUKPv59pB9Zfjyh47w983Uz/qalmy
DMCtm5TwpyUHvqE6oLKbiAvUNXYqyklxr/D8hN3EGRST9EZ2hh1TD0BmM27qtlUXhjtV1seMhvyy
TX3R37MIuu3jMHhBeDEX1iDvQKvN4yKpDEYuhzn70p2+ycsbf7pB+uWlh8w3UmhubKTj5lo1VTwS
9osYYwOpA0n4WEfSWxll1RvFxlZOtUKEbhGiU7tmWfKrQTF15moKXXP4gDj/2C7kpGtgOSoLD6wJ
kJhDCn/Pfs7pJ+lHerNJwcyYJtP7MqQCG12VTmOjacirQazNDJTgtG3mifMubdlEXUFLsYYl1Z0K
baRGlN/fj23CMShxEL9kvinLcRkr2dRXtNE8D7dJpuoAHZmL+m6hgryeL8tO2/n9XKO8uzEdE/H3
ErvhXN/aHud2VM5K6UczN+t2MfayGw9U26ZXVWjEIAt8Mt2mCOlz6kXtI2djQ+0qpyfWCvMK0IK2
XiGmKO58BDjYhsgK/OiMHv4MCoSjvaR/Ft1n7FFe6BNWe25h86BV4lNGMCRmDVfJTxX97o8BppV9
V0lU+mIA4VDkGVUlTcfsE8OFwngNqYbTZn0TijZakiSeLJRXI0EZWgc3BQa+D7nd5pwTdXo1haX3
yKqgt7JsWZiihLXX8prtjG6VMwI18BUnZvnBSU27xNcAXm2BkkEs4/qoiqHsmC1Tj4PWKqJmQnZD
kW+cFCl708Spom7qp3KFAsm6TdJAXbZ1X+xRthX3SOk/kQAcYduLmw9sG+NNYznxegoYGlpm4sH0
yvZWJ0n6OHa9f9cADlBLVMTmlVO7+O/Npun9h+RYPl86Rh/0q2o2WGnoWxYb0U0AD+YqSF6k9qvh
efAjt9xqoqRHSCXM9iDZ6oBlTwrZo9KU0B+8AX3zilWjJ0ykGPNwGypmYnbkUV1unHhkYe199IoQ
DDzK7N8qo9lgDWJHF967437E6XoePaGvi9izAXO0yPpXSeqFxZcQ2Ie/iSC3ONdohrJpSTpPnV25
+RjFGyucq2qraFwzM4yucZXiXkGbhXX1o9PNeH2rInptLGRwa6QX9q3pVyP7S6fgPtHYs/UHMEt0
pS0ENuWmSjqG8qih9Fw4vju3F/TuqDsMdd68DgjtowusVamBwW0kjEngp9XgbmK0ii6SunSfO+Xw
Wg1uj9wCqYSkHlF55sKuTVxv2I7rZNdnOdMCEovGup3JAepuHS+I222trMl9dFG7Hax2KqP1NAEC
2VE86mneN13SLpG2tNk6UIE1r9PJirJ7i6oCh24EThgoEHUUL0lGBPuhyrGar/ow7thHq0KIRYYI
kEMOe4HyQIQuWybXpCm2TqgiLMchG/vb3HT5lElcGvmq9ItZbUpX9SUymqSZFxjILA43ced8tdOM
JYUlxn3urLLZtWOUfPSo1qhjma5n1nb0hcnaovwFul+nw4CaKP/K7bFWfKhMjXvHHGlc3DfKtOJD
Td6kuZg6PEJLxBB9czuFdPijLBIPjcTAtsLFPG1bLFQ1AtXcO2byommhuIXvbF2MRuYurTHILSTE
VDw2FGkMj9gMF4tHH5i0glGPjfENLpTyo0Mgd7TpS9mxFYJxOC4GAA90zoKamabpCbBgM9DPj/kc
Bx/jpBmYHt2cOiMKIAcKjohKnOc4e8ZDGKfuyzSEUi0TMh2iiw5A/jq2xtw4yDJJmm17JJBsUVim
5QKQYzBuBaVP4w0weh8vmyioj/ocHQefUwbbQCZPb02ozwVg1ldD6RLtKjiePLmftJ8xlLo2ATfQ
+TKUX/oorrKvbebS4aewn6QXE+ACtij+CBwnrNOwX2mrzhHfeV6No2MO0yi4nMLmmAANwMtldXBz
Vd7r3AxluJQcn/p9KofB3eLk7RoMTEWjtnY0uPUO3EB+TydF39dkmj+2Qzla65qbkq1Yj8fsymiz
brikZhLf5QTavZ97Z0qXZFgP0cZ2ssHfpIBqdkUpy8soT6i/cuyn4QKCQuxHnrtlmFTec9TWOE4k
G9bPEeHL/t4u2F18iAECOTgjwI6i05um14m6bUVGytC8IvYGodZ3bDEvVa19d0vBWfnrCqnqVZCI
6HXEjPRgG5N837L3oUGO3IVJSYWR3HdAFaZFXXYmCCR2ut4D3YOheoj9YokYhHJTxjpaevrShy2w
9uIOd5uHLWNcw1hDzY+8pL0vKN9urHY2ryegBFc0EhVKECNo4TlCNIJ7RqnlCQFDjEA1CfzNUVSF
/itGusP5TEXLrFPdRewL1S2GwUJmZKb5xyA9Fi/n3hteKUPHD2E3pm/jSM9zyQhDMdeyCVoxgWU7
Sjf+huDPJMdf7ZfPHTiybe+GzmXmA5CQ2jKudcCy05XUnreBGAaktQaduIxXvtat51rbdG6b6wYu
FRbNxncPo4NqJtZWE69Dn93lMjGT5FF3hnjJdWZD+bU6ccFJNuawHsTjeiBf3FxRp1f0n5D0s0TM
RoxqhwLbVvq2WmlP0E8vyaYGwYEJZTGXmcAMlbWGT3u2jijjEby+SBrgBHXlmnTN5ulCYTwEglPJ
eetz9FjAHe5fK7ccsNonrR4uOj25m5rt50bVcX6DHgoQDzKXdF/EZN3Q4Ruu0yw57hT88DovYh9B
TWs/uZkhkn2cZni7O3oU115b6a0da2NVK303mVLsJQwe2nN+ovechcsvLR2TnRuPjXObV75urmhW
PgUcX9axaxWrahphS2kjZGaiYcawruY7PoW6Ioy7v6Bw3wCVHVpQYQgXQLFke3yrkv1pri4aDnrt
TQpkBtManOAANIGHDtiPwuzNgNZ8WYxVssdwNixnh7RtJ2mCz0hH2xcvymt0f5j0wQk0IEUcj8ur
APItRE9RmlZDjaeVPKTkwPPeblNoHus07RrOC/hFjyeDYwNn6Grsng4q55UvbcUnMFEA4t14D6VC
LR27/JJZpbhuc8B6zDAYjcM+2+Z6Vo9dZDafCYmu6Wi0+qKOEvuhQNsC35hDZcBQEGhsPBcZhyfK
rW1QFKMwQ1+e1JKKrQZuR2cB1WC6tJtxYM/Bzm3BGBOScqGULYLKvPYpCmYUl8oiofjqzOEVWlJv
n/XVyL9BJM5LvJz581iJcu3DbzmEpfRey2RoPhVgig6Tc2TSOBMqKBrJO+x8AsEX7ZF944AGcS0Z
XMshde5ZWftVJqisgsJQD5xSjIOTDt2hEmHariR3P98jABR7R5LAx+AHKVJgTz3KADr9nKOvF8uR
NTk6yDQtX6u6Frsy9LisCk3BOpBtvMsAxF4mfjccrdztsOsJ2rugH9yt/KC1PrE9mB5N36LV7Y1V
UVOqCqo1tldnMwwTfsw41juLOCf8UH7Klgt894dGVWj2K+xDC4WSeEvVlOHom245rSWH1WDnFUn1
6NVieCaNIkCylhsQ8ErUAqPFg4lMgRuIVKZc9E3P9qfBLDyzFbyHlKgOnvimkxisij2XwaRKu9Yq
F1lr5tds5Vp0Z4pCgD+jJE/DutpNaZNfqVD761b67eUY01hH3evvZWWYT8RDQ06ZTAPrQnFkwS2a
yvxSVhzvhhQviHBEeM+intw4TlitAsspn82kS3dIFJwrGqnNZrJG5oCSOu82rlq9opaW7JnYaNc4
YUSeMFKbft1mswO1kl2Hj7ru2A5irNJ+/mCKSb0fms7YGKOMrzg1YZYWXbp2beSXQeH1wNqgJH1J
sHx/mo/z7eRayQ1nNTGtvCgbr0RX4MXs5jZeA4oQeF8KzmmQtGB2DmQtRBBT5UVqgaCaNpqIhBjI
QgQb/VMcF1Z5iFnUQtxIg6oasmqQ2KcLoGHsmBe14Sr/2gzZtFE9Jx6nu0dkGcmYTXGZUfeMIeFA
YbRD7WVoPaGFoX1CEZTdOpzTFRwXP2yZWDOnnJtryt6cLzi6tFlywzqMu3lROCkayyva66SDbmYQ
I8HblAGc3ngzard7A4lZ8fbXzNQ/Q7KegLDbYECE4xI3zG7uWiOprPCzn/fSJ2xcOA6ZO0yltefi
fKiacZ/X5k8o0n/yqU9ztaNGCjdNc7HHIoklbNuk7ZmpPKex2oZAnZKwjd6P7cTRbXYWjTmU57Ga
7RMAbmD41D7qxNoHTXfDcec9S99PgNd/dklO0OmTzySGLM/ag7nDrB08GAmC77Pu5GlitzOYaEUs
bBJF5n+S7fTR5VE/87WP3+c75DtdBnQuttvtodikzNXiIjLOzJ6wT2HjNrZMi6r3PkRTv7IjywZB
49Vn3swTwjjyeS9WJigEtpSYnJIN4qfzqP72SS5BVpWAGSJV7qECL4oXO55+crWPw/oPqOj2yZis
WUBDzmTl3kF7YSxTdHDIZxDhRABkz8xZOU3rlq7CeFHUvIlIvtpldoMXeHXWk3ia1T1SHGCNz8t9
qr2PSV3cUsn4et5Ln47Nym6TzE2IjQZgbMo1Htfz0n5Ok7rHqqtpKEXT3gRE7423akrOA8tbJ7M3
0LkIp3Qw7QMyDVdSHNNVOFyc94B/yyz5bmi6pTArqzFGhr1n36CWqC5QXHZn3sqTwRk2aIsbrxv2
ztBfNiLYmkV8d96tPBmZ3Mm5gk/f73OrXRPf9KFx2zOv+MnI9GwAgK1o+r1PFOYaoY1au9VknXnF
T4YnPCzc7oh39mKK/et65IgLtj46b9U8Te1OgDdUykar2hx94mXnvPm+Ou+Tn2Z2xxodw1BDjFUh
nX9tFBwWMpn8ZNr6k8VNnIzN2shKP7PmFqqk2yLIpqbkh+K8W3oa2+3pJkyglmbkv7iI9YNDLYvz
tkCnsd1G0HhJH9TVHhkFEvsUW3UlAHqd9Zif5nbLYFQgqCGXM4EDiTCCp3iMh/OWoG+5Gt8NfpI0
Z0slXbn3hTja0Vw2swkopfM++skI9QRSktktin2Qzx6gjP6aonxxXp7EaXJ3DgMpFhEfHTNIsoAM
shGYXM988ZMh2qVNlHU9i1tkpo/QXejF5N3P4nvVt4X4DxZoU/+4HcLCZdpTrLgweGQfLSPeFrJ7
posIMa0kZxEuTXEULLsXpTvvx6JeTk0+H5Sns3kDTyJ4xtCYXMSKPBvXbzRnnbpYHg86tGmbL2pE
4YKEqzsS5+slre47v+a0C6MBNYmBt7Se0CR2qAzVZKl9NYF3H/rP7ggaFffigmKAdzvkOrlJTdSL
KNfGa9wY0d4FJrUIQ+Mi7eRDVOubmISqbujfj1M4rsc5oUjGMW/OedvSzY3h0cvzZNM6ZrBGVqM3
Sa2PXdXyLsFesk6DTqAHDvsLgUBQIVGAnT5djqMbbOZCdc0TAQA7O62HYoGty/gCAtilcqB6FBDQ
eHugKIh47G1Jj/2AE7WgCBUDkg2jG135/g08zLUZNP2HeLJwOLbOaiIcdo2e/1J49ctMu/ZCdumN
kfc0H8LKeHTrYnwdNTsDx7zM8gSSjF+6O2EA5MFTCZTAi46kX1f0gB3GHgGm0YwLYecIUPDq5hh0
5IISwyEKOgSbxaUo0wsOrfnD6Pn+VhnArx1k7Negy7C2TUj8eoiA0rrtlX3be2rYcAjMMI26I24u
DOHL3DfatR0P3dKJdfo+jpBVRa2xFUhEbhMAVzDYrmlW5ausiJ/mNPOW7M7yaTOXxg5eyWNpTANl
ESyU7DdXmo7YtIKvfCtx4SwRhQI7qsdpBzcAlH0SegeojAMqg+lg4LXE+6aWIvD9pcfdrwxbuXj3
nXHrQxbdObbAZJC7G/RXzTNVRuQIPR1lmP9UK93M0dBqUlSMSwv41hKwiblxBsNyljhr8aI5Vn3p
2RDqodnICsIyfbvWbtRFWU3twdftdcHDeITTrj0Npm/r1eyy4OgMapn1065rncMQ5E9DO21F4nX5
uugxN0ntpPcNnfrDpMyrGBLluoEWvAxdjWVJgM7s4cxe4m5ql21lPgkUIRsTCjYPWqyzpfKyZO/O
NGNddPWOh9NXBluA+fQem2Nf1+OClt1XnXjTKnPxY7sUny46LFGrSmKQDBwvI9FihgvcmW+znO/a
ltipWx24DRjzpoYtJMYD5LsJnnPOEHauPQsVDY2X8WoiDA0WylTN+CPpF2EXbHt7H5BT8SK7Dhdk
7ZkPYCmcgxoKjASwa7P3A7QXLoIclgRe6ekBeM2Voq5hPflFR9BBcZHYjnmIQLq+NFVjbjpL31ZG
XO7mge6QG67AGF04Nn19Pfab5thrxt4m1pWqF52kfumhwdp6UQAfB14BvASe6eXR2oMHZrxLIAFt
siHat4l9Ccfskxv03rWILehNbc3InuZyfpmjNAWLEEVqC/rfWhYDNdO+CveZadPzypoJxASIW1Im
NAJyR7nRvKn6yD4oy42DldWN5gZe85WKtOWtYI8jTIPGtUZV4RurfCqPO6uPYUioBZQTwt1jp3gT
fm5QOE+q5yii5S2avF6H+D0P/ew/p5Fz9IfNfXYjKf1srKzY04NnbADf1d2xhlVIVIOI5hdwc5hm
fLnDZfCKQVI8a4NDHJJ1EmHpnlYrgwonGkDks/y7N28UoIv1OEwGffjyKG5ya8NYe7hhnkLcUmuv
qd2Vl9Swctyg5l6EmOumyMwPzZTeIKzxr4htuDGYwsucCqBtG4iz0dCQJTKAGGM6ECDEPwin3OVJ
veMBM24CLDsb3w2BHtNg8EZ0WkWdoQ5QFRQtjH4MZ7+av5Q5wqiksZMHBFwWasIheBGGHh5iUzov
dd4ZV2aB8nE5dK3WH2mOd58N4Ls1VJ28evTr7g3hmnEJ+w6t5MStROHa7QMDJN3EHV1VrTvfs6mY
N20WlvMKCTASALpkn3tZc57uHfLYDAwoZoYDaJLpRwrjE5GmfYJ5rrTWeq6rVajrHGJ7fdsOGPGS
lqg9W7YBOpN65M7IwtGgwfVHSorBzmyr6D2SgLbY94bsp2WLAu8QD712l7ZuP9QNOlAbkPi+zwbk
dEnjTTRynPa1Q/+wzHU7I8uQ6lHbRzFJiwHRp3GwAm+CowxGMe4PEDQCdMiyAeu0033pbeekCA40
TkA+i3qPDzjEW13JWyQW2cqm3XhhaJOWg1WubQVMejllwS11RwKKZtkNAygfO6SlOn6lfeu4lwbU
8OqjS3tnmYx1sFWlC85L1499mIr3JrcUXV+G2wocRSFLVT7Bbpq7lVfVhb3yYst9SXtNp60yTe+6
yuYdPOZpJxXan5H4h20Vz5hcDZm8BknoZCsK6TmCM/srWA3vvqjpmLZp9MU2adWhqhPFSzfl5mVJ
qPpLf+yQV/h7VykTMpyJInTjBXuadBlGXYvtI4J7EaeivzE6/NSdn0GnclvPvgDq/ohDS1wEqAWx
mbrhk1uV040RZ3J7bHOgCJajWGsLExoAOrpMwP5u4rafb6U5c/Cw1Z4JLQCZmEKg35RN6sakWCDq
WLr0catlZqY1S1Zho8XWgqZHVubNJWpCcFUEM3V3A6bHxyLum4Pn9vkTZqlu3So7eEaWWrJBQA/f
bkgFmnZ0/8dinwhSgCDxhYq0qYY2XRfmzEFxWiyGksOzMUsMHDI0VgjX15FfwdJ3Jns1FPJqAJS7
wDLNrDakT7LxB6IK/LsKDbfAvFSnW4uVlH0drBq74x2Sb96SqHry2Ygt0ZLlt1MQc+cy1zgvE9M8
Rp19t/FvCyRtoMLkvi1klSxjq1Io2xtUND85Kv5JrJx5cpjDatoCGZhsmCUofxdAErjyFjgcYOIW
AOdpGM472ZknNdE4xN8essvZs8Kwi+waLJyUXwFcnHWKMdWPlwr8Xp/FJbarxrbm6dZ3xhQxTuuP
mT6vqmseD8Tf3Yy0SHRX46ve5xHxHJe1ZmDsyziwns/7BidFmASejo3sz9676ijYrfRlWhI28ZNH
6Xgd/ugwc3LK0+w37Djo533QYYO5sA1EtKGvQepZpRX15x2DzZOSDKrlrlAq4HnyZPHs1Pn4Hq1n
fXPeFTo577mi5nF1zGnfjQ1SONIkh0tMWPjMznl9oU8OfGUcwtRBaLhPaoNcio7zVUiTqUzOeoKE
PhnO9Bltu8dSSXUDmU0ISQ9HVsqO4qwxIPTJaAYlNwRyoO9AM9JFOmSDXzemAu3PedfnZAyHmP/B
Y3rj3pxBgVVD1B50H+ifzEV/XFgS+mQEI1qqUeOFYm9n8NaXWeVCGI44Ep756U/GL7nXPnCFety3
iDsj+LxBsYpCdyrOfP2T8Ru4RjsjljH3Auo5JwW8dwk3OftZAPCfXZ+TESzJj/HRps771ERXnnkN
shYSIoezCrVCnwzdBkyjKbJi2KOWFLfWkBT+Clmg6505uE4Hb4r3qLNgEqnU715zYApEAirz/qxH
0zsZut7QlHbXhMMeQyZSryLic3te1p6Xiyq8k6FrWXats4GrQ2yCLoD0CPMe9OT4dt7HPxm5aWXL
GovLuE+zIV0hLeGc0/Ge7XnPpncycnvltKVs7GHvz17wEPd2N62TJFHZb/P+f3we/zN4K25/W0ia
v/8X//5clFON/7M9+effH4uM//7r+Df/53d+/Iu/b9+K69fsrTn9pR/+htf9/X1Xr+3rD/9Y50jZ
prvurZ7u35oubb+9Pp/w+Jv/tz/85e3bqzxO5dvffv1cdHl7fLUgKvJff//RxZe//SpMQY6MZhD+
x/dv8vtvHL/F3369fO3Idk3++M/eXpv2b7+63jvXc6mkWhItsOkc20PD2+8/YS9PgpCpPEEYmMOj
SyBOG/7tV9t6Z0nHdrVHfJNGjsaQb4ru24/EOw+qvvI8/lBSUvR+/cfH++Eu/fOu/ZJ32W0R5W3D
l7KPD8D/2BZAbj2ZdH03dge0Qf4WWd1V4+BwNI2mX4Z9+inpU6KynO2xfFdhLY8i9yISYMYpzxfJ
AxWmYBGIO2gHWH9Z1tY01F8hComdm1rRinpvAnYHJxBxH1BKMusSdiY8o8xa203+kjjWRuu7tgd/
QC2LxX2Lf+CRM9aTIIUUD/vt3FbU7DzoLG5yg6Fxws2ERU7iN/HuLRV+QToCTd7t+H/NUxLnn6vM
5rwiYmAScXHgsl47uCvbGClO5nE+jbM44O2qTWC7GE/BFMzaMldxACTexMFAOQYqPCga3Vbxogka
5GWoQdNh64NE8cqkWhYlhKOhfd8H8w2mv10VfnE1AaW5aa1N032YMeS38Ysffu0ayoO59zKElO7c
MXofiZvKBk0gu/5V+biEzeKJkuIXFQ8EndjWnTA5jZPVo4smfkwyz7qqVWLuKT5R8QUB0QRQs3Re
SgDA7Uei682LCO/BerLQK5XqenYZ4o6jyhd3mkZcZXG/bbO6/tjH0bJHCrRK2rp2yRAvGvJKlJMv
/cDBOjZ61jr263BrQckRC+oU3i01k+q6c0iG5Ro+gkNq9uDLNxHMlctuLoo3TN7lU2ZY0ZNTzPGO
fvYhRZfE+RtJUV/7v+1q/qW55Sr6XBdN8bU9nTl+mGz+eAb6N5xciGf8q3nl4ZXh+svuLX3LX//X
L//dfH4j6LXIf3nNv/zyWEdN+5r/8uX1l+WREPD95PPtZX+bdwz5DkKDkkwhFIJsnGTMIb9NPJRP
3ynXYhYRjjoaHBx+9PvMY7jvHGYpKPkwZGzLshwmjN+nHkOa75TnKGimSmDdU//SzHNc9v858QBl
YRBS5aUIQ2oImdMnC/c8ZiPdpnBvJsw5G5ATppUS4ulXOXAn0WdPoCbK4lOQyLHkxGLYdf/JFh3k
aConYWj/ZIEUfOfvP48DopGvdPzS0lIWV4aff3fKszDHJZ4moQPSwbggRbRDWdnHJPnZqDyhF382
+saDRw1gj5om9m3yuXYEflDtw75SUL9cQ8/n8OzX2v2JauFbu+y7q+VwqSxtmg5cO5Pzgzz5dIHO
Uhh9drcoWlT16HyzrrL2SUsqwpZyXE/oVx7WMoyXvistiR9QpV51G+fpqDfKtQ33DjOdZ/7scx23
P999LnV8uCQwA8/08FVa+nhVv79qNtmghhPt61wBK1jPZidhDXBgdpp1NaSGB8PasWYTuuyxc/k8
DrbsL+DAHvdpoo99+Cn2YGDrIlUpr8RKOhNTYIb/6b3ok3TsVwk8nVAu656GEwFLYjLT33am/98m
mB/moD+dqf4Np6HjluPPdzdromnboiaE9Zct0NW3H6aa45/+NtMI8U4KYSvCCskTdbG1/mOiUe8c
4VmOZiW1pRbfZqd/7HDYFfHb/Mi1NIKBY8HgH9MMr+d4Jn8mBI1WgWPsX5lovgnj/vmI8nlsxQzn
WGynmGh4Vn98RCO6hWWD9cMo88RbSz/tna1nA8UjjTzKX4zOiD/GuoBzDL0rcxdjh5F3CwC1ra9S
WJPDihgv0PeWGmZzARsdTv2x5f+SN24TLdVgorPuCNb8HGGKelWVMtNLaYYstHSbimZFD9/AI2xI
DwPg5NOsMAfybXiq6xtfJtpaMFl2UOKAr6xxnpbhBlfLeCFL28oPEDPtamGUOFMvvrubt79dgu83
fz+OXS4MfS5b2QTIMP9Kwrl/vDCBnEdVKm/hanLgzKjoXgR93gtCnUPi6w2xjXWsCMWhNPL+r9/5
x5Psb++s6RZ5juPi4j1Ve4SikzbfazEdTS+wLNrraRTl1V+/iXecE7+/8cI8PnSKJxNZpGeqk+83
AUOoOydZwiUWwdJ2q2GAOZqoO5M6e2JfKE7rPZAnVSV3Rm/2d7GRh5Fgrem6ZN0MGFmj1diVSYFP
pS5pcjd4ow40lCONPWzKSExNAxsfI5w+kDuTbEGo5G4HUW1oUOdLejlPQmOZXrR1i9yHPJ5RQtdR
fbrq2qFVGyjR3cqlJ/2QlEDmpzKtipUZQu8a7pPZTe+7QYwfsH6E10kYWl9pfwOTIStlmvcsGear
bbogCkK8UvXCIrRgBZMCwug0VeUnPTfpW0nG6rw0TW1X+8wOZEz/a8SGAtXFjK9Gx9bzShYccZdN
3efBupJm9SGJB3CUbAbrNw96V7scMV5Y64Tgi2pRxADpaYWBeFxiznXI0a3SZrrzedrpn6bQ7kFN
9/FalpZ4AdJKDxJ8KDDACF/IG8r4edz1QzU+zHlrym1WarpmDXZpY6UQjegjPMBP8AA4EWlkMxEw
K6LTcCaVsiDQb4YdO9Lw+SRVgAXd0mHTrP/62fmmrPnns+OZzEoes5oDWFi7rLsn52ZjJrYzbb4U
WC/3qqqNu35sobWH9IRXQwpYrCqrRccX/kDaEvAvz77OgF+uhorMUZgAwe7bB/p/sETdlG/5Q1u/
vbVXr+XpbvnfcQ1iy/Dna9Aqjj5x8I2+3+Uet6u/LT3SZunBjmJKjI9CWTYTzW97XCneuS6IBY8D
8rER5bG+/L70COudKyAO6OOGj0noeO9/X3qE+U4L5VIA9gACUgqT/8rKczrL2YIdNvtsxStJzcbt
x/lVF0aA5wB7d0VQ5Y7JkGxUN9Pb767HH8zif/guns2encdV8uT++C5kvsxgiHgXkpenA9Er4XNK
vXzx1+8ivglN/zkiXFva2OApRnB9cNOCmPzxfQAMRrY1QEdJupbCQBvWR68TDN1br+vwfE+JK9Gd
AApcjNJyl0HZxrguZd/eltoB/db2Xf6YE/7mrDNTieKq9wPL3leJKfuFHdSju8kTzrFrSBf0JdrW
1zOYdkr+q1FZ4JVi4Ue7eR67rXBJCSE0DwdjV4JqLFw+So8nD3C0r+4jXLPVZaBL6IO2EZNFU0oZ
3PlFjv7H7HpC30DSOcew0tH+LJkmvZ0cW4QyPjwLBvMxtNXAX01zX9Y2XpBhvBxc4K5oHbzoxsTh
+AyiGaqsB/znqe8zba6DMS+Aug5tyqxeEWFDw3RstrBXIUwM3dH5LMeBPmVNdYcWu99DZI9ns3CX
/A+zXNd1KOQxtJWFezf6of+cDy0QbYVuyduWiUeWSJRqP952mQPFlih61i9DRQmSHIs+9TGqJbio
LaCQh0ERV/kqC4hyZHW1RY77SpaXpP/JakcOF52yCIz8ghgAu1+kGg8pTq+JVmgd5ATEQ1p6bUr9
v9k7kyW5jeRPv8vcIQMC+xWJzKyshauKInmBkaKEwL6v93myebH5UFJ3V6KggrHn9DcbWS8HSopE
LB4e7r9lfMydGkuJDGwmf9KmX0P0NL9Gamf+3ke9/idicGb+RaENTv5Euq4dNQoizo0rFbxnTYSg
ohsNraXh2DpDGd+UAnrUB5eyJJUPkcKVDysHfWkVnwrHg/1YogGmWZ342pIx5UiCjgIhKtEa4dHQ
EGI9q26FjfbkotXtzWHnigM4q3i81FbQRyd4/iptaZjk2LQlMDs/Ox20f2Stkry8qUorfgsN8W9U
+f8Pz//LJrI6OgFRw6BPJcIuFfZ/jtf/53+nS5Hi0iz/1zyP2pv/or/CuNB+IYaTozkWj4GlJPGv
MK65v+hEcdUlf0eImZj87zBuUYygCorY8xL5NH2hIfwdxk2XGimvDbYAiiGGYeo/E8avK6Rc/pRn
jWV8W4eKSUJ5HfgAwVQU3KLZF8Xoem3XDTdNa92C30Gfw7DGv6pdvBG3S7Jbw5nqcpfxQtLIXa+H
ay38JE0XuilYL3lE40SALcNkplZhWTXUPnYiO3P7PEt++jwH8XCdGKNTMFqNB7TIdCuEl3yU+clf
Bg0RjCnt3qkY1vlTAxnVw8ysvbgyDU+umLW/Mpt//N7V/fU0/lJrMoifFMrXvdEEvw/NKXHysGRp
AVurkHaJzXTnlly9BZZRBOxkqupUzXlaLm+hZ3WKpA5LTfQai1jigBCLpjh1iFSARImmndxxY0IF
w7FlqKs4JCDXQ9VlA+MT4KifIFR9g6r3fET/yaVyW6Q3WiRRgHNd89gOyuyjGl7sfOkTg+DZRf30
qYJDw7Z3sT13lgl/9qmGU8x5xVsVQZMncVsr1T5Y/CSdm5vDRiTM6nOFbR3U/6qMHzJDzsGyxt1C
sq7kx9EadPSIEiN5nAfEpQ5h32O8AIosfDcLY/oRBZ39uwoWeG8vPmHxX/x2XUWpcJk9qpPXvx3t
ZtlliIRQry/doyWz+lB1WAC5SIy+Q9oAmxRVeQjyQEN4Lq5hkwP5ZXPnN0iDp285N9ENb+nUV4JA
uTwLZBuJ1rJF1r9NJ6HD8AQUJp2b6982RtgWlUEAQk6TjTdUCMKEXYMaSdAfooaeNcpigV9XYtxB
/29EBEG2Sn5LIKRYQr76fEHxrciDydYhoJc2qmzthCFZP0x+3o8/1L75+PpnvjgpfBt6tII+PEqz
FGavR4M7PrhIJBk+LgSL1m/tgrXj8ncFHvGvD/Xi6C9DcZlTdbWWOtHqUGq42VRaMxs+Uk7nPHDm
t11fZTvfs+S/V8vGINR+qAGhgkoWzg3yfPZmev9WLYNFR6gNvElrESYw6h+uWS9ufPV8mGe72wkB
L1ZsGdNQl5zfVKlwLH/+7AgqWtfEfR2bfo/rJEj9tHrojUD6LnHId3K6Kq9P5Ko8vDxQGdAkvLku
2TmyjtcDZkk3IiHIgFGWTJAU8uRQYwDva4YT+e2UfGkwW8f+vWo/Zhyqmyxv9KNi5nsAl+0fwuax
db7aeVFFN60hw/1XMXxzVuabLm4WASAblfYUI8BMQ7KZehueew3IvNkcq0udDPmx67lUX5+Sl8uu
GTS8SCpoNPAyWm1jqyxLpAoT04fCQSML3QdIHO3RMVJsPSK1RDpShHuh90WIsBjUZieTKAnavqt1
t3KMhhN6yr5QwFgmTnCg84mjRY58K0Lq8ojzU34OleU3OCFaZCNBmR7OCaX15mAFMfSEoVJ9aetv
9Kqq71z00n1aNe3OhtmYHZeeEGrXOstE0fZ6v3SVgXOyYag+fpcfLKQZ34d6kH1IS+tL0dLypgnr
yJ0xX9yLyzOY2+lpcmgsrQ4iyoig8mm6+ygtoPXVqOCtTYpZBVH118VooFDYKK5TBaeQgtROrHki
v13HAYZfIg17Ql9669efbIlCYizrMLlqYzPNTvVoZjRUR95JfgMQHfqtoqGOlbh+IGBy4uiMCJ/q
IkVkgbtB81GcujKzfOgu6U1SlAiBuqL13HL4G03xjznR5lTZFM85QBaa8cvyPYsf00SvGQUv+tM6
inDZgBv9XLTC1/q+9BEhvFShc8go7pEqJjs4wY09TLWCbcF9s3T7lvvh2dh25Eba0LBMbdt0bxJ6
wwcywfq2bJSl7Y8AQshF+CulY91//ci+vHmWOsl/Rl6dnqacOtFWFptyqJOjo5OedTllRPr/314f
aWv7c8lZ3AeknTxsrr+xooWnVTOygsiIt8cKFSdfjjZ6xJomz0AyottAoKP9+qBbi/p80NXnuYPl
thSHVT9y9OysGdCW8iD/nd7YO6u06ewnuF6PYW/fzbL82RSCs2fqjrr0WqjfGKuz13V2EycB570o
dSD/hJZ7U1XzS5Ib/SlXI3NnE20tpQnexSJrYeB1z2VqBiutBN6jRpZjFYUt5Rlt/e82KevO82Xj
xuHTltchzSL6t0tx8Pl+ReBwxjfSVP08y1o/SlDyQ7m34uliZGfs5bpDZRX2eXT6HGsyU2KF1+F8
iijIzhw/UT3XEca0eaqqjq3ZvN6uf4lpqFmRS1Al2NCgLNQjD9QvbU4oduimFKUD1L4Hs591Bir0
MDHcqcJocmrkWz0p1JMhWmjevJQvr2+8VWt7yQ40F2VQ1l0YZHZrJQM5dUYUu7rm92bYwA8Ul9op
34tpRkllMTGIpmy4SAH3DFmV4DDVFdq5NSEwX8jsr/+YraNnIU5EckAy7Tz91mfhRaSdhdtJr/mD
rfUnku3wWFoljsITLWqZueHbIKex8vqgW0ePWLyUR9EgRRnpemWsrpe23Wsasn0WLwqjd26sbEKm
DeYI3broiIcvPby6U45QtJLz66M/tbPWG2NpeuH+SELorsHRTjTzJKEH6odFbl0Er8N7TVWskzGg
TqMEqTyaaQ+PcHmj0W+sb1s9GN/wt82HNHMHv9TLEqG+1Lpg/1gecl5tO7Fp67zaVMY4rBaPm/UE
ZYlVj3if4sSU59qhs2MKaW08nhqzdXcw3MspWE+GQz3eXQYjRqxiL7AUq0kTaHi5lph/9G6qHlKc
vw5VXwynqcYN8PXZf3mfCeICiRn9ABu83CrVGYj+U2JRIB4l4tNpqyLnBjz9EtTYqIpKe3ABQ4Gb
Dj+9Pu6yp66/k3GXzIAZxc9v/bgxArynMJ3XfDi80YdwEfvuHd3Z2VsvdzajuDrGohhMkQiuYg48
sdI0AlPzO+L+O6e0KCbrEItlikR5kEyWV+FwelOawQ9ndJydMP9yLZfRyfVJ7Mip1mvZ9Th/Fipz
i76bS9ZqCl8mTviY5iQHMNyUnXP8MnjQsNHo4/O6Irlfi2EMGhbjGOqKhUgrj1UFj9XE0IcsO4v9
yMxw92giY+clsbWQVB6XxwQFOWv9ktBxvcriZVBchIaHkKzNR8Cv++kTSGigkaUCo9C4NVfbtIPc
5DR5J3yXJ8JRMwv7OKGie4lTfENf35kvD/sylE1T/Al7sb4xYSpHgaj4IIlLlq9lZX8eZ7X1u+Ln
i5lczJSgTE3noAthLwv6LNpjVtZJA4lWv1fn+TSkyXdJ18ePrJYCGILy/80kuguYTBPUm9ciL0gA
zm1v5sLH+hJR0Yon6CIpijUr//P6JG7kHYKeG8tl8dDTQY1df5qY8UfXzV74Y94lpyEo+qN0FFJK
WIfehJAsFG7XfpegU+2HbthjtIXCHtrf6HP+P/6UdUhFPdtd/Nz8Btkzv3dK5xByfZ/0VkVeUslH
vwVo4XE9Rp+BZNArgzN30Ora3JmUrfNJ15Vi/IK2AaRwPSc9Vxk+X4nm26OIb5x4sRR5O0uUf00N
5nQf5nvHZisCcbHTqOe9QnhffboSam0J75VPMkz1mMSWODZIQvlqKT8GiRLtXCZbHwgQD7wbN4nF
4l9/oDMloxYFBPVuiqKLro7BEVPMDsHS/L2JSwAPCuwcXl/erQuMHJpiKMBM80X5L7K0BB8tY7lI
pvCoFEp5i7N6fy6gDrynOdF7NArUs1UhKv36yJuTa9nL7aKSqq1l2KCPdgZOegL7crGYJdbTMcNz
ECJqgS1UmO+dqa3A5DpLDUAzDPK0Vc1maMfYGBRmV0dA/6ijAnuKzFyeNJu9/fqnPam8ra5nHgxk
BAbTKqjTX6+kHqhiMHGf9BvElfAnry4tdmGeXgM/yTDQQJ+7PKVTfnFTzX1Acd29r4XzqDqlQlaE
IhhvHOe9FWIJKLkCPalZygGl15M+j/ENUqvBWU0LHK/16FENQv1GNaX2KJRZ3kVlm5xMVM09FPMB
mBdA05vUpVfQUCxSpmm4gIWxL4jt1Hfm4MyHCWKuF4J+Pb0+CxsTDhICV0TbgYcg1s80vOBEMo9s
LTlkiW+VonlPlaM4yiqcd07OkzzQiwn/z1jrazSJMhXvGIy1+0ZX7jN3wrMOvD8VS6u60L/FVmNu
WrSAFeMUII576gG9n+IYMWeqiJUXV3p3TnEkOvTglO6qCdFuWfXWzpRs7HmmBFiyzqSY9hqWHKSi
TsqSt9LAPr110vnXOqmTTy3NM+L7DJbg9SXYHA/UBj1G3YEisiR4z25IG++HZFgSOHeRqc/Uob1p
8Io81R2SwkY1JDvrsLnkVCZNyh585Zouq4S547aWovlNrYUPMR6ZB4Wi8rFvpnHnjK0BeLw76UNZ
IGkoifL8MldXJA7BA+gLKh6YyLSfZhngLyPBS38AAIdhdpHI6B3+0PY7t1U/DAgQ+SZG5zd6oLhv
orQqP5foOchK/BF3jfZQj26TIiwCIPkgyzRjm7QSmZmyHN2DEhSSyljZHt1EhSE6ui2GhLaGRcsM
CqPF/L1EkQTeSA92RUE391BVpf1JbbFPwmA+gLKuVKN90JQMZ0IslYZ3oxvVt26aZ5hi9Hr3sUL8
vPeomNpvQnJy45TPqXyLDneqLv7D1jcz1aEeT6au9f4A1b4CqJLn5knaYtFVdbUOA6MpzPBUsJP2
ixukyZ8a6EB6E11Ynisjcn/D18r5zcHr6ANqL90bO7emzxkCHYBHVIGisdlBpXGUVvyW8epJsYs1
cabSg7LRD5ESt1+HuKo+qvh+nDAA4h9rtNR4U+Y2bm5TpH1oO3I9bEODI/WgGdMObZzyQ2vhxXTA
i7D5EZpdhNAqGt0qMugGx7Th8XEuQ91Qd/b+xm1KEYAo7PIqB5a+qkrN5BB2h87JUmqtb5Lc+gyP
ODrqHThw3NIQVaE7vTPm1v4HfsRxs7nAGeD6vIUCIEJmMqaezcMlZ+d6eiOnY4OQ+M7+3xxKp9Jh
kYuSVq2yIbOqAkf0LUU39IVu81JtzjLvis/zzOK8HkU2SgxYWhKzFsMJ3mT26joTUs27ruxVH1a/
7SOiYd5hrS1uytC9bwq7e4tlRH4oVYRyXHyMjrU+uciqR+btRIJ4CKN0OFapPl8wC2rPgej2YGpb
a43+C4w1damCuEscfBbnZqcZhTqNKiLOWeFPSZ0eqH5j8tbiSRcHyXDfx/ZOOrpRkQPV7BgqgZy8
gpbM9aBDZ4gRzzPNz/WEdjdyGsoxNaYac6++/D1LEZ5BJgUEl+mEnfQMpJ8f+9gZP01TFnwcqtRs
vSjpULgEHZbv/DqxrP/qRgRIR4nLRJnCobN8/esy0bZVqQUqPvaoVx0aIKbYlGvoVHpSH527btC0
zwmveeOQCR1chDKm8Rup6yCJKfNFn3NZ1n/C5cruw8gq8eluDPXNPILA4yXWfMGNwX1fzjICIkei
8h0/avtxLCPjR6dP9R53fuMiE/QfYYGAIaGKvwr2pkMIyrORGpti2yc7mr42ZWccRkeNTm5jivPr
O35jP4FGXFiV9DtdalfXk8c8Y2yUzSxtg05oaqMqYocqUlCBtN4liR2hsMaxfn3QjRNN9ZSG7kLC
4Upb/vzZJq5np8dRpOW1UeGCYYiiQXbedS9tB1r69aE2irY8oihzgIYiBadRdz2WbVd4b0R8IJAY
oI543B4xXUCCaADNpitY76HtHhyxC+elmTl346ACOaxQVsL6fNzZqxtlpqcXHY86g9fuOkuJcbyp
AzMlUczdihijSK/P5Hxb4uzrxeqQ3/VOXB0sOQBON+N2Z/iXuBCLvaVi+sJL+4mYdj0Zgx2bApds
Xga1Zf/ItC76iGSXeYdYS3J2M1N/j8Umpe0kqx8dJ+k+lnNJywoHQk+X1uCVbT7ir4cIUdGo007w
3dr5HN8nuA1whvVWRKUOjfCC2peSVdq5BFVv1ONZKI68TdGF2bnAtgoPIOI0jhpPMg0CzfVcuBDS
VGeipjI2QenTLxNeUs7VGThnc0jk4ulJHcmzW91TKIVAqjKQ5hfhzu22nOdV9AKoswDGqLeAPhDX
P0OYZRZixyV8WGXRKRpS4UVDL3aKbxsbDwIPDSsDExYbGMz1KJad9lqTDsI3U0t7X0wCa85wAqPb
t+MJzFfuJ2pfXxZXmksH4WznI7eGhyNDV5K+jgOG9np4OkUy7adG9+eeqlwwj7OfA9j14yBbpLFS
1Prs3j7EafVrKW3l3U4M2Ig3S2WJpxk8HRjfqzlGIgQvnY5KXRSggZ5WqXXXqT12ro6WnYAGTzdL
V4By5OgcnXTE7sOOMTIBV+3FgyWPRZkmSG6bH5xyKHemZiMA84TA7mypbpNIrQJwhBQebAxdINlY
9r6chfauJj256A1tJew+sSmb570KwdagdFEAQLL9KQGvguLYCaBQlmTTTceurpM3mGjPp8jWo5u0
m+27qd1r6i3/xvU2J80l5vE+0yhzX++A2HBlv0i6U5fVXZB7OI0JdSz8Acvge2lLfWkvdp7QJZzv
Sem9HhneXxO3/pa68eAhPVfvTPxGuMFFHtQG/yF7WIMD0iy3cIgrha+PUf1Rsa3urPTlY1PW1llk
ab0Tb7b2IP3DpYEILEyzV0UZINTI0Ka57kcaDicoLfFG6sglLbfbUwjRln/XerLB61KWgbq0uFZf
T7bJeUtDN0WXy0rbO7TX6ZnIFovFEWb/1EsUxYZF3atWqFZn2JKV0sp3ovnWFiMjW4gjFjUoe3XH
R6HZYPrDb5jho3LuEcRHJfcR8+DaqzWMB8u4+P76Od8cEqTSgkvhQK3rXlCeCnhhI0Fulu2bXMOM
yApqkCWogMGgMCcA8IO79zzZulRJxZ+AogufYw0CKmojqhMtYCMlenCp0qQ8JmNn3VXBNJ+dCiZc
0hfOUbcMrKCDNnZOM0A6L8Qu2ce+yj2qsWEdB4h1B8VmgV6flK1tzm1P4OPmB4RuXO+FFtd1o8mk
7hv4hRwdN81usH8e8ZjtzaMRj3sy/1uPhQW0ZsMXWvDea3wSWwGniUQ8rYJz0XBpR89VS04BvItz
oJd/RFaCBXmYhW+hBDaXICMglL2TP+SjOXiYy6KSmQ+X16dh6/jRYrA1+mzAz9cpp1kOXc6jGDgm
oMUZd+Qz2LnJb219T85/axeS3wEytcHFgAe/nvDQbdD8BKvnV0po39tGmlDjnW3s5kYsJFtTvQv1
aA/zszUoSB56NQs2y1jf7zEQ5QjXHwOZwxxSxxie5xbVSajBAhgFRsCm8+vPTyi4N5tQbi8KKqt9
NWrIAuZ1bJBH2OlhQPXi0DUoSCdNNO+Ezg3MGRkLvTZTc2mJ0PW+ntJIx9p4IdhQ11L1r1bYRzem
6t51cdihLdwR2DBxP0qenGeM8cRhpHh8D4lHPTlm194ZMf5FAOLLS0lie8xnDYWEnto0ao47GfZW
okNCCQIfOQgYMqtEJw6bEJe+Fl1K1FFpi4ffkAeub2VdV4egxzqoM+EvaYXUjoDjxM7oyzys4z5g
Wdewif5YU6xGzwsj78IiNMglp/6UtsTcrlH7D2PXlGeqiyoGRPGvljNO/8XpcnlbsQVprNA0vF4g
OVDsMheT0VCaFEVUJ7yzR2XweTi0/81QcEpt3sbQA+zVvjMKPZRBxU5vghy/dbXPUJoQ09Gp0FV9
fYuvuXpL4RXKDsVdvgjewzqySyeF7TBSVyz0uHmjlV0HOL2Zj66ifZdOXj3gKRzfIvr4Ox01QQZj
Tgdzdkc87zAFbbqjWijq2W2w1hO53h9i4q6W1qqH6awKPgj5vZDr4hxamYpBVTAcFKUydr5iKzS4
APSg8hCUjKfyybPH9lQr6RzGvbH03ceTrDPgszkS1JVd1YcO1XDSglrbO7IbKQgg1QUkRYVwQcxd
7wiMEbskbwamruqiu4TI5eEADMTALiK/pqGKk5bxCQJeeC6KNr3ri0LbOQ0bIZ/gBA0VsAqdAWMV
NSTdLnx/2SmlMjQAkrLybenYX6Ixi/bkOza/FoYzuRaPHNp8119LZdcd40AYvhb2YG9bmvSlOf6Z
5INzwtSgPdvd2B3UDKqnbinKYUTQYedcbBU6eNpTTGHXGoSeVYZtIorUqQHrDJkjuQDE0RHNLxyv
N4fhht2HLpNdRSfLSJT7oqV8n0WmC9rPDW6zKNR30r/tn7PsOcdEnuuFGmGRTRKjV97MEnOxg97a
sDu0QvEG0Zp+Th7gmXhun3QyNlidXXlJdR01faQuDhN3684KbWRBYAwQw4C3yH/XqjSRNiMur6qG
n8ROdzdrBKgZYccHU+nrY1xoO+Csra33xKYmUAGWW9TPnhe4Cpki4hkiBazQOfUcoeBiIF2elNQA
diZ6cyjabEu3TXDIlz9/dryb0J7yQdSGX6sBQcSUhF5cdr2xUva22PKrV9fLE0XwX0Mtk/xsqHxI
J/pDHKi4cFGkFo56FM1Q+a9H3ZVmwAKzZP8uFZkn0Iuqrg6T7QR24wykalM+td8sCkEHED+J1wAJ
vDR9QpTUtPyihnqOAMk04opJqTnqQFs2bSrPDozjvXC2vMJffDr7BoEVohpN9etPl2PdVONywaF9
ZAH8BTko9ZKSgairk7Cy+vcITW+vnfP5YYCGc5F1I8/x0O656WxtZOr5kDEIMxyv1Q8xJ/hedbEc
q7gc6MlV8QMv6tSzclAihUzMvYf7EqhffDnPdrj/1OZgr19/eambSESMkItK9Z2h45dq5uPXUBnM
czfFDn2HbE69ykQSBjv56mGopXuKxib5JPHi2DlWmx8PMwfAyFM7YhXRy6gw07lo2IBzh6tEYM3n
Jq0qv0L26oSeDAYBr+/FjbuTNhCNj4VAsLykVx8fI//UVhWP2FqqOIZakdeUc3JQiuIL1cHYb2W/
ZyOzdaCfANgaFcFFSut6TGXqi7Ipet1X9TC8zdJ88CGW4oASVXu39NO9tF5caE5EaE4rpdDVWOio
h4Oi1YAMqQIfVVhHtIQbDDlSs/ZQMWl8C/9Sz01wviwm8tW0y3CdTwLlVCsqcoDNEB5Fotm3ZluW
lzyvsnvHgADp0B46JVWu+DTlUfE3RH6DjN/kiXDQD6jfF+fKxFwpH3XnJBW7eptCpTzhqCnAqth7
RbaNxNigvQH7eumSvniTzYaTx52BCnxWZJGPborrCymtc0WByS/TljJzIqdLjcvmTjTb2rLk4lBR
HZoQxOfr1YS25DroiRkAS+3m3JVF8y60lMLrBFaflDDU/+KIIFhjoxRlLs3g1XhJb9mRMCriQ2Oj
6YI5qCeKEHwnil9eEenWzesnZGtmn4+3OpJ6qc6mBE4N/ajDOaKvdRSa5D1gnPbSGEPypqux5S60
qd7RQV/eMuutu9TS+K8NDWn94pWL6lCGApEPPjj50zFz5zaeyGideRoeadcmDxm76RBVmOwMsbuH
6drqFEOApmxvIm/ykm+t1Bh5Jbwc/DnuXE8NiuhLQBp+W+B3epG5MxzaRrQ32WgEJ2SqxE0Fm+Jb
NAE7s/May5xQo9Df2IdhqNM3fZTkOyuz+QsXli1vJYr+TNP11ou1mD0/VYKSByhCq89/6GPFQ8k2
UdNYAPCljX5GMMX4KnSjODktvQfI1ep9I6zaQwwlfhiqUn+jhqjQ9STaH1/fO1stGAOVGKaPCwYY
4Opu0Rql0mxGpbmiRLk3zimGRJn4Ec36dBpqXDQAfzi/pWFinRAgwUXHttK3aiD3bC+3NhOET7zB
bRRkAdRfT5WZtFo7mjDDDI1newtU8JApiXFxsKu9tTrLOne98WUmgzxhkk338PWJ2Ar5z4dfJVaZ
NOspdAHRjWNjPAZUKSC2UMT0yC0fXx/qCWy4Pjfwg55iA7JwaxJF1Meqa8oCYFYSCn8QU3bscKbx
a8MsLh3slQ+hI5p7Uc45eU48nUM1l5fS4dYbc0RheM3g1B1/dHlO3oLVNH1TG+3P5IXAdXPFfEML
aPqmpBaQ+dgKDhm62x5q2O297Gbti5qni7RJk5JEYotkmgkuHW4PakeE+X1Ad/SEWIJzqvIMIxxa
0bdmJ6oT0mDdEbXJ4fD6dDy119bTgegiNWPOKsoJq5VnLgz8mMFKcll176WE7AtxzwYCHAYHRAH0
+77s7FuRTdVD3M/lyZHlcIehtnWIdGN+W9hxf6S9hEtyZdt+V3bzp2qwxNuwK/OzbsU5xzye/piR
6z2aSObs5GdbWwcSiLbkRNzkazggtahBE5mj+W3AT58yWZ/BWydnWh57rgFLvHgxVfSO4UgDc/xL
2ehZ+m8aUe90PV20KUuSEz2eyFPiLntTUsn37LHL/Qm+7o763Ob3ESE0KjFPGlDXJxOpgkwzOro0
pp12Jx1nmk/DYH/TgIvtPBG3RgJ2sawpYjsv3vBaZvOAUhiprof2Amb9NnB7ga2NvpcTbI5En5tO
KGAzgFvX3wTZpYKnS2BG46i8iCwvjjC5gqOwB2Vnf28OhSoh4jNUaolt10PNFeU6gHSsmVEAv8Mr
82Q3pECRdKqdnbixPeDo0GOFDQE1zFpdN9lkUuUMaIPU+JFdEOTDykfD0w+IKtzrhIbqpOy2uja+
z6S3RJmHww9tZzWVLiYETo7unW8NjntcnIZBY5kYJaXuXml3qxpIc4cOHpgVlHIWKbTnz98GkRE3
mOik9Jg0nScLUCV6tc0RF2LrQYn0+jjCBz8pSj18jSX2ktJZtAocmfhQVZoz1n4Ugd0QOCNSIT63
tnmaKwXp7j5UPxQiFkCj9eKPUrRUJ9IgP9M3Cs9RU359PehtZQbgYWjN0f5E23F93WkYlvyFtIB1
VNxEcC68UmkwC03r8LYPSrLjLs49u0njU5VghWaNanJvpLhaBmWc+eoQt36dDfpD0+e43LhW8en1
n7hRarCoA3AMAXXx8lwu7GexhkqWthBtgZXj1Hg07LG+jaUa/PyRfzbKi4Po9FE8qAWnoyukcitl
Gh8M9AVuEqnskUs2Mgz2DQ3nRcmCHbtKddKBalvLex7Igwn/2076c1N1JRggGyMlSwTvyWcR9Mr1
8gIeN9s5nBvnhGoKfWfADwvOYLV31Q6dL2tCBGGsEePsiii+nY32d2Wom/PrK7c5Emk5mlH029CU
ul45rdXBkCwoHokTzMdCt4dzjYuYX+n68Ffa9FNqYf/TZBrBoj2bz8Vu4coJ4Vcm5bna19Pf/rc+
8C8gbeFAcl55qy8CEP9S91LUX8CrLg9b/qLaiOYPs/4vmUZEwRbVG242YjPXNn/0t76XhVyYgKbK
XzykFjDEz+h7UZ1gaZ8lCHRWqa6iWWI45PL8+1aHlqfgBHDmTztKDOtMtVC5t+PcmB7wNLKaQ227
9fyttIvpjU7VWbuXzcilMESufKMILfvTlmJMMGazgndhNgafYnruX+WQlI+4MkhqjaJbLBBNpLI9
GaoiRzeib78ViqiAaA0KmoqqkGEFj4f7FUGQvntbtkowHxpXtvj5ODy8kBozinf0HuruRlQ1coGT
UulfkGowpt8BxdTab1oXB/JcN70rzyHqwuOD5STRxZ0r1LWGWLOqx1wrCzc8QJuyHsEQJsmx1BTn
ZEwJ5dAep6vxSKpnVfEB2pqmH+2hnFzPJsp0F2vSSHfjyi2002jlWvyBt1htHNpwBB7QKYZ1r1I7
fgjLOKlPsb0UXJN+ciCByab+rsTjXJ0QwYw7L0yK5C0GZ/qZh2QUves1I5bhYQq0RdawHcFmn4ao
7icMzxvQDyZHtsYHdAb7NHcycrypSszgforKPDgYld39mmpmQmlNQG/gcppUrPIQ8eiRcA0yJQTW
b5WPZjOab6J8jCAWNTKyKgSaRdi9B4ag/XDDCCEn1RjyP402D+/6zB4bL64NgNFt6aTQxpOhOJU9
MBjPycIfRhC4Ey87s0mObr9klWqG391pKhA09YY8rj86CSnH2QzdfkIYqgh0j/dyQBlOIHR1cQNz
Vs9THFf37ZzJ3gv7Mmm9Sk0UTDGnIPyzC5qw9LqkZRfUUxrUuG0q/ejhMxs3XlHN1Y+mdyjYDvT1
sa1o8Z71bJWCIiK5DTchLqLuY5zWmdcXU6R4TpxNszfH4WD5mBsHn5u07KODSGPjG+y6u8jFNfXM
iYTokAdd8hFWNh/WoAVWHSjXzgXb007fuKai/iYcHBvukrRv5KE3mxRTY32wHy29G5LDIknagBqx
UQPW6zD7YVVW01PCQnaAyyMYy4Nw6jA9tlZpvZmjKvpjjhwg4E0eFe9x9Yv0Y9HMxffUCek2Sukm
xwDcKVaNmdk2kGPT/DO6oO33GIuA+QDL2f5D9FHUXKbZjb+HbizfTUmeRYfIHoDtVCCpsQCWioKg
XmlNtWf33Rh6Mf6cqPBIK7z0SRgJ4D55HN8NUUTlVDPrWTnIJFfeipxOlU+7DOWtWG+HSzwLetVh
LQsvU6VsPVxFRqCm0aQfSh02GVqBDatatVb6VUdT64vStgVSylGCagxKzPX3dNIzA9i5gzIssEKq
GHZmBzcO5prZ0UVQFBfeSLiKP2sxP7XFlvejHhswM6y5bL+DR3aro704bZ9mN6jPuMLiT8g32ObZ
GdRaHCau1AbySyvRTG5b5bGtMD88DH0U/JECA6hOE+5w9f2MDAl2qJre4lqZj9n7uVPkg5GWCmp5
cxr/MUrk4CTZqYIGv8vstWWWfQinxu0oLU/WeY5Fn8LNUtNvXSerr+yYUT2qCbKlNzkRxeWTA2pI
TYZ6rD6G1iPU3IpWQOGMFlLZuUVnT8uVO6MPzD+GaOD5TVfSui9A+1YkxmkJwrSRSFSXaV43N/Zs
t4VX2H2/CPHUxjlHorD39X6U5xS4aHKxuMX/1hv5qbv7HyX+Efj5j/PR/7Qb3uaC/Wdhz2MdISr9
7fkdv/wD/9Zhpui/aJ+ArLG47v99xevWL7Re0JhC4A2+GU/H/1zwzi8Lih5JDprtgCKWa/fvCx6J
ZjBBi3QM5A0gOtrP3O+rlJwhefSgxgK/iMbTCxJIZCppJhWHJpejiNPA1QfMTWl30sdVvRwdJrJ+
5MKR0l/UENZiz7JJCtEO5iLjk1afWzcdb+y86G8lVrQ9YOxdjahVvroMCDGX3AhF1oWKsHohj7Nd
ZTZq9jRMG87saJeXNhraW2hUe1C8FzO4DMXrGJI1EwgO+To1nqY2TnOlML2uSvKveCmUh1Ap9/TB
1p335YvoOoMBopqJ/+SaDqaR50sIe6anJ275LgcEAIkD7auPAnQJihY4DwVt1lNdxCHtNGqIIab4
RH9uAPWdDG1Od56bGzPM3qXUCAOD3bNuSTR6NBRux++JDVP0cGoCBfpA23wLaYL8XL3j6dvBmSPA
asNTAox5PcVhjqV8Hg+m11iu/bashu7X0ka9LrIRJdup2q6f0U+D8WxyOJIL5msNsyWzQmFsWAww
mli//b/sncdy5Eiyrl/l2uwxBhUQZvfcBZCaWhRZxQ2sJLTWePr7gd02zURlMY2zPpuxFlMdGYEI
Dw/3XyiV7T0awrfWVS7lV6Ab8tt4EuUhgBzp9pXi4Q8rK41Lj6t0OikyUE3tPKxo1Ki7iJpk3OiF
15yRFjmx5wySfH4jag6YOCz6MyMfGnowNtJlKoG810iPCzVvV29i2O1fOf5bC4xTo9CTpi0LCIyi
1iLzxyMdhL8VG45ZGlywyIo/xqaBMfj7w8w/9s0DY15wdhDRDJgEnVFrUe0J4WxAsJ4lGNSp2RhT
6+8jpJG+52NU7bV0xKgzoMu5JotTH94f+tSpouoJkAnOL3trqdGi6gVFDz/QHZlMpXCixjB3to/R
yaYzPeVGRL4ykXmqApCHFYyOb3O3Zgjm4INq9PlPMrv846vOrqPFY7L2JuF/sdlBoBk5+rKk0cK7
i4t4WBW1lT6+P/MTEXnGMwInFHSJCSzHo0Ck7TPdjoj7cHp3PVwx1ZHDSjed1BDTBpKo9/39EU/s
JvYrb1MoYlw5S/SMVyI7nwMgd/yqilzW0Xc7YK//xerNsDhqYPgtUQY7nlevUuaffBsJydiQ18UE
4n+2et18fC6AucDh45JArFicjCntVGVIS0HKVXS3So5IlsV740zX90SIpUaGwiE4ullHZXHKJeSk
kyLlZiGx0LcKeEzXGyXYFZJkfnxC0AXpNXA30zBZBj2Tp68hNalwUhOXFGuIPdBcvGfeX7Z5WRYn
nQrCLHYzE7QoXB1/HHmoUKGTG0apDWRB5N4EPRavNc9Y5ZX6ECAb4iaaddsF9pmAeWIpQXxSymBu
iEEtQ5klqgSkMPr9eh8FTiFqvLanznDVKjtXnJ8vo+UkVUHtZe7z0+FYTNJMQSeiGqHDdck3CLph
86BlbiD77cw4O5R1e470duJkgYXEw4dKDUjQZQAVdm41iKDrjjZqtOvqtF7VGl7B73+8U0tIX9yC
oE+4Bqlz/PGAQ5WT2ps6UKFO2+WYMG1aXBSvgfmdw72f2idUiF8RFlinLSX5fD3tO6OXkB+VeXhC
9FD3qdz2WxpmymWkpZIL9i55rLAq2MgFwo0fnymmUqDSKa0ibrWYKchVBGAblRgCkNUxJT254gnV
XCWKX5xZ1FObRcyCOQZykCTzc5h+UxHPenmikN/x6ar+ZvCy+zH0Kkzdpl/o3V7Cu47PDPj7XqHX
Z3O74FVAjXBZyG1BFYZWl+tOD0NjQzVevQjDUqzfX8FTo6BrBbx6ts+Cl3o8rSHW69bzMt0JlSJd
mXWjbvLEO+f79/uOBDCGBusMKaQNtoTvCZ67k+8XulPlpfEQyYH9vc375keCbOOZB8xrJf/4VKN2
gi8Oyt/IKUHVP54RQKKKqfKCITc0ZccLrQJhiVADfRQqnbixe+olFCP7joKH6LR6LfjLZKWUPeJh
kt6FL/BT4sAx7Bzthr7udMkV9tD8CuUumTYDkum1G0Ee4/2vpemXuKdr7chQvbpNblfh1Qh2Pl6p
Tddr9J6l8ocdZAmyFoEMLhTdQB2gTq6KR29sdMw90N3KnSzUUwxXwlB88wyl+aVxKd4IkUXPudUb
ulMU/Gp+r2r0F3jS6o9BJkjpm8TO6o3PD/4SSFObrtUsFJe2KflM0Sj9g2fO/S+2NVZXcK+kCTMR
/KbcVhNDuJKRH7HOtDpO7KgZc06eRp/6d/xcMkRmSHmYGiFs+au0LV4sOO7797ftiQ2lYBNE1gHW
ivC9uNbjIshrOIUaxr3xeBFhMLezClqOZZp8sKFC0osUGE+nWehxPoqL/RSVoVzlgoIkVp/JNjZi
6q3eKPxV2o2JOHPvnkhzIZeCg4AlRRGfQ3m8e7NEBa+d8IBC6cT83rdCCZ04KezbakCf2SE362rX
tFMP3TPZ7pzIUscfWlCHW3+Io7tS2OcIH0t+3esC0KJ+pWHAJFySS9pC05ucFBf2uZocmsKoqcTB
xt1JkZ2ZlBkT66oEhFY6mojQie1rf7iuO6w6nLyYGtXxQRQOzqBlvMMSM/DuSugX45lw+Xt85nuD
hKOhiowCpZrjhcNfJMcCnozFK1P1G4L8wyouJPGLR7/6sx8V49oPovbnx7chyT+vEZT5587e8aCw
qkM5yEeWJhfaZQrea4UTh7Kbmlg6g7c7NT9AQ2DoYc9ZYKWOh4pBk/G+yvAiCnjIytZkOLY53FUh
PsYiusYF+5xV/KkzBo+KahPy27P4y/GICKkL3Kbncknbl7u6EOpTwj90p3YYzslHnRqLchNc1VkR
gG7Z8VgZejIkYTVpOiyfvUIzCUNK9GUl5K3PHLGTQ9EnQ22U4hxn7Xgoi9sONiwpy9Qo/c5MZXZH
wsut0c9leydHYi/C+ef80Es/Hqmf0jFCHJJUdpS1Tc692jjgGqINgFDETd7fiqfCLu1HClyofc2h
8XiwAOSEyDwCUm8W8dU46LSeeCR/+/AouKbxnsKOjvx8+dBR/FRByIDwFJRKeoOiWL6jQ3MWkHdi
MnincI/PqG9kCufD8CbZwlg0qiENURSkrLFHjFq7xENR3n18MmQlJCUwh2jQLvJ/AhkVMPqoDo2Y
7m6wEWXwS1s9c3DnwLPIRyBDzwIvFJWp3S7mIkA4iCaRhMNLnktRT395SnurhOYlxnrGmV1wYssR
hWZiHk9dpE4W5whc/ogXHINxwWifldy0NrYcAAEI1I9XtmbZVerevDTAOi+1VAZdwjSuNwSNOt+6
rKfBAptXd2eeuydWD6Ua8PEUnPCSWhYUBTyqPJp4y1i0eXaWhHssjtv6Q9lYqetrvXqmWPoaaRaf
iwoaKrnsPOYnL+4RxNnMkdWizkRPFmuVLFafhaI3B4mC9N1UKNOPMJ6UB6xXcwMp0Lbb9fy+7ftb
89S0AVVTSoDGBCxlsTUnzRg8jxTPKcNi2pWRWqzNSFKfmgYfo9FrztmMnBqPyAFhkOMwW5UdH7iU
M+JBmtQp+SCnX+FygyJbEHxqJm9yCNjS3fvzO7FPZ8FK5MQA4P3uUl51A8Xw1zqxVLcbq0X5VOl8
Y02p7fN/MRLVM8IJPWyK0sczCyNd9sxkIFVGKt/tITm7doTwYtJ2/YdLF4i/mSY1LbbqHIePh/Jx
ylR8nTNd4oVQa5n5JPnlBHphONelmT//YpNycQFFobdEmr0M9iKg56h6jFSpXXzLrfBgmdK4AlVB
kyYwjXTVyZWx6zvys/eX80RknkXgqMBS5UcMfpGGVM3QxzRXhNMFg/WJNfAcNQmmM9vjxHac2VWA
bVB3pFWzWElKGrYlIcnoWCam1JY0fTZLsl9fCX4ilfTxAE39gmBJAQEc8rKGUWoTDzOVmGn4EazI
xpZdEcTAOBCEWhdUU85sk1NLSKdl7iTS8vpNLjCZJml+0gknrsrhPoG+v+3b4NyJPjUKLBSONAg2
U19ebiRbNJpRdHCwwf6EBXG7hoVx7m1wchDwzCi40L4Dw3S841PPy+vS4x2a45Z8ZRStuK5kRVm/
v+dOBQuq/lRXmc0suX88SpZrpSKVlnBGXrNbPQQaDNIzWuXImPwX25taCDLFxN75zjkeKtAbg9yM
hH4qvIin8mBfRq0kzpSL5x+8PL5k8dR26MZRY11E26qyYvJadsAQ5uHOr4S/tmYKXadNKBdi64KJ
YXFZyYiLjjkku48vJ9kb6QH3FvFjMUc/VEa/lTuOMASap6So/a8h9qM3mY3P7EeHAu+Iqe9rqJ8Z
FsfLKUetjy+IIF1E5MmtpbB7CPI22Q5ad8606veQOEMrOb1U4eb4O2+iNyljX6rBFIqJirXUlQEg
H5G5bVmKr6E0mI3TzcVyK3PmluHm/UmeGJl3CwkxAYRN+sqyeTNyVU6TIVm15iCJ421jHsEPcS6s
T7xBrcAJci1ck+2Fq2lU6eK8P/bvR4MHIQkYbRq66PSIjmdtZwn+7bwunCZUQ3d+mO0aROL3Y26e
UwH5/awjj0Uygt0JMDX+53goz7MqkeuUtEypnfXgAel7Tffx+4XHBS0nOqXwypAJPx6FImsRDQkT
0mHkuGIUEgpNyjljqhNzwRidVilJAWf9tQrz5pNZeGgRmEnH1URqdkaJNK7WpPL6wx+HrU8UoW3K
s33ZRBFGnmpKYWmOl6JQqzWdjVVOhUImAj3794eaL8TjiGJriEhSVYfMRUFiEVHGQO1TEPhMKK3D
R79trfsxaNqvfl/Ld8RodM7RrP7wRcagNCW5zGjUEJyPv5Xnmza4sYEip+/5L8OIqHTWSf6396d2
4luRZgBJQXoZ3K25CFfKKOmhqU7sCJ7Rm3oaMeWr03H134xCSOb5xJtvOUqRGzGqw4xSZZG35rMB
YUiTD1pWUATAnog3E0VLOqv0Zo5XrGZ5Agz70OLou2lN2XJyNRthdFgi55hVJ8p2fyu0kNLM5IxF
7O3pmo1QTzSnNPMyc8JcztaSGbc1Cs62sh+4Ab6EPcpXtSJVq75X0x88VW3bKQe92iZSkKyNSvT3
4OJhyohR/3CdeI7WUDlmQw3yuUX/tzLyUR/Ilx2tb9Odnpsyv+SsdtHvmSSjcB4o+NAuZTGPV9yH
ERPaMWfQN33jGSml7BDXU5W7iRykLhdk+PGNBH2JZuI8KNfC4hOPVmODSOUTF74hX/VoEW/gyo5n
mBMnDgVv4teCwsy+WTZUVCCY7RQaAD7NVPvEz/jceu25k3eiGD0H4lmkEAdeky7R8eINbJlRNHMX
Iy/0qzSycG7Cp+ahrpoMBdfQz56hohV4dGb5VSz7yY8pDtp41XdRfSXMID0T5U7cdlQaZqQYtSdK
vIstg6uSiGHb8jF5XN7rqRluc6NsHvRmUs9c6ieG4vKhdjeHA3gji8+oJ1AfKxVsR5Q2wU0a1cml
MSb1BsXx6sxBODUUZSigKKAEeVIthtJyM/urBVfmVvnNMrIaMLUHjr1LwnNCGieOA3xpumPI1GCP
Zcz//s3F1/bS6AGEobqheNWuxOPhGva/vQo7Az+IMTzXoD2xT+mZUmgl5s3PwsUXs3VeIIh86lTl
PYHQSxjuDHmsPphmzsKtPLhlLvQZTKgtZtU3omzMilFwXsx2ZRMYKySwwscokT6KIYSwi3vxjMZB
VgljrMWEjJG2H7ZJNLzp2rlSLEdrZPmLM2ndUsQPuB71SAUuCUIsdJyXOmZZU09d3DGMFfuOSMU2
biNHC5PVNGhuW5nryUZmLS4iRwCatnXv0yT7zuRXq1Q9Z2+83J+vv4UrfuZOca6WFRQ1GbHwNGne
iizJXQDfGH50jbXN7bPMzOV2mTFyrC9VFFAZGFUtP6SRNXEagsiw0iI62EZQX9Qq1g4fu+vnUeg1
0Gh97bDri4xCS5ISNpimO2VtDC+KGOtniIOfPzwIW9JANp+EDO+0xSBj2QYF4m+6k9pmhp2YWgMO
Dz+atlCqQ5WPJg2vbwpPxuJ6M4oeReieBYs1q1wb5LUXIrPjc3eavowb8ziAEBDKBW3BE2f+cG/i
hlp3aU9TW3OwyRDfcxCNLxBLkpcJT8rUmVSz+NUU9vApBlT/VeuV8qsW5hF9sT5qQweVNogYnpLC
/ylzc7wl4IlyJ/eJecAxUDYf43QsYtfICrPahjBd9v6UF/7OxGPmtlU6c8CanH7Qnhw4Q1kwSmnP
D532fUxifOlDf5R2WZdjdyJNI6bvGUelpjgmq/V6SCuzXVVqj86tQE/BKY2g+aJVHnlemuBYsSv6
DjsW7hBrl1S19LVu7SR2ui6N0H1XjRD7cDmJ/cBJ0Kv2d5YnyQj+k5T6N4PdxtfJaI5Pna7krduI
XNwEHNx6k8RZpG6StJoKR5HHqdpDTSg9Z8jT9Dlv2uDBgvczurYxhVeo8GqPstUoX4te1WvHTEo4
GHWipOl2IHXx1pYYmisSgvilt5py2PjBoCubyh6w9SnRPst2Qajm0T6KAxQYKzI7f+tZkY6TjzXY
khPrKhaZuAFlWALDe7JWRSSwX1KBW/mfgrIfGrcyitQEOdklF+lAI3+VNSHugl7Z5hEMVakqXMMo
+6+FXChP2tiXHULdng3/KMvsR10MRr0P6nz6HmgGkLvaRujYJbxVdwIN6Fu9q4rEqb0h/UzaEsZO
H1X57NOJzabTxAUCrCKsetnxLZzGVUnTn9Q8q3NnEEb8JPPX7POmM3a1FKsVWHGrbDdTE3XVqrM9
wn8EqjlZoYgUkxhMwLCdLO/72gnlopScsFSNb3hTq0+dF1b5zm8z/h+dmQ8jObIof2SQYLwrkFVo
LaSapD36ciwPazWNvGezHDtvZypFcA/fxrotvFjbR2Nr78NArw7y2FWuBmzO6cFiv6DTZTxRwq8N
BwhqjDsmTJvK9SYtmrlTZV+6WtQhQwMsLR22NZWNH/Jgxmiep/3AZresmeWUVtI37rb4cyx7duFG
Lb4irgXkY3BtO+jvK9FNSKcXZJxObZZleqB65kPmUubyGK/fWHZGvzOfujqPFGfiz3/vOlwGt5Nn
odCJNE4Nr8eOdolcJB7acDpSAl5UKbaTWeXwoxkS81vfgOxZR4PsVRutiILngWJDtvJ6I781ANpY
q0TOKw1P+sHyMgfTRF1yxqhogzXtiumyssJ0uAFHYXwNqlAkq97ORLlpYqNp1jliH6Gjl5llXEaq
FfU3oq407RGR/ilwDWv0OQxl0vhupkeptkoMu8fUyojN7A6cBO4Qc4tqC3UiVMHjiM77Emm1nF6F
U9B3bidV8edKt6zC8YdSTJiOhuNzUo8l2pxZnEfWS4nD+0axwyG/zIw07ncFyMOMbl3dfamCCVpU
aY4J8aHJOsWNBcaNTj101edWHrp7H4tDFNBYi32mRVYIqK+2wgP+Nuq0ahTfNJy0SPTekXXSZ/A6
yUDyBdmjX0EbgwGoZlUDiGLqvO5SBHKq7KKwzS7zskqRgGoiPh6yLC9pasgPxP/6pWggb64srRQ7
8H3FDF8qii8F8u74r0tGaa81zHstnlU4Prm+3Tc30RgJTIMgE0K+SnlXOAJix1OAy/BtNxphgxqx
OsFnpEWNTEBkjQ2Ezkr8SuwcE3Mz+aqEun8be6WAu5TK+bj1hoQ18eUos52R50HiFl6gD6tysnIf
zYGh9NaNH2oYtpRoESOD3OeuPaqZ6kzhiBlsA9jX36Vw3HGDG5qixc23sjAacBGs7h/HyuvufKWN
IZ0ElaU/lTocTCcSjfLiwcZ9qaATdodWEYP21cCxXpP3nafR6kTC0LsaOb8YJ2WV+kVS8Acj/oeq
6YL4jMW6HkV8Sz2NvVlqVR1uYiEZLLZipZ5T2kl9F5pBVAOyiFtrq9a8bjCSt2Hu9Uo0Xlf21E0r
0ZGOurkil8O6HDL9Wgq94jGcTJTyAMKZ4mAEbfcTCNdUunKo9Q/xOIDWeEYHuQz2ZVPpn9J0VSB3
fmhlLf01+lUxOl4gpkMcd/3kZLYHXWNuNKlrjkbdui3v+cyZqa4aOs2yFbqdpsQHLQCe5paZau1F
I8l4icil/NJPRIFVJI3WN1xN582kDMnPAguFxvHFoOKKS7F7IsroIHvDvEM1xs6DT4lAU87pNSTE
1j4Hilp4koSVO01FxAZOk9BYAz0276eQrrnZKpq/ApLvHTQJlpxboohCyxDDCHstDKP4FvZt3m7x
mxPZCuUN3h5T2ob7sLH6YKOVaU1xVg86SrP2pATOINnp4PQDVtu4hoV3jRL205orrGqdxhrFrrNL
+8GSY1xS69EYJEem/yRWik/IWOuEvLtiQOkStmNb6C5JgcTZt82pQ5lCkS7ioejg/k1lm+wEopB3
k9cNuivHZXndJkN13TamHrgoRHhrGRy87ZZ5bdyy0SesjTMu+O+KNlvw6lTxu+txAOV3hetS7t1M
ntIPE3RJz/ylJ0KSNu1QWPKNAiw2WtdQTPSXITGaZMu2NpsbGT9rYofCLr1SjSBSQcEbgXEf6jWx
LzSMdkSRzdONz7UaD+Nab6W23KpVAqYKGVwRXUmJOir3NuZZ6laKvUDFZ1XK230wmUmxUYKwFxsv
qn0kG+2k/1oVTd/ejFGr3ReT53mjM6SBbu3yZOgQRDY9tiovYpF9acNO+/V+QvzbMwIaPOpOAOAB
dsx4suMUUkOXmXA+wmMYe6z51FS4se7HN6bR+7fvDzWXtt5WQ8lW5+YKlSUAYTSZF3ULSVPAjWgT
HGJQptxLhrEyKo29rjf2sKkMrz2Efq3uIXxO67pus/X745+cKqAFCnwzEHKJIehjOYgDHN4cLLPt
TdkI7VPpacPKSqryTDPntxcTU6Ubz5Pe4KYloT1eVSi9uTpawJJzjwawpOjjtizwX//whBBpwrfz
Va0EsNvxKJIhZ57Zc3OpdR6vI5Psq231BtCUfE5+8cS3A8851wuAMdFtWFRDJhmvwmYCvpvEGLWp
KZbyON6Eo2MFhnZNIAs30VQEV21kFodeeNb396d6akFfmzlAHlD5XI6P2TP2eNhCObblldtx9Ip1
L2ijvj/KqR0C7WX22oFPKpaNsQLXB15Sve5IVV6s9UGq17pJYjH23jnHst8nNEtoUo1EfR965fKJ
WDV6G1eZBbQjtKM1zgztlVEL6+f7Ezo9CrwGbjaqS69cvTcPRMVUyGCoODlqCK5a7axh1Q9Rc2bZ
fq+LzLZwWKaAioGESxH9eCOGoQX6wGcYCTedm9nUeB2JtHNBQBcSykeFdT3USD3bYzdcG6kirfMx
jiVHADbZW3XXUWhGp8uU7OxMM2Q+Ascxh04++sb0jUFlUEg+/mXok9V6TgLt6JMhf/U7IW1kLuBN
65GiW3DUGsdog3NAkFPLrgAPmqFCVGqXGtsw2PFQyVkP7uHMrdOcJH4ItDPx7OQocO5oydHrN5aN
rCFu+4bIqTttllqbOu2fZXk417D4vcQAN5XCzKzSA/NsqQTHhRZavsH9AH7fdoJGaT9nuFw5Sh2b
d3mqDH9N6n8Z8P+ai9V/ZsC7eZpXef2WAT//gb8Z8Pq/2buajCAkbFW2MvdJ/7Nu/udfuvZv+vc0
rug3Y0JIK+4/DHjknuG5U7CbiXa0Ayku/4cCL8GBn48s9Dgq6Qih0aL+f/8XgQH/Z3771/mpF39/
RHSdC1r/HLNXaxkajZS88Mujebtsr1RlrcphTOOj8NvKcGRJjLtGsaZ72iHyvdb4JDwzan6tK2X3
Xc7Ixr24SB/UrBbNOqrkaZ9n2ZckQRyCLLWiAmDrbQBeKgvIGcm/Iqfv0vzWq1Hqd5FqNK8yBZyL
O6H5gvkamNHHXgjvKVF6PLI7rUleigrvwjyr4PVmvH2llqLPyjf14YqAbE/4TnvFVRLL0+cxMPWH
lquNMgt81DANPpW+nD9LvYZUG5Ad0eKUoRhb2UMpw817ax1bvfccijz7Tg6MOfObb//3Ar9d0Fes
yfGCkovNxhFgn2h0LNH9XKjKmCAe5/AyVx4n3LEPhBmUuMoYY+h8rJUfTdzTC8Sornb7ph9kt/Tq
8p6ufPw8xnb/ayqTaTd5DS51qZcaGSEwfKjUdOhRpdU7lMMSoe3i/qyN1nHImDeDmJMs7k+6qRhv
sO3eViUTafKTcgQlqWUD17QN/CJTx2FtSKG1LqOz3YzXhtdisY4GnH/Qm1sOt+0gMHtA1qlhIb4o
36S8GBUqVFqr3416vKlMUTj6YB3kVttIQXaZTMk1WomHyhufVa9b11ZF3f5jYK+/FmKm26CdCHjC
WoqEq1U99Gx4KP7ARp3JS/ODFA/eGS3I42vg71Gw4qCazSrAfD6efSHVCH2bdMZDSTSXVaVU61Jr
uzM78jWZXCwyAMP5lp/dbX7LwDQNH1E9siGzRxY6cGGuY0eGwah/oSa99xS0AQzoUC3HZ9mo5KdK
GFIGx1uOvlbaVP4KZOGh6AYeg14FKlFQxSdkANM0/qmoSQ2OgHfaGhIDxnJtIJUrWQ/ybifbybr3
tKvW9kFna0MaraPELx66BGmGEoOuwyjSqnaxWVkjr5NTyc5aaouTWme1mynJ3FFHdQeFm2mvZZoR
/JX7/O999S9aCzNo6s9X1kNRfUV/4f/s6+Rr9uPo6vr7z/4t0aYg0wLOBsgNXc63+i3U//6NfL6K
7CL8Eji9/9xe/Btw+TJ/CAYANg6z4Pt/BNqIh7MOjEa7iBSaNvvirnrv7lpAy9FQQ+QEXvOyPVkF
vdaNemvutepQi+y7pxq06TxUzJQt+b+rF/nB7m9a3169WaUTwf04Pv4z4CIupnnWJWqtDvtJxgar
s7dqyzvNmsKncCy+vT/Gwi7in0HmaPEmFsq+0geJ7I/7uL3v8SfQswaYCHpcvr/uhm8e2LcuVC84
k1T8Xsunjg59/Mzo5CNv8oF/RteOR0/I7ccQK5W9HPXbPI1XyaxqUk1EY2isxS29FqTIQ9oKAX7D
6WWW7s6MPD81/glT/4w8/6I380YBK8RRT6r3aPFsrXzbVOFedIrj++MFsMrbvjQvzNhYVYi9ePio
nxl2fv+eGnb+OW+GjfXSL4VV5nvuN/umvU5umucAAf8n0qy/Q81R1vU2KThOsv6Z2uLtLSmwRNAq
8/bwxleFbq8Uu9+O1Y1vD2hW2nQx9XPfb/5OJ6azfACHYy/b9JyGfW9Y2wlxPrjOjuapjvDDW9IF
x/Km7WXaXbTZo9DqVYpx2JmV/MMHXHIrjEkagkkBvqgnyraTb5ve3IrK34U8NkSsOkXNiuoXpWWs
AuOcaM1xeeM/S7tMsyx7kHLZxOoxVmW6ovaKZhF+l/oWCtRKH7yth90oTbvtfznJRabSCXm04MhY
++Jz8RD+lHzehW5iON5zdeXRsT27L/+0motYE3tVZNEYLve2ZDq59oj2maON9uv2Qd5jhQ1SKbUb
JdI+yWcDHBnfH/bPIvqInnJX71X5Hh0atCmelM/ZVR5cBQ9hiaHFbbZXD31rOvHkdqvuu2cc6N5e
Z1ddvRsuQs/57kUXSoAH3KG7jK9F69ZP0a2QvnaXpO8OsdLXrsqv+XV+n7RrbRWvy60QV9LadutN
xT++i6I97dhCecbN1h2epXXnfLccNKUjynz1rtEOtT7LODrhl+a+u6+tK2TX3fzSalxzW++j9bgT
e+nCG/fDZljpruZtxm11yNeNvMF5Z5/tqmzj1d+Dq+q63oXpodlV1/a9wX8xKZDqf0zvKS/flLel
CXf8Tve+Rc/apb+1um258y/yXSS7ZDnrqPyR3PFOkemRftMpbGfX0qEPV8O22mZbM7pod/V/GRmX
ejgKLoB+Io3qHlAVUmH2qtfDndl4pYMl1q2ZWyvFwwIE6yuLvw7lc3zLBeTxn8O1CMmS1pdlPMjq
vp2Pr4xptGKvKnpVnvoSeKGTd55bVy+hojgeYaVrits0VLdAoRzaj2ci9GsN6lRIW0ZoYyB4qp23
t/QLWaO3m9p0bCzandGhnnlUVsKjL3lOevnCS0t0IYV/mBA6lOp6JXT4BnWhAIKkRUZTwRnA2QT1
Sg1l2RnGXtq2fmfvy7C8j3Bww2DDaX21O/SWEm5SPVyXYbXiTkTpV01uJHoxTi/JqaM2ymXag/oU
EGhE3UVOZWH07D+bY8hmGz8hnLQfQivYICeiuV07fkHt9aYeApeGhe8kvn47KOKKZ9bKwiB6owER
QEIHdygnMs30mtbNSkKUOg2Dhzyod75SQxlW0p1sxsgyRjov2lBcU6e+obHnNsU333pRmjOUij+l
Ia/v2zf3YsSLKNHLwtt74S4qP9u2/82S5BXiqLcmSovBNCtz3o/WFcYkDvYGDnH4zCX2h5i+5KW0
qBx0Is68veKV3wLAJ5mFxoRGCuCZq9A3L3K2YlNp52L6H+7MJTaehtMQGnKKx222ZWrCM9DHoenN
renk+X3QjU4d3gflOCuj7jD9ODPPPyWwr8/iN2s8aQOPeV/y9gbavVncOllhOQnewkFhreyouNCn
i07cZfn9mdvrTzNd3F66huKtJqrokO0L2z4kdfVJaoLd/FGj3F/H0lVXJbdC4aY21IvJP9j790f+
Qwa0VBkbJcQ46sKIDp1lX5Ton8thd1GjXBoY40XB389p0PtD/XFVF1dYDvwJy5dQ3eejfBt48sES
jzotVjwhQfRmZEYhkgsTWq/JudRnDognQtSSwzFMdUWnHPR3h9CdBNja6+8te1ylQbxuFOUiJBp6
o3njkdoKfkoMsulMeAQI/YfB53/+ZhfpdGu1JCTlG7qLuLd3Hi1KeixONPeblcH2HC2Xn/SEEBVj
V5IF8UWa2Dd0rpWyuqb9iih/vwdC9aXQ8ktNdesg3mp26JRa5ELjgLNq1ZtYQ7gJsv3FOBGKtkg4
S3w9ZSM1nktD3hnV3ciTRCUzsCSirDwQZXcYo4PBdUtaB5lB2U9FB2oqnf5emy764pue3BYkicG2
67aVvc+snS/vBnM3VTtz2IARykEyOFK4NUjoMOwavYsx/qyp13164emfhX7fqo/28Fzovxr9Kc0e
lA6i0LYzf3XNzqz3Xb2XBf2CbRrv5HSrDPOProNNNWyVbid1u8Df+2Ivgp1UbCI1BZWMfK2SOPhl
XEKt4iHSRQNkZWkXaRq8/PYxUqtLLY+Y1nSt+PGFXZT71tZ2xliufXVwtbDbxMCXOn+Fh9r1MMb7
KdIejKrBWG4vy9O1bj1rxqcuz7bhOO4S/Fhor6yaQr+IErEJ7HAbWMMPxY8c0xof7CQonVqzfkmZ
cj/W1ie9ucZ+Yo+e+COyWleZln5v7ODCDId7ZcbD1MF+rA2szqoVTo1OEMSuYktrZay/98jA2WQ5
aY07WJR9nWS7oZca3IXWuB2nkZgDeCKJtlOJw1TEYkh1lqCFIl/SeX2MSnM/goxNfgaz4i7lubp8
qb1fob/D4yyxV0k3pk6l9VdBa9E/qrZQ9Kc1Tm/4shu70udRN9jugAMPvnqHXlP36ISuU3W6HUvZ
pY3kdEUPXGbcCuNQhsmFVfx/zs5rSXIj27L/Mu9ogxZmMy8BIERG6sySL7AqVhFaujvU19+FIme6
MkrkkN1t1k2yyUAgAPfj5+y9tv9gZMMRwkncA9kK+jzusnCF/aBl5hH51VM1N3fFOEYFYk1M36ck
YDTtoaPpt1tzx5nyWZbvrHJBxoskOPKUT6lUPJb19EfXtGHa6Ptg7U6erU549m7cSo9hbqOd8ubb
Jfe/2ub8pLqb3p7CVuelacthCr3avRmXIz3zqym1H8vZvlGL+zSl3md/nXdrKaNSN49ZVe0Xx7mW
u9Jd7vtSo250HkZ9ujb9ctes7mnS1QFd6MFCoEQI5QkaSogb8+hm9/jPYsdxzsgSz4UqGe1/0LqE
93d+yLBD7yi3k2KsdnaZf7IDaEUZHQGhdpb+npUVB4MXNvm94eav7ZO/WmguCjFjgaLcmkqd+uW0
ivno92NUaUNM6ErkbMfNP1H0hTKhpHLXKyYAv1/Q7V/VAxfHZw8Hve0Jazz5Vh0maXKTSl7wGipU
od9auGRrQTwKehfV3QoH5nP9lExJlFLw6e4TsPfQB5/jpT2ReG6od3qoSxV5jYzHug/b5FhA/k6J
PamtNar8IkTNtLObZ9F80HWqnS/5ZMbQ2PcIgtkjcWj42iFp63ATQJFBHStzAQL1kI73XfNYeooZ
dx96z/X0GjrG/MWx7NIevmbjWo5jWp6sDHB9c06qq8p8bvQP7DA7h1OnPyukrBrghDmcl3sRYMen
ZtVddDzLg5pPehPOU4FssmPzIwwK9AeV223du/EDruxXNt/gVxe6FQDfb0ZbBAxioeFUL9YJ5ezJ
02Skp9OhGd5L+1EPbgdUoOiPw9J8GIDZ+U19Kht5bSZyX4NDHAhMU919bt6M2XniITPPYDOvegR5
KhvCqgxRSOyG6r0ledw+q74L+yo5CGT6Ze9FM/hZEfRhWqKKSpp9xisuxixaHUJke9SOWiycHLl1
sdtWjL59Ru+UByvCVIRp1h9V/ed2BIBiEeYyixEghWXq7aBS7KQN2H/Qw4R1qpOftOmjgQBoMq87
RICmtjxIa4lMpKHm8FDKU5WdzOLOpnXtriXtM55CbQ6NJr9u382d3LcmYI8gjfKiD/uJdOBC7Bv+
8YOJf3lrhtduGMgPjdRBUj4DcWf+8dlj0VXrqz6PbcLwk7pF3/78d78WkozUKoXBufnaL4xD2xA4
UJnu/SLbQ1qixyxRvj2p4m06IdWbP/TZwzdVAPnXC873VflhJcWzrdK9X52LNBKELAwE2nHIupq8
5cnp52jGNgzx9MZKylihGfAQki9BciAG4i4om+sibyOWPmY/QA4duAf+GGU+QdoL7QO6nZMsw6ZM
435cj3ZfhoW7SefqqzLwjqVJWGfNvuo08dq3cZGnpLClCOJIqacc+f0K9I3a97P7dFk3JwN+U5EM
J6f6kAgzLHv3hs37rI+bJE8eK3++7fPgwVT2l07Ln5V+yDz9xuSHK9Pq1hr60+j2D8ZwsnnMAU7d
IfCvdkP5RmT2O7MWJzeVsZImnLwWY24ZwhziED2mnEk+uGK4ntL57GvtEcYKwrxPKmjCgL10Tcto
XrSDX+hxxtNIUt2dVvV33eSe0m6KMpIje6WOxvLRbun2rcgV5zZm4nrTeeqEUP6Yy+RQ11qs89+9
7sbjwJSUYJvibT8VsbudmNunBILDODghf0QQZ7zq5aF0fFJ3fE7+ry0e30QtP7vNFz2vNjUZGlhF
dpX3buSD/KNn+KBoYPrJeF7k3azxpyv/0KUO2bjBm5rEDGquXWXI+34JDq+3Fb/Z2392KReHiBVV
uk0LQDv5RSBYvKyzvtyJpTVoZy4V/S/1Gb/LdeUhqXWtk7U+yVNa+meHuHd+kF3QywciJHQzhP6i
h8vybqneoKnfZS5than+XCuQBJQ5ZrALwUudHF8+rm1bXFl9sTOD4+ScZPkKkeNXh/lLngQmI8eT
U+We+sSmN5a9J8TMJ+ZZGqFtR2PhnhuZvkXyd27ns2sRKCEJu/39y/PLD9/Kie8WmXLtjdwfRsY0
NIQXw4wQpZ/bLvhU2+qc9bielvFsoVbefsagqM4DP6sGxeGVz/9Fh1+/KFuqxnA1c0i9U1F7d0OX
nK3eiQgvuScr7L5t6VZuvavJuV/b4u3vP/MXFcul9XAoNXI15sU5GRxrG4ZFvn+/neu3zgmz1mjK
9F3l/LtfFzHJyxus57qE/xbgm3D7Ny5rM7PUfed8MYEIO/5znXdR63iRnQ33yDrOXraeEdG+suP/
/GSPhOXlh499g/CoMp2TO9GSqwn6ULeL60QFX1OUycHsX+29b+/ej+8kOIOXH2WO65KtknNiv9wZ
kxUVfv0G5Ol5u7Oa0g7Dn6L3wxmiH4cTK2py5Km4KBy8Ib//Wb+hJ352BRf7ADLlQVrW6p9Kdsva
RAZOmItR0ivnfvbcYykNnD+wGik9Si7rX37uxcJYVaMxTPbin0TQUdi/397dPnkrTI8CZz0b3HqX
TOq5K+9Rrb1W7//qp71YA8kLRXPMBPc0k3QV0gcUzVt/oTFQ0H/THA8/zLEqKDmDCCDJFVrIhzl9
PyXyo7KKe5jxMH3tKE1eG279/K0CSvLy9696i2Qmxdm6q8xPyYhO3XbOuY6JE8V1W+vnQVvORuK8
9v1/vnDA03r5eT2Y5aEdu+A0mcVnUgCi2h2uiKTZ1ivfymIzd6K2fQc9+N8+XxdLlXDS1NF8nnCH
NycH62w6XWRN75PUjzJT3E8LzeLufe8ddC39V2vVD6zNOlPOPGmBRsU+ntPVORdMyxRv8LYs+o13
1hlWGuy6rzzLv7irl+R45Zg4XEobKyKtv23BaHlP59Vi917O5gBZ2EZLIowIMdhfn/mPpB7Pbc1/
/vf29/w3i2cTzv33j36Z3/Pib0Ki8PcHb2l3L/4gxr8nOVV9HZbHr0JV8v+qG7b/5//vX/w7P+95
6b7+n//1R6tYW/inpXnbfC8xNLfG/G8UHuOn6vOn4csPf8tfwg7L+s9mOgWYhY9H/16WaOj/gWEE
mMbUObr70E/+nyzR1/8DfwyOGGIQ5D7f0nz+FnZ49n8sZI7IQQBPoDPy/X8i7Hj5noMlAdaFABd0
yJYswxW+fP80bVZrKXQjXjwx3RmtTzaZx7QK/u1cB/610fepv1ci1Xj9c72S19pYG967727Y/V+r
+vdD+29d+P8u9n9dxjcbMBaLYIMGvryMBpqOCJaayxhymmnJPNvBqfWDNUGIMSUf83Ul+ATZfPVe
9S7lqBqCfIkLt0RDqUhRuwPd7dmnJOXWYYBJxZVbDrhn9KXnVFd4dvOaUeNCzw0CGFs5RBRwGRvk
Mbg0FhTFiv2FfKvYp3PAubZZsP968rZ19e48pqYTS2wtj0LKItZU4UKXpyFV9LZxJlMLiy+gBA+H
GHCif7a2/XVpXNsG00QZZF9S9JXOrTM0wgOdyajPHlYj6D0pdv/MGrFOrQ/FmlunRpgiWlHIHvPV
GaLKwGP5ypW83Nb+vhAwRZt+FlS7c7GZE2nYL0af2bG9kr62s+uk+boMGvOPXpv2Se/n1Q6O+rqj
M/oawIu357sS5u/PRvAHngX7Nyivl8/UkOSr4Scev49rrcwhxzkFFa8KfV8i8aed0zllRcNCvZZo
c1G6fPtkbKWY23HQwOW7LE2FGhJ98jsrbtLUimttxmasIUs+CtL1ih1BVBiqG3/aDZOyHye1GNAf
CHzzSjqr4Suv1ss9YLsYB3oZDHtQi+ifLw1F7gr7asV8E5udxoA+97RioJNr9emOBF9SZVPZcCQa
CpNewOrO1Sc4oUxT3a5PP71yLT/+JKCpCIIhVYjSApfKy58EYk+zJqUIyDGxyZS0R9Hv4evQbVRl
inHPrZIPue0GYTp11W1uJ8ubUcv7ZyQh+8rFGog7Y+k+DJhOrueC0mBhYgEKRCavLEg/Prff1kVj
44paOCMulkWZF2h59CmItSVTFpMWzwmJJ+qu5ZDemDhNb21l20/LgtH/lXu01R/fL4WswRwCHWR9
oFxtIhRe3iMSJZMRqXi+91dd3xtmt2RhqwINbbfW6R/yWpjvDFWtf5ZBNh/n1s/Osz1jBPWx5f3+
Wr6pHl5cC1fgWzBQNkzbRmp7eS2qSAt9XtJ53+d5NdL8m11e1ZZl7VqSRPlIFmuzXJms0HewrQjQ
CMae7rjMZz+IpG+sD2KrKM9ozozxHTJYRNVUX3sxrEUXboLtcW/pi3GtOVa6xC2jWnkQTQvwH+du
FYT4TuE//f5bXQwteSNQMrLH8HZubhdQbS+/VVGhzSYRZtzbjpTHUU30bpqGONkMccnYt9YeUdBC
roFZ/DGPo3b0DTzTr1zF9iEvby2CSrwA/Judif/x8iJYktPcbWe1N90O46WQm6t71AvjJpDem6au
Xjti/OTHZHPF3GOSTYNi3r/4REuB4We+oPazvUwfUHm0+xJb57OpVxAV+nxVYSe6+boHX3EddI6O
anjNrhxTeozH6y+IMisM3bDyF2iAb8GOpbE3OufMWNoqxDNYHx29SoG4OnVrhzlTyx19Du+PV36+
y5LFYj+j7KEk2DZf/GEv7xxwA05pZTLupcDDGA22LqGHKPHeBll7bo3ROSaBylB6p92xW9Mlwlvk
PU2iQ+Y+dPsgS9WuQsj6aLPtxU7uTDuSSf07sAhjBDT1Ne3BN4Hcy98aEixr3rb2QWe+tI+qAKT+
Iodp7/dD/qdF1GvGtE7dOUu1PIDEN48mL8yJsr1+9LTpj6Bpg2syAYpIpL1LK5Bu5jWiQqpujBx3
ZmupSGocnWhir8u7tcXeZK8NoIJZvvFSrTyNQ3KjWUXhgVRni9W1cbydjbW8//1v8eNDvL1GSI99
9lmTH+TlT2FKv/eLxhj3idKXa1FqKh6tsb2jkltOiWUXh3/6eQQ6UcdxIIag9QPOx1FEWBKCPu/N
eW6YTmhfKDpyEfXD9FlPc5rY//jz4CsEAEfBL2+/38vvN3RjLR0cZPtcOPYbP3PKr9o6e2fH6fOd
P/WvwVV/rClxKBPFhbkcUTeW2Isb6pVF46cIk/cduR2hsiB5MT+pn6a8ZHq7jN6tlrHv9EobY3vy
mKcp1TjlLmh14155Mn22JK1QCSXllX3px7eOK4N3AsKWUo4X6+WtmEDkaCJP5n1QWeUhWQLjbQrl
exdUrrqdpR/ENTarr1KO9Y5IE/GK7ONnHw+qnUqOt593/2Lxavva5nDeLnva4vMbXeuMj8joD9oW
3BtLIUmn1+QXXzjdVYYN9pUvf6HO27YMngGLswnBgSjuL4lIvi8bi9CqaS9aapYd0G/nebC7PsTD
s9LHX8VzALD6XtICzbPAPg26N95Zi+MzS/EtgD6qSzRCoyt5AJGRvvn9c/rD3cFWRmQnWn+DQpd/
vfxx3ErlU6331t6lFDgOdmHeERafXVdm37+fHOsPf6r7x4y3at9UQn/6/af/WO86HGI3vqoHXwxf
20W1lIu+Xa1AkPSUD6b2iIu/fTPpVjDdFoK3KqqG1jXCdHY7GQs0SkWYp+1wNIyszHcz5Jt/XPpz
QXiJIJCRKcm3urigNFmVXpeNzTox2XTPJF6cRG/lzayV0wfPkNdKa+zT72/DT34ETMoAU2Ew85xs
Xozve/D1aiczCE17X6bC4qAXjMaf0nHWw1K73sEep/oPL2iMo/QL/hzR86+S17bl6MU+Q5iQtXGu
gLxRul72iedscs1sdN29TOj1wxtaVwbt+ZQ3p8VkwDu0elEzkFJ9FpX8X64zbWyne0sao4iaom+2
hxcD1ivv7oVPj7eH68IPFXAm2n6WzbL5/Z3J3QUlp6m8fVL2SFrXqh8ZnXvEhIWS8V4WQx9u53Dh
xjRR07q1dchHIRiF5dI9zY0OvEaOpr8cA6OFStCUC6cHa9R0L+pQoT7l+YSaRMvVypR6Msn0aDIN
CNXvf+AfVwHHAFhAqAxLC0F4l47loSVcvjMk/ZBSFMlx65ZAeEeyY4XZmC3AcpvUdsPMIgU+TAJ8
5G3beHrolYzrYzJ8F3mYoDfcGQ1/Z9hBVKT1uCxMo35/pT8+ihh2sNNhaYV49kNasNcC6shrbjgd
ZBTgFVMSqfR3qGuDGzNfKmQlxvLZ6drD4pr5/vcf/kNRQIFDgebqZBoBCLC2i/tuFgXHP0vKPPdI
YbC0x7JBsuFmgX5dGhwe9CHpX5nJfCufXj72JocTna0BHKsNe+HlB9JgEK6RWfTpoVF+7jRrPlSc
eVH22vp1YjHujRPbAY40tH7op4FO+HTZnoDzFSHSifq2Xb0yclKIfVbtdId6yXstBnVT7ep09d9n
zPZ20yKor5ZcvlJiXIzstpeDPEx/Y3VSZ6B5uNhYs0wvNF3l+r7hCWeMHQTPRmOJc5sa6dt65sxb
zRq81yRf5HWwOKRnpQv4irnz6B6B4tr3bpk20e9/xG+C3Jc3FVAExmfiZdjvMKq+vKlYn3QSsCDA
JkNaiWhi3wM1ZibdGxj2CfIKO9Pb07RAFQttc3TbuMbUfA2G2LuSTuKMO03TyJYTqhhugCelyX6q
8T2cpz4YdaYW+ehcd+aU/ZsLh2HLQgsEg4u/uHCeBLNxR23ZGz4kFZhI9dTEpXID4qzdBK1HL5cQ
/WFD+9BSvhEXhjF9VKLJ022rthTAhdGAYSMaA3Gel3pHlcwttTakI20nDOU84IRGp/3KHf9x9Wa3
MjGiA1Ol9vMu9o+pk162GMa6z8ngaHapZchPaPjujMpKHxpjRruT+tpHG8zfQ2pm4tlvsTpP+tzc
onYPXjHMXgB0t+eStjB5h1hy8f1xK18+ANIaOXVQ8+NRmZZ9mljjTplzftW6jriBDkfkosi8K7+d
gqtWk/Mt1LP6hv9x8swlfYVQ8ZOlF2skbwdOfO7QD8bapWqRjoqZCidvD0R5LWWo1930qNlZsrUh
zLOVopeVstevU3dQb+ZyriJlixEFzSJCUQzrfWtbVRiIsXqtT/JDzwbkO519bhaeeBahixXIbJrU
G/R+3UP+0uyblvb1LnCTvLvXZvhSYWXlmfdOW4i8d0xt0ve+tljzxzxIKYAqlCHtPpu91gClZNNL
ThyX4aOfbElzWrlm9dVqNlYbQRmUMPOcJCPzdc0pM3NOLa/d6p88hzCKt2qS5siGPnj5w/vdVFpF
ORp7wIjFLs/MgWOo6+/nAhn9bnDEemOZ1BHTmD5r3JN7ayjcoxUk4lBWbOy/fy2+GeEvFqINp0MR
xwPJ17l4DgFJiUxxMthnbr2eCr1pbhvJrxEZjr5RkSwjlouFjRk+R5zMi6SjJPR7v55RpvWjfpRy
6hFps1ZwMiG0OW4zixFYOThVuOb1hE/EUtqz5zBMFXVWfOzNnpizQn7O27n4UNWe+/b33+knaz5H
WMIf2bd4vaDBvLzFQ1EuWjm4wR5QhHGXGaV14w7psCcTofw0eqLYpWXfxUhfFwYbSfA1T6fP/BBd
tIole5Q6XqF/cUkcsEgZ4rWnb31x8ixalFEl85Z9SqPoenBFd53zvO5oK6+RORrLwa0q9T5gV7pl
XViQnIFX0wbDjVe+yt2qQ7j8/TVtv+zLX542nQ/bgdMNHbLLFQgbRT/rhpfsSSl03y1FnUcMitob
avoxzrRWe2ML7zVv7E+eN1q+PGvMxZgcUFK8/G1KpxhV7XN2yPrUPtD4NI+yqbxDIaBdGlldnwMu
4n0+FMW5E7r752SVnzJolsXObZz2UPpyAG6G6g51XHN2TOHeasFEWOqKcBMyHlqntoZZphVadQJJ
njy3o1k8s9Fck3E6vJZKAXz54j6iIKBwZV9hsgbf5LLrXlaDuW2J2LPyfghCa15d+I6MDZ4LcuPm
SAMhC/qNiUQasQh3ZWQpE0VCLTfiwMKRE6CV7FE+19bUvW3MNk0jsykAkM1i1M1bQjywI+j6OA8f
Z6Oa45FxxGFtFpgDY2HaaVQ27rNTZsv7BFM8o5emfNvOertLVTaGfec0+LB6Q3Yx+Fqq98Lqmw7l
dblJQqmPFbWbPd2XyijpP4OxyEM3s+ePTuOLDiV4btDVLBHsWgJgXDy2o9GHADHr0Hd7bY1sAzRf
1BACQkHg2lV1Smx9uvWI0BjCxbGSB25dboVFMZRfB5VbxR4GBYmY1Zim43mkykmO5iimjVEtheAL
aqo8USGUDzRyhj8BeE7AJPlyUT0taxUxHpj8sDcqCL9kWNxCCSzQI3WiBbwIMmsO1RTk4zd4qxEW
s1ZxVrAW7awS2b9PErtDRc30ltOSNkGwbRMdOSIaETb7ehkCjhquGo7C6UfIAyh2QOUWJfgM0C2x
Pg7WXSAWTb8yWmZscblWcMWz1O915Iq1nhyAInUo4ktRPXLzWA6HcrtRSZmi3HY8tPVG63pf6r6p
kfr8/r3+oQHPA8lyTlIR5TpHQ+direl6d2gylvS4NnLjqtDLZq95A++L0ec31lpX7W6ZNwggm/iV
3VrlifOj8cpx/YdeGx9gbs22bfDNsdm+qLd0e1iFz4kRK0KHlLhMkNcUjh5Xfn6bqqk5Wan75BP8
Qzc1HaAKD85x8QLtwFAkiFO5uPSBcvH19zfn8vT011VR45BozWziUoXe9az+/Qo0eVjq6WsF8jGc
lTfcjyqt3jtp9VoC0A+nJ1Y4TmpssIhvthDTi/NHV45Z4yIdjPF5kxg1JeXVoGfVB38czTB3et6N
1G5uCWhOT2KtkY7r2bgdswwAkG5pOIwtimx96y5D/UhyU/Hk1J2Yws5zb3QUmPHcl6u3C8aJoY4u
DP21pwk91OUCR2FIHhW1hslWwZ75cskO7NnpTFUlcWeo1Y1b2xv8U1/1LhyFQSJld5csu0oqFrSD
TqrFU8/zR+a6wpyznxxjuplTX0yHEgRmS5gfh9rQrfL2Qy6KCWG6V59k1pTI0BoBH60sqbvHJi/h
cftDAwpJ7+TbobHPWuKk9QHcoJNd9QLDWpiX7eYlqf0WK6+p3Ha3dl7zPnNXCL+9FF1zoHnng2Do
9Lw4iimVIm5B4VTxqMZ2PcGTbuR9APByCIvad66283UQmfpgOHEzpO14Ktex/tx1RY6/qsIcFiec
JD57qm+q4ywK8ry3YPkuImIPL62bG6t9VRC7jTnNH5brtaQ1FqHAd29o2g1fWCAq+UwTZvicDY3L
L6nSjONUVhv1VQMuG/TmyFgv8mvLua18q+NF0HNEGcW4Tp9sfanNvT1jbWJJc40JodM2YELp0qQn
ZnO4J1zGtnZcofAR6LyDSu06U9dzfP4rDCKyI/zpaHR51Vx5VWAvN8VQ40xqprU7TPqU3JgmS/ui
d+t2r83HpA0oiBZhkUw7JpX9BwuQf0/+tupCWeR1ZM2NhpCbM8S+1mvrSF+sf7ItiecsAbZdQrR2
SrJUadTeTVrdYTFzSpHtFKCfAnSEbn4Aah3ciyL1ijAz2lKP2YqCgWVYrM8NwOEpXiunutdaCU1b
w0hyMxMzNYS5xXfEmtWII1RyLBFJ6+HnSZTmzrHQ9IbQ+onlgGxkGsM7Vdhr9UQgRH5Lne9lV7Of
jgfPGNLmKdfMvo7XuRL9M1QpJe49D1zKobfZmOKlzbQvZcHZFbsde2a8rIKEHAwa/RstlcG4D/qm
ATRSg1za0y2vcA+ONl0yktsHxMLd0sbVAtiI83yZIZBoRZDruxxqdX9vjXllYLxbmjdBQXfpeva5
CZGXlPoQOoSlHWoO+nKXA6yWh64opvF6HEuDv1iWaqCrl7bJvgBuRYTw2lWPDdvsGFkNsQLYHcrm
XhjSZef3lVaF+mxA6eZpJIoeFEJ60xCCWMTJOuePjapzcOnKT+ZrU1hr96StnTvB7hb6dMoHzzJ2
5joh2J8bB1277SuP8dhc1sX1usAyjHnBa7611c3VYTXLKjsYLu62iYZ+/RVIdpXv9EnP7Ku6G/Go
0B31+yNgeUDFRq4pKzTz3lAIyKmNY83vShVONGTXOx49Ui1qVKRY2zAH7lOtX7y96w8IqYThd8da
S3oWdU4tHPKm4OMGzHfD2kjmKMu94ZofUjBnLzETYeMg1zHx8+BpaBgj37OgjEvUSGNOo3HdRjET
U9DnajIHdi8fI36aKq8MR4N986YzHNjtdkopuzfsIVkjlL1WGS6pPW2RJgLsdWVWRIrm9hI81ULZ
xlUDTO1Jinz64gyqZXlrR0AABF1aYm9OVZ0d68Rmygar1YK+PqzDB9vsKifsxqrp4xEIAPRxo2rr
HdupNlBUBsZE8kGhyHCchvxtOSn/6+Tp1lsbsifQfHBc9Q5rSeqc+6rBTKkIA3PidGmI6SnVKJrQ
zq0Ay52HFSnBeSzj1WrFW5dx73BAvAFiuZy1dY3GVLP9Q0WqQxYbVSpLnMkr0QDKbjr54GV80T1i
FyrG2SxzAQt2ns99UFZ/FAa0rlgGrVMgdXBW+0GXnbya7ISKr7IhrjBtG4R7k9lF9lEDxY1/QOWs
Ey3pAED+O2OQce+41XEQqSd2aaV41elkQ0tJR6nL0MEw/aD3Sr7ByJxIDFOlLG6CvhBdLOkXmG8C
S9h/cned5lxzwDKhKWT2W22xgfGgRVuviQMQXy2o37Sb19GvYsuTUj9p2lpRBOfZ4D6mTqAlqDqd
yTzMM6/+YaYiHsGBzekbNXQ1saRM7Sy8MMl80oqiUjCQ+vZJ0AcwdpYr6+Vmzgm25aEkuWBfacY0
wqBewRT1nqRI83ViTXb9wj7j0EsjeWHM3GFHD0l6uxqffxZZDjGQoEt7wDRSN7Ndkipfh7Lk8wBn
IrWvLBB7zZVGdRo68L25983aycNi1thrXTAYz6XXivwp0XK2clVNAXyRTK3y2FCbUrFJ9dwFVXdm
/Jw+LCXvaLy4hXEPu9h9P0qvnQ+lri/qZmnF/ORZIsNoVmNXupPlOrmhsXomXm0BufYqA3uqhXyX
uWCel09IzMsho/Yr2gFJVK+jzCgMmVxlrldP7NG5+S5TKhl21hrk1pnnQCRx61TycQKWuobQbCd/
hwqvGlj0Z8OLjdnCZsvsYG73s9EFX7PC5774Zk+Lkv5wJ4DWgx4Mi8zgn+LItsNq7mAbH8dJRf62
eu2GNWUXlFQEmC6XwcK2Vec03wJF73uZkNRF5dQv6b4o/aTdS/6UdaxGe8vuGwrjajAb7FsN6Ku3
S2dVxZnw53I5Db5XLVgFccxsECz3KpcVtQ4M9cY5Je6K+kNTAPMD1dhy53Fbb0vEhbg9a8uk+KHE
Oi8erFrqQA8c5VphBCRXyzXOrautjD5TMc/XXeczm10rbMwdXmgaZDMN5quknNkIGyYhVAVwVUJL
rO4jsiM5hq5T6cFzXWWTflszNsvOKlXuZ7RrSPSD1pREVA6E3tGLSIc6bMxefsqkXWY7R1l8Gqf8
9YOn1V4Xj2MwjKHfrsKJ7HUSMsRjUC27ce6Xx2JxVxlXqzZ/UbOnf/KM6iHlbeG6emUsIasLDSZl
VePB7VoYEnqrWw/Jspoq3LrcSPqYQBk3UBU332MK48FsNPrlXjCP+EXnQK+P5Vhip53tVusBRlVe
VPcEe4Is8P0r6SkN+3tTcW90o07fQOJgI6ETp46TLbL0RqSkP/Ck1HMdGl27GQQkqpYTPZn51OLq
wtk0Nx3Ov7W3v3oYmAlYkZ2mP6za4OF3SxM32ddWJh/sgEFUPJaCJ5WSguqoWTPKYSGSIuCkvqbA
RHsZXLGvwslGplpjwUUJOx4bvfHGPauGK+KhGt0lJCo2N0NvpCV3TKbFT8NEWfZD31vTACuq1I7S
mXoV9izku9mdJtrrVWd3UeJ0vn3ymsRIuYpBYyDoS+2oBn+Vn2h86jetKzTCOBha4hz2V9Hep7Wr
koPeAToNS8PCBioco4a91eUNx+pMC/Z5q81I6isQ/YdViMw5JJ3t1rHGWLQ48QXd5LFVhQkwoEvW
m35apuzO9kdnQNZnaPqhXEzjT5pO1nQ1d5WuhbbeQUiq7NqMPbn56msRNG9tDEHesckNIpbXMbc+
lZw68FJqaAgiokfW4XbSFipL0ufS/miLcvCjpDe8NuJlb70YumNYpyq0iHsgZcjNqk+pUXtvqsBv
psh0lYvJldAd8z5oBGs6czSR7lwCYT+UhZ2S4tI1xbAny4V1yCfaZDzmvXLT96A29fToTIBwJIFf
/ZkVnD6Ml5nz7eTXAZkLE9S+XcOIcA29GQfivlxTw9kF6aqma2J3/O7aWmlz3E2dnVenvE7zJDaZ
NNxn/f9QdmY7UiPdFn4iS57Dvk07x5oLKApuLKDAER7DY9h++vNlXzXFr0bnoqUWoiin096x99pr
6OgwpO4jdzctfcteG/sdcyvjyZc3nZLIGSMJv+nYDlNIgzEoRDvtSk1Vnlc/88jDaFFQYuFcXYPq
SOLr/PbgtGt147gMmukcrDhj+0Ij4HcyhgjOYMe5y409Z6AvXvRtlG0b7LPVbt+KrMpbmsZan7PG
6fK0KoDQT7ZdBs+d17ntSfoQxvYMLJlzko2scbXqbOz0yQ3w8sTHExbxpQhLdJ11sX3HoNdiDlEy
v8A3jcdk0QW30Oo4sk09YYFlw3AiNchrLGtPVkO0N86q6HfGvPuZ+zOLr6XCEve+sELvlLlb/d1b
DFPpYnQEUWpsC4ysrLr7ufT0b+dWVVOLPUcjGPS7ZcbsrG2V3ltWlteH2JobMEMfq+xDJESAaKPD
nGsus8F6rptxmy7lduXFBrXff7y+DSbp6mAak8Lk+oV9ZffB4YlWaUAERrUjoNZ41OYIJ1zSu/OF
oBBFXEhJmGSQFIM3Hsd2UbgrSZiBxnHyX6bsVXnTTR1a5Wuy4WWsRB3ubV9rdbGK2JhDJ6oAE0Vy
hFnPeLObVoLRCr8wa3rMTRNFBwJqm29OgXT5qNHcFNihrOMT7lJhuB+LOnjrGuNYeWpvnv0hnv36
Ro15cwLnbhL6E6dlAYnz87c42Ox7tdB57+qqJ0mqLUz0MR7h+qXRptlXEFvmu3sQ/aH9FS7r0BCS
QF7gUVk6r/ZT5G8f53zS85mNUnZb67APk8J1EFFJaLDDwXE65lnibapoHxaTmHco10VxUDnPQ5pF
jfw2Cd0FSeT0fZwuLj/jlS4fuhaRhGYSuf6bmiz1Mvn1TIJOrvG2mFr53Het/YOnosRmgg6p2ZEA
oLczrfwo73PdNVhjBXP1NjiYuvirqIglCi36A7HKdk19YYblKaO3QLLktiMk6VrWbRI4neMekTxM
LUlq4Shu5Uacyq1oOi4HE+Q5TpQbgxn0gp1IEromv7JTaFMfvDokm4njoJjpPFYnSHEiC559OF1L
SlJMRJ1QXUYAVTy4Wf1IF1TeNn5kTbdSWOEppo9z7xCRi4nuuY7Vo2VcFNbtbM0Ldvquee5sBWDg
+fmwkmuVt+ITW56m38ewERFm5FY87r186bwHXa7BcSkm7cFXzGJ14o2Jv3jwQPcZdHIOAZqW7Ry7
ZQCC7lpxiJmz7AkAyzvaARfHW1rMWlwkScVrSv5J7if9OtjZnvbaaS+IM5VIexgklCcWeadILFsE
LAwK5FX27N+T/9W2SYHZGpzrwtvMwR/wfbFXaX8zI5YUmKIJDE+j2DaXdWkrPwF0ULdXWCrfYart
rPsucqvwGRN/B7FtaGCraJeqHwg9jDeBnc3tcdNe+ECP1Vt7XzrmJhPh1u/9dnIqtIaYAyjILcCv
aF9m7Bq23I/sHXQ/1XMcltGEBxrQ87Cri7Urzxoj6+om0LENTB43E4CzyrKnfsiwoskkIufeiH5M
iyybv+IcsVWHjoX/mk5sAroH2cZV+zHuJiu+9yoRK7gshQBrh3/NKRmZL33ccFjRY9E1NOx800Ze
/V7zvJqvfiAiax4ji4b53BdNhhvF6ldDYq0NR0rnDLI7oTyjZKKZbxu6D+blc1ROQU8OXj3YLwuj
7LofDZ3Pfna03g66KB0S5HSZfSuKiDK41IxTrBwg3qdWlBUfOGPC8MTq2Z1OPFX2hHoF1OzGCpRn
P3CTxXdpNWGWhFlWrEnf6aV4cBYEH+jzN+dH7QDKk6O7bvNTpjMl903QLM2pqFRwFGXrFedtMdcZ
cRirS+E3pYPN0xYOSb85y6syJHklS7sMHINVDnOASDMdJ9qRMclNgAfpFEF/SZXw+88Ys5MBQkkK
+t0ydJSGNtDMrhPEWnyS4MhxNAXLNN4TjAvpHV4NdrRua6m7RczGoV2UUXcWPdPwQ1PZ5cvSlsU3
by4DPPK6QuYntwijOamEHeKCMCg3xxjKyFdWU2MyeiHuavQV68etqXL2CgzdC94/Zro6yk3Zvlla
z0sBqnAFiIkYStWEJRx5Y3jT7UTuSLkjLau4Q6mT3RSiF/oWlx7m9qybtX8JODe+jCxM8RKQxv8e
A/jle3xqGn3ne4AiB1cTc5hImwmfuLASu9AVdHK5iQlm2J50GcNKFw0ylWQAkH81tSj6Gx5MQz22
wll88XC0f3VWyUKy4RX1H5RVbEGSjetkzk7eEuErrTp66Ue3gOgRyv5SNaXGtZJOtk7ieQAKDMN8
nvgGQHiOw6yRvixDW/2cRSiQRvlR8Yu5Hssorcstuw+WlRUsIXze97lZ7B5auxMR4sI/u+PS3Ojo
qJ7rUbksMdQgM+kJBiDx0yBHas+COqNpWzBMvHMIhllTvhT6cE9Y3lMD1uPQHefxT7hwk7vPTV3Y
p0JffRDmWVSPUpPsCUzBnWQwNBP97jbFjE/NfNPXmwvcJSTeahMmH+MhdlYksxafaE2mtsQyM+tg
h+3YfONlUilR/4Ros52janK+gw1CY6myCAkakfWpxby1YmSGVfi6laXL1LSq7HGT2v1S9DiNpyF8
Rn014bEwhsnqcWHAR9tBr4X740XaA0HUOhx+AXUb8RR7aukPQWSs/tnjcAr3PfSQ5tBvIlqokZlX
pWASsY/P/OZW11Y3IhPQimp55zVmIc+76nMrtRQTDt6AvjkHGedXigmnhl8+bnRvC8P6h2EFz7hc
EyXri5adfTd6rfpgPM1ANkRrwbjTxivhmJZ77F0ir1KhIjrMNagssEM9L1lKihNTJFONfMy1qK8O
uhEGHsAY4s6PYtVdWE+Hw0F6dmPuddyL/t4WaxDsqmkl+GtxunL8NlklxlBrZPpjK2GKV9q2vtah
X+4gXJr8SIeIwzRx0/oObuoanzNoqQUdg7UGh3guqjYdUOx2vPrj7F8xC8yUAPe24NhBtxYPNuYs
y2Hc2lXyU8safgbD1DUe9m0N1KLqrjvxiXEQWWEwDvsMndV86SorsD4UmWdvl9F1JnVSVRnGZ1HM
xZzmkZ0BQaghsm7VMPflITDGEONGRcMTsaFF9TQZavsMpWpHJ1FPJHWtrZsBVsR15T7oTtpn+soR
NHVz+wdD1+ScTO0KCOxOTA9OSiOxf90Ac+aePHFTXZag1a9+WYjvsIFdmchmlPYxrDrnY+b1+RP5
loFJ7N4eGBn6slhvEHmOzXHIvSDpe870XWdryFvEIEp8YutmWm8Dur3Pmx1yNpncK9wUi6qI7XK4
8Qkpa36Z+uBmX+Ktiz6LZrlS5DMQqLRmIFxBLId1X9INf2/LWn632yn/mpEDvp6w2cvg4IS1egPi
m86+mRxx6O0ME7Y27jAdIh92+oBcKHd2NHyhSgzfDJCvdCO4EzlmZiChNgG6XdBjVuSIzx1hGm+l
6seeEK8AJ7W8rO3iwPusw2NOTFCROvPoLaeuLA1GnPEV/QQYNvLOWdyZ/DE+VXRs5t7+CcjqZ6+i
K9rwK7vbNcPryfj1Li6cyTmUTdlEzxpOksegJ5b5Z+iu8Ywvax57qWN8iKso0Qvvceu2uk9KjPXm
lGZu8A9FKKq7oZzZ/7EeLr+1sYRuFKyySavFF8dKmehqNOj1BOvCYjlyM/g1nUOEyc7F/5J+U8cI
FIpsHfpdw5dT3UsC09rDxk7667ygrHhEKaQwORdzKW5oJac05MzZ936jrEMHzmbIx+iyLDwFcq7f
tDsEEvse3YxvKzG0EHxMjVve1ucznlGRzVy/NvVQErxglfGdBLh6ypoy1OzI4Hvg9RTPn/2OHM3b
zCCqO10jclOOKE4EA9Lmf695YF+GzJn03vaK6oRbX+xe1DSy3vdU7mKGU/mTm5ZFb1e/FmzBysRA
z9QH0hLD7aZQsZRbAj7uZ5CVenMinbDqUgPt/Y1pulhT7FmsX5zGzFPamgh9VbAV7Q/NxtNzvyHy
K3iJY0yDlC/CW2xxoCwtHYB9IqqSTL+6qm2djuE44J7W8MLWjQJHVRiaRvt2LFysIlTmFskkF53v
lh7rBm6OV09HS3EDdk42G1SxsKXF3sbM92LVOXZeysbfYkfB7tNgxYrxWNQ2vFMb1qRIi5b1N8Zw
vF2vpt8kFq517mWf2L+1D7BFxmAnp34sb6ZZe3ZSw+dWx2os4wdkYyG5HnnoWokZ837a8wfDDocp
ZAlImchL2hb/VDqd9dl0FK6dJgTX4HpHHghjl0tRA1u20efB6HjOJTvnHViAd7YqE7RYh9VemEyD
l9+rse6LA2miozn6rEQWzCwdQj4HAtVDXrAIdM4Lcz2cyU2cp6TyV4DOISzhuZhJTVB//ZXAPbBD
q2BNBCU+bdkDT+kW9mBzs7N0ddIT6cak0dftE2pHpya5dJvFt8UJh48dpe+1d8pJ7VEQdi4Lo9G7
k27QDgkGVtvLKrvIucAHxrXUN7NHMnrv2dbe00SonaNJSyKOdRk5p0Bt7Q9gBu6VluP1dRrLuU4r
V2mDmRRmEYNkM0fwTl/FxxEeM+NUi3UvRs3Z8jLUov2RDQSsYh4iCoFLt8hOBn5xnzQMeTm7a9GT
tGuwfJ47TUBOaYGX7XKU2TRyYpDhkbd98m/oVtHZDXMQ/mQS6paELMs2YOKoTITxqwOFJGsL9m1i
7lsw6SKHCrM4U7FnqxRdYVHXeag0j3wCe5NCqUIJyeA6AN3ZcLftvTYOVoZVrAmNrLKZJE3+ylNd
O3OViLYq5dm0lby1hZrlbaDi/udS+nW3m+fKqi50bhWwBXL8Q0klng5NLaPiVM9X600ZskZN5WZM
8yCFDU+p5XOGRwGF1cdRjR0gOwTV37I+BCds1sz9VeSlx/WIagk+VL2XqUMWYu3EFFtvJ0dNbNNJ
RQa/TnBDyew0ZGb1dmqNAGKcsPKYqXAt2HfTwh2vlyC7DIu28VLpQvurIvg2gE5ulvkvKqX/QeVA
tUzesqAzcdF6vpMB5aXNzOZM8b7NwJQGMJV0nIPpYltqRj/Y5m+5nS1sqh0xHAA+nMPSEkdFH+Zd
1jDKdtJs7mXatvBUtn2VNPMoP2neWRr4PP/i2FWwx5I0rslKqoZP/018uV7cv9l+HDaI7LjwwIUS
TwrK7yQOcpyqcGZbcmiRf+4q11VnKUTMWmf2ztVQsURpBG61Mcu7v1BI3nnOoe8W10gu5iqH7TD/
/+53s6TaIr9st8McuMPDFEBRy0bfwTariu3qEHJikWhVsP0ujkNGqFXah+EaHmthPO+AuAELB+XW
4XDqdYMbrqkjoH2mbChyZih9yg5NtrrhoMufBlObj4VwDea2qohIJ88LU9LEawjMi5NNGfuMsM5p
9IDo9n6l5/4g5ywicJnlz9VnEZHpvieLXN/n1SpJ2PKvGu1uU+fFmqGHr91oPinE2V7SbOObB50p
AdBtPkOCnR5ZdPR7OyKkC1rLHMA9GUZB9BXU0lEzpXGr+ZJC9USLsnXfZJGFUYqdZ2V2qBiKb9uy
ue2K47GymldAZ5ThuARZIpFBW77VWwM/3Vk9+3GaM2gvrG+L+Vnm/bwdHR/aFRU6a78GS4TieGiN
9RXmCuxyO5f4rUfaJ23Z5sUG0PbKzDnUc9d9KUI8Lf7GuP+DN3T92kPcRq4GEVdZ4++PnA/WC/ou
kHdW1nigxka7EjnS2eX27wlHc1JD9u73Pi6/zGGnfvpZLQ5Nvt1hfci6ufbnB6O45v9+Ef5gB1+f
xsBnB47C6B95+O+XJcFMXKDD5QAJRd9zmNkvsSzGo485y4eW1f2x42nYgTD0+W6eMu8lCE2WeJB2
E9eVc7lzTe39hS73nozLRfFqcI9cARUHa5HfL2p0dTfZiPQPVqXzSx+303VS6IqzpCjuSDuW5wDG
zd9UCNc37/eqECDlC2GnoYaN/PcK41CMNE4+y6xBA2qrfqDzLP3+Hi49dBL0zmzQmJ4/WF2lLuRs
f+afaR6qqMFBm6CuQ2858SPBysN+60t6pf/+qv7X1WHvQa0NEdbb7x8gBzJ0yRbUOVBhH0zZDMNO
lXV3p93qr9lif6gs6fb8EJobGgOeDBgfv38DkiWz9Kacom2N/vdp6PAnjqt12I+zrd7clV6tU627
V75e75rWBhGvtGA7nW37/+/HFtgWIfeENWkLbCp+v5KxGLXxbbkcMmXG55LRHbhJxXFCtkLx9t+/
689jgYhglos2NE3Ex+9LM+DkBLtCbgdPaAZzAT10R8QPO8EWYRWFp5SvU8TEP9EM/OV3/8HFhKEf
X+84xEiU++JdfRiWKGPrxDM/KV8+m5oFQOTONQE/QzXsnUBgl/7fn9Z13z/vaOlBtF0kV6ge7Pev
mTPJLXIJjNtPE0EXaYTBkaQo2YSreDU9PfZs83nKQ3uG/Fd2bTI2TnsEwGLEZySy8Xf36Ugae2r/
oXSPwaNtEV+dONYGTFnSDvDUsAnw9hm9Yprhezenyh/74QKNrLL+piZ5fw+DGA8TIaLgakHDQ/NO
DTiWC09RJxngOxF8Z97Zml2DavEj5b+56fLAfOmiDpZlvVLTaiEbGGMxaEZ/Fchy/BLI4WGJOpA1
eTdNlvd1EXlx+9+3/X9d5LXxQK/If3C93z3Q8MNJQ6yb49S2wjmslZrWT3ZrCZXY4+IMF8Rv0/jt
v3/pHy80t4ZH1HXoeUI3Qtf++2+FvmT3Po4/R91OHSbAs6Yz84NnerRsv7Ewv/PCbD71K8uTnWmu
A6MRXn5iGf03ud8/4uR/19lruBzXEDKYohNAbvH7teSWq1qb9dMxc2zodS3swJt2GNy7oMw3catD
t1Y3GzNfec8bkTlHFHiFOPfMTmiJBVsMDLknUAWUjPF8C+GVJQYcst65mbUDdLNWA39i9wNl3CqH
4J79SrUdQi8aOsz/KGe7Npe2PLkDBuyxgsCBqfMAbKwXV/V3NSQHcSl96tylcEo3uw02ALZ0MOA7
u803+CMokDlcEyuPyCgG0K2loWXGuoV8P7wGWMmsX/KtsIuHtm8AdJdh3W70rOLwxvN737t3R4hM
Kijs8DbnUcPwnLzG7dBaE4MxdNzwk0DjjbVoXAfmEWqbXBLgS5QRPULY418ej/elIOS4ta+CDST9
tMTvq+xajQ1442IfER7YGR4DsSYvYlyQmeXEcaGh7ND+JV1gRzPCJ+lZEAKryCRxpqbqxl4iA+en
s/v5L63A+1OPOux6AhumqxUE9Pl3AjFknjbmayQIbNUo03HMNcLUkrc1vypV/1JAOEjflUTMN9Ci
YDDCaEP/Id6de+1aWPUQjrjpZlJ0VwKY0z5kbVf+qj1Lr3sPUQRUrgJ22NMUD+YlniIVXSYAwvyB
LG2nOpZTHthf8wjPzN0SQDZ6An+T9zH2oluSx/ns35RwkpwvrdVUy8dOqq7ad7TJy17roScjIGLH
kQbGpt0fVryQ7rIWvB0hyz83vMUE7H6zs3xOJu5+sReLyatjVhrLzfmxoHReJpUv62kY/Gr7ROI4
rDrT+R57PQxNnFNcxs3Rt5C0pdf16GvsZNHPsc1AUXJHYGSXg8rR2DXjau3xaau/ujURIbYTkg9W
OSssXERaGfm2JbolhPY4mtD7e8MDFO4+YH1Ob3VkI1bLdJDrFLKPyq+2+p41Z58GlvbHENy9SoK1
bn8snj03BzhIeE8HUncf495FkNKRhvZLt8SF6C021Q9ODRCfOvam+pU1jdslo1TOx3VRZBTQDnn9
Z10GxH8wPtVnfwrmZ6/VIccaocTZ2RPZ8uZRWSnxLRL5xCun6WPkNbE5G7aHuM/G+fB6PaziXQfD
VCZBYRziIXxJHlUYVd4vp3IJimrVuP5sYFF+8KqyF29lGUFHt2QXNt2OcJSyQNltcvIcBjJOdw4P
y+0KIInp+WAW0lojtKV76DZkRGk7mw6+qBv2q/0CrsjyhykG6s9kJW6kSCMryro0qH2IL+cqAryH
s4o7jn4lKvJjyMC6JbYzNV+iBRx4J4gNA88KdfaVA3Jrr22btIpju4hg75JhFZzypVjdF8SzKI7d
bZwvvkM0o5itLdrD64vQUbOuo55NhY5OFW5HdRrIaPi5FDN7x9rJmSM73Bws0sd99g4Q10ZDClDg
ysOS47q1s5h/2xO4hGhu5KTzG4N3YncBYxcIspSQy671pPo+Fk2hkRobPOAcR9V1UvZOy/Zi3sSW
ULP5GmQT+FCJ57UhNG5w80dXQX4H1wmqMiXSrBj2Vh2sOvHCof5gQ3UOdk6zqJtoLn3kA10Y/NwK
F6AfZUqkE9Nm60PNjxdpS1mNHsDIIcLkm/W4tKL/xvQfxldkauUJqIfvfrkF7oE2illHoDhPtO8v
VbL6tRYsiCWJHXhGxInb1LRPRmZuvi96T11Cp3RK3ENn6HZW3XyMw4K8OmgEb3BKunNYRoq1sFuW
/kF7+KWcG49vEAMTcpB36GQinVrMsVtS+O0a7dgUerfKDWJO6bmBCDwGg4apgz6W5htvhctsdfIF
OHbqSdTQy7PtVAJPy1o7t1A6rT5dR9E1twCX+EWKTYjs2bgbhsvFPBRBCrOFhzTqN/dL49ggaoNC
QLgDUON2N9AW0ZQ5ub2kPW0s4dHlsrC8wqmuZ+edlY9WVcn1tC5AWxDZCneE5AXSgYQHnQL22NnI
3Qg2BdEozqlC8ZXOIzJ/uG00OZd7XC+VBxJtNU+w9rtXH5CMqMQtCJ7VvIR94kV5e7Nd1fM7mxYB
++0S7siuW0rz2UAHaC9RNPtpgxTgtaYnbbBpt5otbXSRL+e5iKpXMC17SUBf/Bwj97qpE2RbBZ5O
sdzzVgAJGO3iLUOsw5eqRPByiutOfUHEiIQmi3PTYQe96Ze8uAagN65YqHxsExueiopnm38++mSU
UjkLoaz43PbYDOF3FizVfoP5c9iKpe72oi5J5AHKtrNDIwsCpjiWi/Vp9Os+3mdV6D82OmfF0ZC5
/DxkYeCmvd1c6SEbXGkChoJ23NWY0ijwe9f/oUv6duJPNqHPjj9uryaUtCHewJOqcPMKP1cQ8qGb
QFkqUiB8VInuaPGSz4YFfrvqlRT10nMPawYUmhAzFewt/qBNhBYQcqUddD9CGdAjLa3C6APSvHgy
5UL5aeSYfa1rdvXJhEUR5SeKITqOJkBjshbbpw1nr3q3+L37gb6tKZJwxg3gjFPYlc8eo1dKtqBv
00WyRQS+ci2i/WyfuGrp2qK6Yde0vBQL21Lq+LLI5yAfyrfebM5TZbedPIUNDpwULBLld/mSOcFn
h72KJt4Dl6AL/gsWusow5zhiu/bZKRtU+jN8vnbPqjNM7ZVVT145i/7ca+nOaR81sNIpU2ybfTwJ
8fdYY3977Bo7P1gxxKVk22ylTutIq7SDyO3YB0t7NcMpWwD3WM3I/Iy3ROFB+qMMD0XrkCEjB7f9
ieJtgBBTae6z7OBEQLepwghKotgjYbqsPf4LqCsnlGGbq5Yrht12PyKWsDaQr+uZJFyXQJzm0Mv8
j3qIvAW+9TQ7j4u7ReGnLOTRS9D+cqhh5QS2Fc/kh4kAAkZaFFn+7BaIeVCAz8Rb0j0MFHKkWrsY
Uht3ZAT6FHra8seKvd99PEAAwpC9nr56a2llpCXk1iwOiirBzxiHiLI4t6p9Lxa0ofbi2gOnaddn
51lZlbqRte98cswa12dge/RfwPXjjxKeVoP2osvsp8iu/b2YMPZJISPJHgqYUzQ7R3efx0CV/l42
kNkOjpCoPdYIIyz4reVV4RHXLM+qPH8uqco/4H4Xipvo+eHRDGg4oO826rCqZXoR0s5+BM4WL6eM
r3Qvy1p/I2Im2A6dqtufIo8g+fW8mXWic/hXSBbamphItMUNxakECzNGCRu2B2cXOoxgJDUVYee0
M6ZbbgQjD9tgZ5vNybJ6bHlGhl+mYQy97t0Ku55P2PVm7G6tpROHcWrDD2NZ1Pkh9AvqWBV6Az9P
wPonsa2GCPUi3m7ntsSfEzOg5ly5jAS8eBPf2tjksFrbILzVGV6SiR0heDhkm49mkpRKpH7R4kJ9
toqxwJpXj+v2hJhPYzo49H6Vzmrx67Qv65U9exgXBdvt1n9b+ryLdsSIuP6xWErR85wPgPqbLeB2
jhHPQZzrD05duDl0tGn4NOu12ugYAz+p3StCJHnPVJKvmnV4XYwLvDOgs2a3xd3SHXhSeINyj5Gv
LknluGWd033D4ArlgUMyfPBgsVQ2SaRW536DUEfp2Ry9pE3jKHnbjM3U78Jqy74Gcx787CgnwW42
RdDeYOPuPiKGY8GD+Hkswxur8ZolLXS3FJdIYfWZljXF+hZfDK2vFqeF3nMeKH/vGsfP7nnptwje
3Ex09EjRurPYwd85em2Cm0nTzD/5bW4h+JGYeV6ihi8pvY7S0EhkNNeJZ8MsO7hFH9zSJW/kr5U2
+S9e0UavVr5Im+IEBWJH7kAXkVVXShTAq9os2g3MgParBbu32QnWNfG9zJgjUsd1NjIQTNltD2UQ
Lu0u8jLS2Oiqx+1Eg54NUyrbCd0/1g9OWriwG/bwJbWVzktFo5jbiFVeNRSS4FDNbedwbFmWlw6u
P95hKW3VlxpA89tmTy4w8NQpYoD5rhPUNdN42zrQZG+6mny6ByyPwvnXEGTzvC+h8c/nptj8J6tQ
fnCkoxqo+jDclmm3wv2o97Q28RdH+s1pkcom9rdm9k2rAdObRzXIiBXE7Db2XgBa1PvCslC3+UEx
5rfKz+PiuQoJ1jiEVK/5bKIqlx8FYsyrHFJ7pDyVhU0g3Aaf5K7GLbY6oA7Jzasz55pxfFgjSTQw
S6lbUclsPrLEa/PnCnts5AHd7DkTS59wWA9hWGcFFMOliljNSgfZJVRMUgPDDpYKRH7LPOLP2gNp
VUX7lI8DNHaB351JPMPu6jY34KWffem3T7Af0bpvEmoA7aWqX+01V/HwF+juTwyJTh8eixOJ0Itx
0fgdQWlyFUAPyKcjVLX2HhOIrxoBn9mxM7ZTrZa/mfNegbN/IzY4h7AnwEckwrADx613IvqY4bsy
6zodi7WcXwZPqYSToHg2cpwObCuyKSGz9hWfmemOfvdvuvH/9esBADAXAzoCqXz3cacoBGHu2UrY
ykBfmloLi4vB9/tPxpfDS+wM+a9qbGFOtWq4tTzr13/DI+9//3VjAz4CmZsbAT57RU/+5TIGfLr2
PWIpsj7ZDO1QcIHC0I+doT+Ne1w8uv0WtfOVjQennt6yS//7At7DElcUhP0MzY4DKu36726Appuw
MXlfsQuDTQ7lOr9YStufYz76bRRO85eAs/gvyPsf1gnX3woUhF1YyLqSNv/3j50jzXP7TGI1b5Uv
bGzUZTbNmLhwVVVqF4gc8iKKbgoHcw3yWeNnrCXqv+A/f9x6XPCCf8wTsDB2vfdZOFFkEAvzzRwl
bWh7CUJM3W5sM80mwQCx2246nKOaZ9n5/Vsd5/YDlirjcPjv2/8PcPzv55+mClMTrAvYw4aAZO/u
BL4sTes40MSLNVjJShsz2m+712Z764POzM/QVlyy7oBTgqtGbvzl0omrQ4VZ03g3FoNT3VW+ca3H
sonb4ZcZdYUIWIUiv8l9UW4nWoCVuMx4xAFm1ltFiJEWC8VbwkfyZUjBtfp12pcdtBhSXJ3KvtmW
CEItcWytOWjfDgk+xMyq/oT8wm9f4YlH7n1UTAgvAplN+QkMmLBQN8Se6lSJyfhJGYKCHKY29isk
5CgOd4vlN7ZBMBy0n1m8r85+mtz6DemoPe5MD30w0RiHfQR+dxh3cE2pbsp6yYK/oOR/LCaFw2IZ
A5nAwxsnEP8Eef3rnbMh0a6iNCjLsHVOF5gxh6yNtjToXPVSQAS5Dap2uUxtTUAk3fUDbvIkx+jr
7nxaFdmeuj3992Pg/PEcsAhjARfhfClA2XB++/2NGDfd5BY+dId4iPB5MijNrMvYFI71Mq41vgAE
m6GMhEdJYqEXb81+EnRG9z14Ge9Ig1foy0JCRX+G1rbaR9g7DsmrM6DHG9rq4SVCNp+f1gzAaG8a
q/siiHmA7bkswauegij8P/bOrDduJO3Sf6XQ9zS4Lxc9wCRzkVIp2SlZ6w1hyxIZ3Bnc+evnoctf
l5TOVqLqajAYdKOBbrcrkmSQEfG+5zyHvatT3Su1TOPtEKMATgHlVuswU6fgzNSxFizaijBSf9Bz
xBlwMlC8ZMHI3jCk7LdKRVCiG2yTzrnArtHnW6oflrnvjXgo16kJXfbGbeywOmfbSVShJ4vIXGN0
75VFo8TuLoF/aC5B2Vv3ejXJFKFvNUiK5W2QP5aaQzzG2JgtJ10AHpJIT8onCw8rHEdkwizZZzaN
heZC05v4y8hG1dly/KHhDXh6ilfjEMv2s63LnApiXslrMy5VFlTkOeO5DQjIvms1uFmhEhuIp9Bn
2LchD+qu7wrjW61YbXlRD5RfVlEErw0JrB5E63yivYJCukaXG+nFNK1T5GXiqm9kzwG5nlwCGc3R
8pMynK5rXqzcL4CI2MuYvUG0zgKFqppjZb3gPNd6eIhjfAqIGWiG0Sf0uiuri71iCaaBijl8SLni
KUzBEo/hmKxry22/lUTEk9MBcmU7kAaM+DEiIrIdRiIu2cVxCVEb2SiYenidCATMeuEFmUbAJVh5
8bmLQdxsCzVjmlsIijoSUMuif4Z3inp/wQSAzQxttQHNQyNMMXah9Obzq1YrjBXa6Qb9qjt+KZNa
LRdCceoHjmRshJG+oISrEz0aPoeEbdrXWlukW8RMGspx104jbDui3SB6KrR1oCVhtMmVQbMucAJy
0QJInLgCaBA8YHWHge4lrilBMkCjyqQWvJhRgx8qHXsEYz3Uxm2dDk69HRWJlEmx8/4uS+rWWVAJ
VtsTq9jhVgnAIfteaw6/mcNTjAMtAcTzUo3EFELXAo4XDp7cT5KUF7Yz03nORPubfdx5PPYJM9SL
56E584L25rvFZrRtO53xjEwxbuAXP4/4XCIfxcn3yJL994+/Sb81cRkPVLbrISxCtwCD9f14juKV
KZAY3HCOhXHGkcPnKPTWEh/kY5xBlgFq1aUXrdcVC0/0prZoPH3Y0Gt3H3U7/JY4as4B2TaX/eSA
mIUdHbt+HvQiWHoo5Xz2Q8UuKbt8F2GLxm8qzPuPr+Gw7T5fAleg6y6tF81VD76qnM+CqE2g7oUD
2BfcBtrawRe1tJ2JmmuoA0RTKQPuWmwJm4+H1ue+59uVHT0OwQykHtH592CxHXRji6JFF9kG9joX
WG6QLyYAcus+x0EWqFbrXeV6h58IuTFS19oO0XoofTw9DE1ltUu9gQLus2mE7FRzxsaoZ7T6GYdM
vA3gt6ZnO7WZa/ZEYQKnJ4cYH3+PF61dq0XMHFaaclkKxwObQ/2pW3x8db/NfZoA3FtUI3yCNONw
26LkXRDmJJ7hTh7jpU295zWM4blqGkZTlOhKfGKfasztuPe3E9IgEHtUaOwY2TO/n40hrEHwQ2G1
6UeVqncQEjfjthmUOpyXLASm7MWFQzki2+ihtPVFzMbKWOIAMtqV2ohk9M1CnTPZMqJaUOHK7C6v
U7NBgSAwDXAew4fsRAYmo4lm9Z2StcNtqFciPEdKRLFeFJGfcipWz3DzZZxZzbg5T9BwPJecDlf9
3D3m61vf/bzVvxLBvvx5jUSEvQ0WO/iv/+tz+ZLfNPLlpbn8Vv6/k0jGZve/B5IB5snFtz++5T/+
OHuR0wslcZEjTnj5GZl2/uPf/5pVNH+mk2neJ8RVIK3ZRqE7MeZ4oP6lbv79L8365OhIfDwH3L+N
5Ii/kxeyif79L9P6BJ4WkabBsUdF98TZswYQOf+R/smyDSbcTMrmfPL30sn+TFj4a/LyJWCX6fIP
ZPYyeW3r4FswtHkJHsjk9N/JelpQIQuURYD6+VJTpxSIRF7Wj83QYmmdLCpelJcnjOdZFVKWaYaG
qkCsUiZemnXbfwubXiMO2OniJfSG3AKGJCXer6l3whVVCS1cDW4z5AsC9Cr3vLRTSmA6/AYSlusM
MitS9lpeUZ/K+RLXo/pKP6dP+at2MKzajm4LSDQlvVOsOg9IuNZDSvFW7EDcMT1j6+iNahGFrXt3
nmKKe4l3bCe91sNdmLrWTd9HNpdHtjcBIRM9U5wJbT8bcHr+hxCfoCZgRZLu6qlbd/YbXWK7dadN
pteS5lpvoFNwU3tFt1heCDP1btTM08hRxjhJPAP/WIOa5FXfBvGVGI208lsaiBl29o46ud1O1aaB
dgV6JkhIRAR7l2YFFIbKHusEmBmWZUxjo2B/X2kgGskYqa6l0jevdZRnwUWKELVYVnM269IDToK5
gq6yS6507YHdon0U7BKZiA7qIr5crVLxOwa2nGlspSeekJU5NMYbx/tsREifQKT1Fg6BLg3ZhNX2
k4J3vV+0Tt49w59ynjGDTCMwtqS6aCwP5G+Ax/csZL3Er0FdsfJx/ke3bL0wX9L6HJxlpybJFctB
c0X+marQ5qEoR2MhYJZFbkNjHiK0vrMT+rW6bMm9FLnQ73SpqGSSloi3tRGwC1B/S/rcfAQtU0IV
bqFlprjt0jhFBe665W3sZOH3PKKvTg+6cOZaWzbd4zDRwtkWTh40VtmfQ6sIx1PcOngzVJWQ3E5k
2rIoHWrXuZ06+Nzp0wQXtt2C3sH/KKH1URC8iMdxDBelFMLC2g87hrZE1Nx0mF3IpHZa0kFHLz5P
5VjE+ISr9nuKH+0Ku3HyXQxqczXYc0Z21oXaburRXC/QPgc31MhD1l3kjFRtgzjvaCam9PY0QfGs
B9CQ095VgFu4dr4JIah9gauFbcTAr/RUUwWz/Wkg44l1NRs1f3Lr6EZBSzItWkTyzyLulHvg1SMG
d6VTvvGTxn3u6GidrFHS2UdLYGG1Fn1yAd+i1C4NTFUw2ZRApUGMOxDffWhrd1bl2A3quLr5qvdR
1vmKMUnXp5RZ1HRf7BY5BKJWTBP0uKsrrx8Gwx81z/yhUjRMaMco05eEI9i9GFL9mZ29fMl7g2Jt
XGbctjHZ13nfP2SW1j+kqp5cGz3L3AY9Tj749RCV/aboEszZkCrc66DTECoEjlabC80aCDQbtNHG
H5ISN+rHuUrLVXfTfg/nxsMC22TYshpgA0ZbcnxspueodhIHcBBNeX6nisCkMqbwqzfMeTMNJZct
xMBUX3IkNX/0ZWI+ak03UTcWkoK/7vaIPiS0ypWooIn6fRTiES04ZO7r2oDZG5S4I30ZkEQNlcYx
qg12gZxCkRlcU6sYeCq0yhdDF8TtSqmSwFmkxBYAe2FvNe54Wyl/e045vEAlTfcT5rh0YalKYy8V
uuM7p2jpP/d6BeMmxsTzzCqh5EurqEo696peXijeVEga2hrSOqoeabRSSNe6rws9R0FmCRWWDrAL
TED9IIpdXEScAL3BoKerDDEa83hSIfZnocyfXc+NuY3YY/eBR0/Jh+9qXetOpb7UA9sL38TqzR6L
XhzYRRyKaEG8abKWovZksnVcKHe0Uqkl+xFbFAOT2oTmH5hKMfr03Sy+6KGtnNXOIHtQmHKk+RmG
+h11Kfa/kTOjRnIjdG8UVCfeIrNBoa0Vtn5XTCzAaTYNp3JPKZZ2tlPzkED3h9rrCOk/9asws+Kb
ibpSupXjpCi3tqfwf49YrjxyCaqGnoHuNO5F6FmgDXoclUh/WLKfPGSANVZa4bQkFTuNsyaaWb9S
7WS6Lopa0ZbwFVvH1x17+N4SbXZvt9AFzooicC4CU0txUYu6fUat03/ueHrVBaKoMKfW9TlS27xb
SSxtkC/qJEyI8Y6ipzf7kV8bsz8A8X0p8LXW//7X+9PFvKqjdnQhjAN/xfahHxyQzLy3+I6LAkNe
XH/JlDA6Z9VGukGCEYqY3AK86+UXYCl+0ZD/1p7wv2bPvt1IfrxznMd7LkrSSMOo+b8jpdbkFP3f
94TXLyUfd/H8R/H6RxO9/OEj+Snebgnnv/5rS+h+Yrtns9KoFJlxIXD2+7Ul1D5pJsfBGfhH3RcJ
4H+2hMYn5L3o/tj3UY+lNMuh7teWULE+qdDOCaShU4GgmuPw/2T1vtvDhy9EwacjYqS3UwdZ/bvz
jIuKGGU0W1NO8mTjAvB9f57RFUTyMTluOHBwoofFGF6CsTaMHcpIpDQd63SygBeVpKvem6JhO+iD
fKBEJGqfnSZWSa9VXNOnn8sJrA9QWi/JZKZKlwPdoJXBqkryoEfs1phhaVhQDYKblqD7u0PX33uQ
czKIFcW85rDmRcErEVyqXI9aa36tHbXgEx45dF2MIij8STUm4wyzhmVsHFRDBHcNjcMpy5nCfjl4
4XBXcdrMzqE7aOM9prxq3NLrQxtE1yaclSqaeQa/JA19iHA4jMtY0ZACTjJ4Mhsx8WmIsGwvWLMk
HMBJsqKr+OwAEVkZCBjEWuLSw2meY9RtS7mYND436FmV5HvGF+ZJRbqn+oOBYGuB4s+7m0QsHirZ
5vASB6+5Slwo5QvXS7XXomnolo+OLNCZmoV93g+YOhHgFUAL0FMUOBl1YlYw4esE15lKMUI30Kha
zlSSwbdgynwV8SAllySo29sG8rYF2MOJkDMBbjPPrWA94ewsVhhNUaBoWqrYK2MQrbtRyxaUT240
T7XoUnzONqFbSCDlFRswXSyrelJYdlsJIC6twaeheipNhW1RGn+TnpTXpBYC46COauPeS3uAhKiu
jF1udFO7UacuNP1WE+jatMht2XPknqTerToVp+PKpjJcuXYcXw+ya+zrKcOkfCY6tavPx1ZB6EPc
SSX8bCaorqiBttNyzFNNXWWeDMIFzIFcQylUJ5LFQWGT1nX6UG4sGzblygpBFWxAmKjNLknpWOyE
jfaV4AMiIpeaLVUX/4GRV1vqgspDlRLl+h3XP37/iN9RLUG4YB7G7cQOpiLgMqIZZFRwBgaAYeA8
jAnCa1NpjZ8ZhooEMo48kBsCnh6KrXQsV1UpB4kyridpjVMSTtsOgbRGf62pQuVrAarWWoc41RDb
jUpNbCwS13vwA82wjgRl9YW041DsMHRpzrVoq7q9tVI9jpYDpZj+MRNxhsUMcIz4mirQwi6TPKi3
Q+90IJ9Eo3dXtHy9/rNsvKY/r2jiuutyyolz7NrECB4a3UvMV363Umy8EXDysmYCWYhyRyBXTqEX
5d7quzz36bETbRRVqFFXAyjEdllGYSPOtdjlwEMJnWeT2WOVXrEWOe7nNJfkEEf5oBhbNl2Ft4Tm
TJkbmpD16lh50y+pZOTJSrUyzMhqgiJ4JQWw8nXV2ZFGz7EHkDpgVY43npFS2XQnoOGUuzs199Og
LbMrfQj5cgWh1ug/ijgfSmrEQQvfWRMwE1tSDaO1Vakxp1GaCjaog7TAZV+nanMORYMOBP5C/lQ3
wHycGaZZZZd62tfxWY+0vrjSMZA4ZwMfi+i8xs5RnqEiF5avM4+CrYy6DnDAhBoD1ZlVmb7TahJM
idAyZWkZUcSpozbZwqXYns0bJDCkGADsGqxlPYzunekl/ByePn8pd2p3Gwx5Vy0jt4gfE92Rr9UY
WK9jMmjlknJdca/28+hZbfA/KFEn0X6qgWrwimXS9LGqlAHfN5U/7Wgk4P4lw5EnYVbeqgrcNF2b
Co1z3Wqow3mQs6+I2lbx0bOjPMvGZFZ5BDHapAI40osGTfMq4ajDjlZvi/vILuQr1k41OJsb06/j
oFivsT47wnHOxNYChpLJywrB9d7Valf3raIufgTsRXle5CDglM7VAYBlUEqM2hNRoSifx0evV3Ni
TlEOcfQkihIc8RDGGPnp8o0LlVQh91xv1Z6WCrtGAWGTlt96ylHM9aoZVTstE8nXsimiZMNOqFfO
OylwE7NgKASCBabxQDE7MZSzUC8sw1lIQV3Qp1VQ7NqR8/miyclt9yE3NCoywKy7zSiBv1BKhsls
e+143Tl1BZ16UMPeD4NW/RpFlnVuB7pFY6oAr3VGDyK47HTT+CFxdqaLUbNBKUgNm+iiCeKB04KJ
HQZRMKHvOqk/ua8R0Q5zoXaLq7ZvdW1hWaPxtQhTKfzO0BsPGQsN+/nYJ0GrBWzwWiMb9xLniblp
BIWOBc2ohG/ROBgO4iKDhIyKzXtCyBXQ14rhE6hQuRWtp3bUL4JwwPuT214tfGo8M5lZyaavJaGf
e7zb9j1EaTiqBqKubRiIrFmQUxQ9JLlm8DGTQ/ik8y3neQ805zhTUMfwHbgd1Drwd36dVJnsbJUQ
07UiY/nYIGe9hO2kIX5H0X1VjVV+T2G0v89TRX9Q1MHLqeTo2ZfWrurQtwtvFlFWbeCsqOt21Qqr
SnarNVVsLAxiXVhj3MypSdtTIvBYcVEpG3NUVMWkoBVjYuO0YvNtK4lMWpUTB81lYoMw9CscGD/0
ABvfeujtbt85ef21jC1qLmyAEkiQURlnkA97F1WnaOSZWkcA+2dM6EiDaAKCmqqzIWAO3rtqBzTz
i2wQ8rrRg+J70iKzX0b2wNlV4M/iLNxVBD2UWYFM0ZzJyItGE9q92efymSYpjxKLjPiCRVFJNiHC
jszvCjFcO1gEv+vhKG5Tyj0ktKCgNvxyEGW3cr1JNzaUwYurArvBZV9XUb0s0QvVEIos+YSa3vs+
tVb6VQ8hCuCnMe5mxx+4liEtfliOnqmA/kjUXJTFYBD/zT+4Qn2UFiCMpGXeV3yHq6Wbh/NDtomy
LzBVUTtABZIt9Xnh8GOtq5+FA9DA1wfIqb6KrwZpX+xyfOOcUgEfIxOkWDh4vW4UkZY6MveMZqBi
xt2XSu9Mc8V8Cl8szHPjNh276BGpH7pWhdZ055fspNgIjqMLZrGxa8EJ3o2e6w64CYBaxfwCZVJl
6rP15ZDLuTpZT8aAYl+jsglRkoA1ipDJhEIKzW22LVAOIRnsS+h0CDkS6mRlYJ4FqRd/KcpG79dk
09EkVefldKHmFiDqiZbdo7BS+wK6qUG0vKeIAVrZGLsbidOkhLICIW0NhHYIFkYQIne0JFL3pQHI
4VKhKZGsNbPor00vd9LVmCTBlyz1onrlgYQ1F25h1xW7EEGgJmtt+AD41nhFODtkS1VFQs3EhPm/
GEIlu2Xj13+GIETFo06a8RKygzQ52RuQMvUA6jspLpWBYbUDSYa3VwTwQ7IxVChm9fk3kbbVbBgx
+mrZpTUVvwo11BMyNvMuLuJWWaoRtFzwgUXeLgc8lSsKAAVwtzCF5Fk3NVZuqQ3jS9y0/VUGfjzw
U1uM11Ca62cj9fKGHPOhe3CKmuWD2mym+6MnnGTeNLNPFcjpK/SkbVxwdLezL5IgkGfXzKxHTB4w
Q+FruCbta3XeZ0NHK1cILqIaJ0Vl6hcFe819mCGnhIdRBbhTiTczyQGr7H1IAfpRHzuwzBVUnB8o
lBxvWRGecKuhy4cPHvYmdUyLlGhkyRgg1UCWEIOclkrz2LMI0ThMUjijoWss4rHFPC/cZHyKIQZQ
oiC8CLyrJuxgBZQmu4YMCQYsVCEcLjieJFeodCAcVGpURezXIkpHLq6ffsa7IFuH0NQuQqvoHpqq
NoLFGGvlM115OLN9ldjhAshaMa0kC5xGOk3bN5gzXZeG9FBmuR9IhBKgj1TlvjCbwL6u0SDioc+6
J3To4Re3AR2+h6lFgSEHy2Ejzy54oq3qtbPUsMn3o4eYZ5mKHIBbpEpPpXZkBjspityAu26rW5r3
HSnE+SAVbu0kQWRberg3bBUyVx/OwXha38fPohzUl0jHfIjeYcB5lE7hsINLynelJu4DD/to9JeN
a+tgHojDuYnhNDwjo+ZQQtG8v7NL2d4PWlx9pw9AJTxmdb4rWonZSW2b5AaCHBxlL2epwJDXJfdk
mHIgopIDtK1lo7o3SSa7GumyPGaJPdS+4dEb39Cm7B4dxNvgZ5H+h8uJtESIJhUbF0gOQ0Jlyoi+
Q7kuiVIUrWWg3/WAynfQAb9ltRDflciIv9e11zyEiZzEAlY7IpPWseKdRmgjUggQ+9eZm5RPHG/S
zs/dntBxadYPiIsxTi1zj1fjoe1ECMfO4PhG74GOyEIxs+Q2GTz7Vs0L5TuOTsqGbi2sh0l3Q4UD
sM60H7HwxpSmo/ZaFgnQmJztzuXYZ9nrRKn1Hpjt9N0ZaoJZONHXL22ELmvNxMq2Tp6jp6/SLiZh
LA7oS4Sg2EkzrNXuIa284gnXPcAmh50fGXRa1LprF9RztyC1Ddp9RokyJHgst28b3ZD9lRc7dunH
JZjDLb1NMsHHnq1orwxRuFKFov2AzUnkwWSEZryPJqQWvl501vwBA8sd5RP7wdmB9Crz3qUnKcFB
Xw1RPmZsGJri3rTwoS9wZntwXAAhPMPG0uTGrKPkM5tiXb9qm4B7HGCAxVudwKO5ITOAvbQXNhVZ
C3YjmSH6iJ5c57Od+1LQdYFPU8JTK7EdtxhuAesG1eQSXt8WTkmdl43iKtOnIrhEuQSmCNqc6V7T
Yq7n/xPy5ccB0Q57KZD9itb5YZOmk99LCrkrY5pC/R6fi4Bt5466xc1LmuxPVdj/r6j9a5aS/feK
2v9u60Z+Q4T9too2/5VfVTTL+6QhR8PYgDfNwl39VxVN/8QrrrOoIBFhg0Gp7FdjVeHvzKJODyO2
h17Lc2jH/k8ZzaTGZqrk21qIjDWU4+7fqaO9F3G6s2KXsV1DhUTG+nhYRSNhykwcq9N3sKYWQl2F
mOPoLfmFdiUBXpvW4s3NOVK3e697+HM8wBU6QHgARSh/3lftStOMLdJQtJ2KVC1Osa8+Sy3eRIVx
YqC5/PdXx/jXQDSfLSSqmoYO5/1AWJ7EMHahDtCJECjBd4ulKSlPqCqOjOIYtkk11OZf1CPfj5J2
1E2ROZq7+YDytRmDEposdOEkrY2zj+8c0+HwghjKoUlvc+pzvYOhaD6QcZFKc1f1OqELTjotCd8N
TpBWjjwfh8ot4E5DU0lvnn/FG41UxzqDKMcwd3lf0bXtrK9t2EerqXTLy7Gjo/XxRf3kdhw8Jsei
hgwnYFax/xbuyDJSuZwLd7aJycEnpCG7LfqCr/0ghlBwNw06gRyfO4EBsFO3SRLKb63MBjz/hVcT
EUMzGuqpieDR73DEfWvjvgzXmtWA5ZiiOP5aDLiBhKHGr1GFyGXJUbB7DIWjt1+6sfcAriaJRXgM
f3ji8g7YDj9noWMjTp5V+prJZ+D97WxrDvrg9M2dIdRo1WgkACYiXEYUns/UyfGHQPmcmS1b2mba
prUyp+m4xinB7kGpfH7JPdpb/BKM4DZP9/2vYGmp7KbjJusGTSF9wG3uNZexSz4R6qO1olazDYlM
SvU8kgRYfvyMj90EGgK8Isg3bJ3/eD+8WThq0FA22ZlJieUmLGnzatc1Qo6V2ZAhJWJzSbm/WmLD
PUdLbXy2nMHe/u1fQccNKRufTt1jsh38igYXJxuC1iJOIKke7DYPzmahXUd580zoer8aQSpftiP1
X5pu5UoLhHaGSVM5//iH/PYeswjwzUcuw6RHYqy/vxulgfmvdwvlwk5Ah42eM9xMFiixj0c5cAgw
8xjGwkcOLkjlZVYPxJUGdR08a61yIUPiuabt4JQ/vAR3BJtjP4ojTFacYJhu4jK8+XjsY1dokcLH
akIfCOnQ+yscCi3pJabtCxCHEq9Ob5/oG86funcfDZTnhoH5wJ0bVHwS3w9QIEOE8OB5Fw1WIdiK
1o2pyLWQSGLwUCZnoUtD+eNr+u27eDDkwVOrXSkBijrehfM5rR41/dZNbmvj9uNBfltNDgY5eGZ9
gm+L3pN3EapPHH8t7Zzu+sdDHLkO9iFEU6sWjBfQV+9vnWrYdYLkKNoRF+XHtAM8wmuGcN8Z3frj
kY7MgncjHTwkitG5hoU92rUa0b2Wu2nFcP/xEEfmwbypslmBXcw/+sHXtXKpumaAz3d92UabbqoA
yof1Kg/tiySAflVjbTvxMTt2VSzDKDdpXiN7O7iqLh3bpiobhoTcXtHKkLbz5eOrOjXEwVRDtwGy
pGIIOc5CLQe6W8lx9uNB5nfw4BVysO2g9pt775Z7MIiGh1mWtPR3ur6nYrl1lQ3m3UXDNMi9C7e6
aVxj+fGQx6aeY80tfxWkjWsffBZadax06PfRLtQvsUzNs07p96jST1za0fv31ziHU1zDKe10Vh8h
3eJg1tMyiMZsODHIe+nCz8/rvOfj28P23f0NU6mmCMysjkFwt+Srgry6McUHMG5cyoHVqW3S0af1
ZrSDiZ4liTMJoN+7jFxRvc22mlR/ZNEIfBroSKwtJFhgq3dOfPR+rom/zZI34x7sOZEtdQrYYKZi
dK1Wzab22mVYbekuRrr+0OH1TkJ0cLBYBEWbLLmI0peQdMA6IMzpCVliJp57yk0TVquwR9FXrGLS
5Egf2tQGKR/wREibXmh0OOT4D750b5/QgWS0oVfrZqka7co+Wmus9tzCJV09iMXfPp7Yxz5Db0c6
mNg9xd7WIkBqF7V7fFxX1RT9COV9KIC+QDrzPx7twFbwa+o5yB88lBbofA4eSodsAR6lEe06OMaT
e0bCjVc/aVDxprF9NDr3K/6Z7VA9oCEn6C9I9zHesogslGJylm2+jbs9vBMyCGjmO+sQhMjHv/DI
MuaAevvPDzy484jGqNbBmdhhVfHWKls/Gg9qhA5rPLUsH3vXXYp5mG05JmMUeL+cCXWwtRLX0Y5O
pVy2WCbBr5unnI7HvlxvRzm44yN93aCxBl4D8a0G4QKrtBnJBdWzE3fu6OXo6LHYFrJVP9wpk+di
JRxbo11Cp64slrhVToxw7Nkgmfk1AieDwxsWT1gFuZRGARZBcq0r9/9kH4PCByKYYXpIfoyDp9IW
IA0oa0W7QNuHo3GGbQBNZnniQHz0Uqx5E81xlf3gwaWQjpUbZRPwCWbqK91dOT315YlTw9Ex8HFT
rYA8qXnzn785Duu4m20BUGYX58SeGH5Sb2LrlIX49wMSzVvU7f8Z5eB+EUHIFUIb2+EMpNHVmLAm
QDWcE+NerkSsX9pG+VAKOhqh9WjVTbYKDTmcWJ6PfcXe/oiDST5YcNyR3kc7NLsovVMC7NBMzDzr
ATm9Qvm06E+VT46OiWIM7zRFAPXnjXlzewMxqlXS8gjPs9liWwwItmiJ6p/H648/SUff4DcD6e+f
I3qpVnbO/EnqWtTq3ywqNixSaL9O3MVTAx1s4eP51NKB+9oV3k3TETFLTJNlbN2yXH18RUdnJjBe
zLycIjm0vb8i1jbP6Clx7HLlNoydlRxvFXFqA3D0alyNI5Y6V2kOWbOtXhm9hCGxi/VXh7yVJL7y
3HQJNufEojbrAn/bj7ozeJIWDseTuUz69kXD4KE4km7GrjOQu2CEcrNN1V/m35OIwgSUCh9J8OQt
ccQRR71QTjy2I3fTpd5l4TNhV0yV4v3wSZ/GwgFQs4u928a4jTh/nfqUHDuRvxvjYGroUkWuYTEG
kcUbdsHOlh7Tqlw3Y3o2QrBR0h+Kq5+YJkfuq6tB6dbRcbrUAw4+La2jE7dsIcWCYbuPK4tGMm25
vz0VOeczs/Hpmdj8D6Zi4LSNUueZ2AWtteZorBgJWPLqxBQ5eiVvRjk4ebU2vJyBlvEuAnPUOhVC
IOcfDEF9CAw42lHm4fwT3nyOiqqLaNA3Yje5l21ObndnnxjhyAvFQZW6NxYm4uHsgzngdRGB1Hkt
dlK9E/plPxTXEcl5anqi5HdsPvNpQJ3rGhptoIObJYygjtLKYj7bL2Z2rfS3NIROPPYjhxL6Bn+N
cfDOFDUtgzg1BVxV8ifJSsBFVJglbt6SyHTnnhSrZK+61b6Pk1PHr1PXd3Afm0mFQdkxdu1+8Tqg
A4+N9/rxrD7AHPzcZ7+7voPZMLlCGwZotTvlotbsjXVGRNDUwRlHA/aS0ed1tI3ZzgF1vpOdurnH
JsrbmzvfgDdTkW4muJveEDsC+BYYbSoLeSWe/+T546s8Og7dETx/LP7uIfDXpsMdGZPDMjJ6/cqq
xbUtdYSxkkQUXHbuP5j/MFlY8Vmx0P8fXJaTmESe6nyOnChd1NgZ7GabVjmpaKdu4JGtBRVvQpGs
2VtuHtpdBzSRrcSrvJMaOWjaXo9hs4kWRZFcZO0JOu2x5evdaAfvmzYGQdXGjDbJpXOfEXkv072G
c98EiY4Ux1iUw21f8NFyViGyrXE0T9zZo28jXSHMmPzbOCzooCElJMHhyzKEnLKRjRGGMxI/LpF7
gIX0gkWK8HcpURpsiqCsrz+eR0dfyDfDH7yQXqVrDXQmXhZvxN7lLALl9mTx8ucu4KAeQfXInvuV
DrZS62ClmQh0UdSWpM0Yw5eifK46wSy9jLMHwaLgyXvnVivO2UugdU5OHAWOVHwIHsDk6tEXw75w
MHVb1aaUFLVidzcWUPnwPqYd8aDJhTMYM5X+759u3g03v7hvPgBFHIdE2zKcOuCtcvapBMNx9/cf
2ttLOtjyh6hqHX1gjLLbFsU30e5H68RdO7rrIU+Fu+bxMv4WEhAEWme4I/Oyjoj5EAL/6nVYqkvU
Wz/aiARJIur8vDtvcGN+fHXHh9aZL6Dc5/X84BaWJM2hgGaRyMrQOLenTIBEJNFWaKW7cVTySsKg
khuqVdrOkHW/sbMsPHX988T/bcpicKK9TvMJB/775xhDWaxUYOq7Wt8X9lisyTEmU9f4kUEzN7j3
xEZB6w9JL4c4p2y6/lzk6omu7rG3k6PCf37EQYVKbSRJxuYgdpV2ifthodb7k02Zo+8HCRgOmZbs
4w/Lrq6FEgbSF9sB0DlQKjz73ALKsGrTyTpPyhZPwDheqFZpPn/8nI996U0QXHiSaAhZhy1rm6A7
stUYGHKTukVLucG4O/lubndLJ7TcpaiG8fzjMY9uDjguWGyp+dqqP4t0b17PthzhLQHk2w2WctlW
t0l3phvErjUklS49qmutexdAxxRauqJGsuoeP/4Bx3bDhDxRAiTMVSM34P206hsXCGk377nj4NJp
QOtq+okV5eikeTPEwaRxY2HbqDD5AhV3U1nhYLo07OrEJvLorPlrkMMiDtxLVSfsgXUjKx/Ya8XJ
zYCdEWHbvhPPaXpirhzb7jA5XWACljFT297ftikITDkC0Ce4djuNkCrSLbXTKDuxGh6dkiQKGSrN
f5MO1fthOsCQVWAzJQd3XDRehIDtKbVynNOn37ujl4SXEiYXZ3Sm4vuxtDSWYwr4dxcPrg8OzW+K
V3TkK6s/9Sk7OiEA8CO5Q8qAnuH9SKDey6bEv7or0FEOwY9oXOstuBRS3AP/3APgTetIwBM1Z2qS
ubDzbt2PPz6e+Kd+xPznb168vHFYTDRevDj+RpC334jtJL5/PMbRSUnNYz7Soow6pOtlbhkBPOHb
7LFtstyzIZ5xwF/CaO3g2plOjHb8iv4a7WCyhAEYrkpy6oRRXkm5zLDbl9H+40s6+r14c0mHS31O
EKIASLZrUKzCvQnLf/Qmvxnh4IvkGMhoipqblrc+nrgwC+B8QfPqSPW9k1N44uv08yH8trC+Ge/g
89QOhEMPQUfFiJQBfficJP+HtDPrjRtZsvAvIsB9eS3WplLJtmzL2wthu2Xu+85fPx81mHYVlSii
NcDFRQMCHJWZkcHIiBPnMGxev89DiKg9UtBTgTw2U+kfIyM9GNpMxdpsfDwyXoOWrOztMqgwb9BH
YcrKA/DGkfWI0MDm9ukJXQQiFeAcAHmoslw7/TRJTmBBR3sGAfwHOq7pbjKNb9mg5Ss5kzCYXBha
3K6yL6FDN9nUIf6ppLGbIH8QQAnidf+NJ/V/X9f6haWF1yteNRMOYSmbjGOpQhBfPdK032b5z9t7
JzydC0MLz7ezrC20pidgMGjLBOgzmh9rvr92PgvfR3AAstkWG5P1lAbaLqt/KXG6u72QNSMLhwe8
aWmM5VPK41Bi7w/989UkTnz+hkMtlLzCthfnL0d6neoDjpYil9JDPSelf0YZqHy44mjixfw1tDh+
zc8CR/fZMQaf7lPtGRabnYTMyO0tE36HbdJeIJpoXLxkcRcfi6LprXxUSb4H37DumVe3NkByc5hd
EE5MQuXe9pVoJTCJV/bX5uKu5gmko7KBzbb7KSvjDo8rhmLFiPALBZoOKK1JirEMCAWUdby4J14V
+R8Y5jZmd9TDZ1RKKnM/ZPLd7W0ULclQ+eCDSTZNWF+vw0/WRG3kDA6V6yCTD2Uu6VvoMvpDHefJ
iqmXlsIyrNMOQ40B9B0EdotKSt3GVauDvQNgMx1rGJGYN2AMelcH+SEvDk6znx+R6Cjv4peh7UfD
aj81rX6CBRXpWmb+p2Y83F6/6FYYCKkCm4JmGPDt9fphBpqcPOY3heEA1eQPJfuTNRLz5bvbdkSh
ygBLDK2qM+PmFpeij8aiGewkOif+x9H/Q0vn9r8v8prLf38RCqPAoyIkpdE5h4M+NefRRAQDvhZj
60I+s83i7W17whc4GGJggIoiU/deGIS6SS+nZl4QEsX7qkRPZYqRmo2Qczn6TABu6sTx3dKMmeyD
YhDWS7Cgt3+EyHlntBZAJ8qBkBleH55mMYNhmCxa8b+ovuzS2JHML7dtiA4OhR+IKID4E2bmv1/E
mTiD/Qkx1OicJelTzWt/A9ipeEMwIySbsKAhogeG9dpIGZbjmCM9ey7rDHYCOehcGWzLtiuK33XR
8bF2zOENcYYGo2mTejCmsGwfUa+tRhnprfMoP/j1U2ckKLR8V7zUTdOH0clXljifxfLyWzNCWOU1
o6O2eL3EMHGouCNudLYj60sxD3l9j9TjkB3DwfugFB94f654h9CiqasMOAOI5Kl2bTHXZERfEzM6
dzWjlz9zhuY2Jgz7ue5TykREuxy+lYa9v+0vyuubqKMRxp2wianUFJdRzijSIhh8sAu/rT2aD2V6
ryRu+8t7pkIzKFAdncvxgNgCiPcuPk1IugaANSDcXNlxQUmVX8KYBFSUkHwCqL3egDGQS5h5QOXF
PU+CJtzColl5H2BEuJONp354HjOEmapypt16NwuG3d4J4UbQB4Oim2aVtoSml4VljsFUB2e+BfOg
2qan/8tEldvsGv07XawVe68zAmZn+M4TXxXKuMZiuYlVZBWMRcG5RP4j7H7UzMx2/e8EMZg0Wvls
iGwZjJ5Yc++VT+fCm5NCSoPcB3SgIemopp+mz5I1AbzdpPp/ru/pM50oGKVZvxg87PUhOrA9BDEz
zWdJ/xNHJDnJSYnDlVjw+qrodHkBwaiqSihYxp9UaaRwSinVNCFthfQJ6Q7X+TmaP6XsWf3q9Csv
VoFnYA5uxBnZO3cxr9dUpepg1DAvnXNYCTxJghDhq+7t1fjOzh0Snn9uO6LoIlzZU6/tSeAfwqzm
GY50+77wFBd99rsksA620n3RQKn6w5+p+SHdJSFTkr9WrM9+dx355s39u9qFX1aBPfT2SFlDCqSj
ZSPCNnl7zypOdXiKYsb+WgMaW/vo9c1eRaen6ODTAFu/8jNml3z1M+bGCjMrMvLxiw82gxp2bsyV
D9MZ7tQGDgf5xxh9QQn1gNatq2nfR4RjGQNdMfz6I82ldFBcpX48530Lu14qK74DW8nZMSFtctAk
qxB5StdcWFA0ALQNtG6Gv1P/W/ow5dTQQFETkNP4j3wIUOQIRjfWkbKDfXlMN0+QYxym7ojQZ16v
NAkF4YAwS3GcGV86WC/fhIskYQ4QJYojVJWs3wp0Ikn0uaqemeWPot///RivTC1yHttqdVuCR4lZ
sZ/R+Jwb75BR2pj+R2s66ObJs/d5/nXF5nw/Fq5zaXNZBdEnSylodnBf43pTvwuMY5jfR95h+NVU
HwMogfifzqx7dVgxLPBZ8C0vLNvKC7fY9cX1PXhV7IGrEyRnvXuWy5/xM6O5rg/tk9181m1/n0pr
j/E5oi5XCz0aSdE8KUeyfm3Uy5WqHQfer0O1mwuvnu0wMzkhNbgSBgWtZVB3F5YWuaUd15MKdxBP
8ql1mWaT6q9Zpe54EmkOs5NujkDtKN8HRfBBVVN4ij564/Cf4ST8hhkVw9wD9/Qlz79wXSR00Mud
V4tgouJC9FrAbwkcwUQ/yV05TlEo4M0Azy+wBDxqsbOjV09BqowhI5WQjWjNMSnew6GJqFo5K1rq
9hcFFgvkE7eWniIwBplmEp+DCCoC1Xu6/WMEnzzW/fe3LPbeVGH2b3P6ZvDgbgoIgzwHVnZUrlA/
nCD+iJDTWq0+r23A/PeLzXYYApqf28RgJX5yCnvbZ9be7p/fsDSHFrOuAdriVXFtpS5Mg5EFh+s6
KcfKPmits20g8EQe4Dmyt5OuIdYhH28bnfdreWssmfYLc0akmsuObJ51rSkHCrWRBFB+ByXbTEHW
rnxMRHfz0sriY6Lmkm+XPcURVUoOTaAe2/JRQ5ZotX8uNKQQuJlQpbstL9KudDC61msl3INC1w7w
WHHIDeuPzgXcK7Vvr2R5wt2jKqAz0UdTezl71EyG3ZcQ+JzVEWTJ9DiiGXj7fIQLmkfrSI8N5gsW
rhe3Nbg9iRielo6rGZBr5zvJP61W/wSFAUZ9Lwwtdq6dxT+H2RB6bWcrDXZloLrR0N1Rxd8qdWdu
wmnYy070m7LA9//fIhfuMWiGD908ts3pGKEwmHwocjh4/HHFDYXHxbuKkhF9Wt1Y2LELJtM82NTO
5FMuoyFaOu1ur0SQIoPkZ+5tfjyZPGqu77CWIJHCYAI4exUWp/SjR6ZsKt+SJtwXtIOtYeVTOx//
q+trWgoOwv8Bk722N0pIQTPRF57H5mPUDdvah7kKtrDbqxI64YWVxb5pRiarUg4ovIdmEmFf6xFk
/1T8vG1l/ldurWXe24soW5CJMhbOWga12sRJuUMmMh7eDVELsebKOa2taHFOqZPRTQVhfG6L+sGO
xlMePA/lVzWqPt5elNAQ7BCUKAHcyC9vnItFtbHUwbGJa5fyuNXLL8qoPdQyLNnVylda6AkXhhZf
D7BJleHPb8FaKUiclfl55hg/vKw0Vj4ZwnNiVBEMESIqr1pfFRLJThZzTgxvu6N2immxfUaxIt3o
efDn9vYJ79OFrXnVF9ungIYcpghQhaXX0/s+82RU3ez3jaU8V7UVHqAx/2XKU75yrYSnBpeHTbCg
ULm8VkqtppDn0MG35CbfWT5jA3nmfcrQW9yUAULlt1cpjEsOtQIL0lzi0mKV9SSPemlgLrEoVBp5
zJeYaa4Vnxd5CGVfm4ckpCf8x/VewkpbWEWR/C9+jTvcaI/rIXbNyOJihbGddvYMUYmVUwOzf+4g
m7lG4iDarxlDr83KWTNPyvVKvKIEpu1QiKhhSv+kdGW5MdCfXXkdChofOkjVv2YWxxL5rd6MiKOf
oRXPj1lUagDVkh9JFaX7BMo3oLLKuPWrqd0NTgtBkArJYwehINoAprnrphjVM4Rqj0oQIg0eTP4J
fo/VKYa57LKMm5c/c3bmizsy+Kr5vwiaSnVzs6fl3uwGHzYBzTja+qn17jUndnmKNasFKFEooMpl
wiVo2UwLLUxrcDNr4USFhmThHvicvav0bAd7TUppBH3TKVy5mMI0Zc7tbIWYOldJrxfbj7Sj/JFM
0igKZwfBX75NeyQVEcKNd7FaxZuy9bOZUAtOqCYvvkM9n70h1M5MCmRLyNtxaa9/QxL1ZotyPR8P
5QdTbk5UbYL41+2QIAp8VKIZpAPYaqEPdG0j82O1V72YBpe1ldVTqdVbiVdz9oNuvF+vtH5fKnev
XOjC2mJXFQfG1EwjNISqjMq8K48jWeb4SINj1zUFHJw/Um0koWl38Dfe3V6q8DajtahRyWQKfZni
et2Ia0mEjMFLkfCFahGizNsm5qjzan0XJhYnJg2TNFo9AVaH5yyGfVhV7uuxPUby51z7Ygyb1cRM
eDMuLM5/v7iUjdFHaF6wqEj/nQxw1kGluoXVZluPwXOk7G+vTxh1L6wtQnsqS0hMTHgLOqPnqaze
zzG39as3FB34JOomM/awiSwlsjzF7uToBdEe/yyjX1F0Wp8SEPoi6Tko4bn2+IpFvqW3ngQy1ZUk
au+bPHej9PNkguJEkCOxoLvUeibGA97FqOyNiBW84XZTPaKlp/Gl1JciZ3B062He84Q01D8J8Bcq
9y2mbx+Y4Hrzr7OHfI1p5izDmKal4UzgxyxERx9Hg2euPSSRtuWlvM2DfNNnK5dMcAMwiDgoEAVC
5/LjD5YAJRiFViW4KDfyovc6wqWRCr3Y6HwxjPDUyqfGWuvlzfdqce+APzJ4DMpahSdrEcUqyaxK
CHkjpJQoGJmm9LkO44dGKmGplq3kv58cUQScMyhBKBKMRX8i1+Mh0Yf4pVmf0BdDn6a3V4p/gnt9
ZUO9vtdGlIEM96Lo3NAVG3XvFFvjJhge+vZLFdrbN3jJXByHqokK/LI15vXkJprfRWd9emnuwqJc
om+7Vz052edy/1Mq/ZxHpfl8264gnNDd4R3L5Apnt0x/cxJ72Un66Oz0NizpzT011G5YAa8Kwj5p
KGxIYLYpPskL30CTs5UdHyOWCq7iObfWJlhFzgccnIE7Z0b8LqPVoNQGA1pWdIYOxGZEPNybYOYy
7+PtzRJ5xKWZxbel1jKP1wL96jCBPiPZq1CMHyGb3urRt9uWREHj0tLim0IhptSqkQVZ417qKsjU
ZfnbYJS0f9Cpt3eJ9t+Hw1CqvtjCxXclgyy4kGU9OmvOT8N6MMNdBzMtoxH/v4XNweviY+lYKBmR
A0VnX7nTe5hbpPw8VxjiLzFc6UlRrQRDoX//XdayeB51mtFYnoZ/T/TtLK9265n9rU3/3F6X6FvG
/tFaYtSEAs0SOjXFhhNnkgeWIQNTY6XfVU29k/vqXZQ3v8tu38nP1bMRUCSacnmNWELoLvS6QQ1C
x/RKiL3yusqrNQlskY2WRl1kW1PJGAOOkk1hqbtygkPm9+0Fr5nUrg8Soh9v6lNM9oryPmkRl8ig
bZvFuuv6Tk+KXeDnbwjIc0f//1a5CCMw+WVFp8bxGXp2twhMf1+lGuT4vSJtqiA5pn0Xr5gUug85
0Pw6hEtj2WlCGKrWqhn2qSa7lsZrRE2sNldKy0IjFo0AxlmYllxyMw1SXTBaQGFeb3+Csgvap9VG
lvC0eEzNEysQtpiL250UQQRdJu+YsFfdeGQcSP7lFbylAKKpR9Vb+TyLb8OFvcU1j6U8QKUae0UY
Pfplv5mKkz09KOG+QylF9tRNqt3Fyfdi7dUo3Mu/hpeDUBC7ywySa1RJlbtMZ6rMtHe0gz/cdn6x
FcBg8yeT+7bYTrtJvTpEBuiMfvPGyk9VUkF9c7htRPTVhCpOnmdL+HRaC3eHPswKmxQjqLoj2Jjc
d7r387YJ0TpmCBQVPmgXIKO9vsSmGvTzU58SDqjmMfupO0+wgr3BBgQuoMD5xa/al5mR5q0RhqSj
zUliNisdqw3yjLvbVkQZAAjRf60o1yux/Q6uDNMnzlePmTbtBvi/lfRkSMbKB+VluGuZ6F5aWqSF
5oBEepo3fCgDv7qTEgO6faBFx6YNBrRokEPxtcZ6lCUY3Uo9NT9EavJY9/13q7eCjeRPwyFX/HBT
6Ha+DUb4xuWpRdU0kCFcreyvtukzsJwzo1xrvnNXRiETWWESHKyhac+oJOhQB/JK6fx6jeVB6A6z
qizAZjrASxSBV2hQYVD0PE9R5FpJsyOtDq21j9ULnuTVDjIQydQNQ6mgwa7PSvMmHks+wFQj2QNQ
PTkaAtF6OiP3zd2oRk9q8kmd9VxycD/VY2BGX+B+dzvzg5b9gs59O/X5XQ3fuHyX2o/AoPey+uRL
SMdkuyZ5J80Chjj1/raHiWqEaO0CIAEtQ3t8maKnEbP6MoofZ7O4j/r0EfErN57yOyOItvI4zUpO
D00Kqjcr0croAghW8/ZQ1vUmt8KtammnMVShFh/llWgrPLaLH7a4xTFCAkVtALI1EcsaIjTsT7Xu
HW8vXxiNGPQE/DpzmSznz0q49TnMisRt+Bg5kSvLK7FIeIMvDMyrvMgMg7qsRynEQJ9s4UXk7FX1
U+x/ub0M0YdQvbCySKwrxXY4AW6varyzpO0AyBQWv0pyqPD+w7HdtiaqYQKrZP4Z9AZes9y1drIh
+C45GvIHTYUU3mJMcEjBjXys621UKfc8WztpLcueb9CrG3ZhdrGXuScp+dRTAqiCnQ33nE4WiGrS
4CqBtak1VDEHZdMq5RqEWPRAulzufMYXZxj2oZ3E87Nc897LAEhYmMLcj+HsKtLQ23srtMUg6Tyr
MDOqLSL+WAOoHw1OsrNOSRN7m1hh+DjpjrUXUltc4+wUXrILc4uwH1lG2OkV9Q3H/0kHgHnqpzxd
+VQK0ybw3vCRAZGDOn0RGZ0qRVVrAIKteoPpKkVwmmxXmX56DJamkEj4zQHJ4i8wXWZV9PSW/fzX
9jL4Z1OJKk2P7T754I31sdFrF0AFOkbPTviW+s3FQtXF4QWdVCGtDLRd4ulALp/khxb04WMWT+kb
4I1Q3sOyMg920BNbvFR0JchRSqS0cl8YpasW0ITKw0pZXeiMFzYWIXhqoQRLeyU613K7aRrbHdOf
ZoWyJSzPNGZun5TQFS+MzX+/uGVchzGH/TY6p1bxVZHCWZv8H9kxt7fNiIMXQ55QRzBMjbTotR2z
Lf0mqJi8KbRqMxrJ+8Iz7ov01OX5nRRP74rsVDhu+mvF7Hz2r4KXPbM0zbx/NJ6vzQ6tnFnphNnS
q7d5ZLlp8aSXn5vu81AkG63LNxrdoMNUrkGXhJ84m3yejwD0Ai+382JfJb760QRpPSTlKbIn4TDc
9Z5cH26vb83KYnmewjhnpc5WIJlEEKpA5A2dp81tK8KvKT37mduQBtayz6yXALiRGiMSR4E6V4IN
d0pkPkBj4A6MRbzJHAQ4dOuoJZrz/bjYurgdjEAb+c7J0OprfwwIhprPUZa+Ye/mmix4HvqClr0I
G6OpW2HfE4STZqIbezcG+u72vonu1qWFxemoiHXGqlqTm1q/kYLZ9N77EmXO20ZEsFJe9NCQUXmF
kWmZAaMKJiVSz3eyqk9MKg7+1o7iLQKUW53cf3SH5EFJjxJ6tpn/Mc3eZeg+3f4JooDFCAx9Akj3
INJYBCzknzrUBjgwHe5g+JrhDWr1XWsa2yw0t5MRP922J9zXC3vz3y8cRE8cxERT7Empfcdsq6u1
xQPCtCtZqoAaRGe0R9OZYoSThPbHtZ3ST8IkHRgGa7tiW1kPTo8SX3mihOMqVgdtWGBvUl4LKO9J
A2S8n9s1pm3xSv/+goWPhpGMwCwCmEwKf2krYz+LkNtIk93eT1EU0RQgK4ykGzxHF+fXqZ2EjhCP
EdvTfgW+abtBoUzb20bES/lrZHFoERPPmTcPvfF0D0v1ZBu/Gy9bObI1I4uvTGzUmdZPc2IVFkfP
t7fFoBxX0aJCKy8gEijJmDWe3wUX/md3ZZTbMglHbpZM1LfQRtVdMqCdhrjv7V0TXi0GVmeKd6Cn
9sIFCwXNcj/CVKCYO+ubNKJnlx+N3t/pb9o78Bg4/KxJtCR/RN/WoAAxza0+RJv9HzNktE5XypOi
T8kM+vg/IwuH1vTGIPCTbjhqaG6UqUcxqB+tvaanGbw72hpgT7h/xqzNxEN7RvdeH1Vo2RWSLjKu
bUoKpaImckG/B3sEtyvU0nSK22GfrryhRUOBGlOI/1pdpN56kBZTU9EomOrqpNaTiyz7YVSgjcmz
3dQ5d9bYbdWfeufsh9D5B2T3O8vwz2b0YYqjkyY9zmiJma3htjMJ/Zb5NSrDwNOUZaWRjmqpTo5N
rkedJLYOle679iofxJqVxeLRY6xHo3T4Gsg8MOhpOU/muFbPFPoR7doXQS5G2BZGej+TU9Kr+Jyr
9hbGM0+G1sgZ3albcVjxav7PEMIz1w7k5UwVjJIUvVQ1404/yVazQSjqLdHx3/XQ3b82w8tFjuqO
9aBkulV952jq8TZZJaOc3X2ZDs9d7v/dNgZFr83odSTN+AEmjz11T+vsAyOpToQUb/MwD/uA1155
y4i2D8o2ZqmZBGYMbfFpKfo+KCeZoBL0n4Lpeewe2nCtBii0QbeWqjNAd9pm14tCITy2IS0lzcqi
Y5DrRyYYIyNYOSHR1oHcYrKPlHQea762IklW7bdxFJ/DetzAJ7pDi3GuCitS5krltImila0ThS5j
1gmbp9xQWp+XffGV0Zij0yaviUHWt0gxtqP3jz+FlmuXne0WSJvuVE95S7wEvAKv/Ax0h3P22qiH
Vrvd9Wl81vVvRbbnU3eQvhiBG1bF4XYwEu7nhaWFZxjoEA+Zj1yz1/X7ebor8PaV3TG4TURyyt4/
ytpaABTb5GHBjAejr0v6h67s1Vyb+vjclgAeaXDlh6LRkrvJidEWQft1x3tuF8aRuYKAEj5/IWz4
1/IiXo25NxQZxHrnEcl0OLl88IbjQ9sqiDe5QGCCjYoiRxX9Apa58jUSXQ9Sh7msBSUKI6HXR5ol
DJ2hOo4uth5/HbJxvNPH+Fs4mv5KqBQukokWB4oBVBJNfbnIEt34JCSP1Ppil3vGPgzcLs73xq9a
M++74kvaO9va/ue2I4nuyYXV5XC2Onp2l+oklrnyEDT3WSGBQ/w0+CcEF1e2UvTVuTS1iNJpr0ID
F5FeprTea3A7ZfVQhz7Nlafba3pBwC4D9aWlRaCWWJMczyiXCuXfMNmVIUCNIX0GxRN7FC2sbh+j
Nq6P9HO8/lubHqLhlPc/p7x7169d1fkqvvox4BFgp4HJgcfmtQe1lp9aQU41z6yKLTolQ1rsb69X
5KMwxv9rYbGxIS0GaBSwANveto0tpN4fVtN2sX8yYUO7hUzw1QSC7FlkfOFAhhsYh4RZz1xmEoCM
0PO2/dRtcm1QN03b3kvJ2jCk0EkvTC8uoV0pYe5N5PFVsleI3/6wcdIKOuPG7c1VUor5QF4f2N+F
Lr5VtpUaJNpkvYHzBEjPNf1w39QoyAPcOtT6ATFfl47a+yaSVlJMoaswxkQHSkO47hUK0oss1Tdm
iIz/0/b++P7KxRDewIt/fxFiihB1gbgCWYSOQVFV763sYAT5Dl7UlYWIDc2SZLOiKgnMtc9HY+wM
yUgRVlfz3ZBMCA8phynbS6CBb/u+0DXIj+BKmXmSln1zA036IJ5RTE0qu3USzvqmu7C2d6VmbKs1
gLjwpl1YWzhioNUxPSs2UHIePJsOOuzO5o/bKxLuHakLXQf0H17JRE6qk9UdrH5nPfrUyFtN+xHB
fbDiCfNJv/Lxf41QUr4+IBuFhKCQeMzgaRIEvHCAqiYT3M80iY6SFm0S5J1vr0tYagNaPEN8Qb0r
y0HAyMuCqtfAZbXD5974IGnVdibhBcW611DbhI1hQJ7JKnZGrllu0LhpVu4KWN5ORfrfFT1wSygW
wDzDY60sYYqeFClxU/NbQtiQmyl8yF8iGdRZ9ltq2ZemFuGkGPs2bmNedJEcHGq52tSKspINCi8B
b1LYkHiYvgKdweQa9ObA+0erH9TA3kLgvCnNyU3CaLNK8iQ0Bg4LHDWjGORE167j2G0nNQXGqjr4
gj5po1d7yUctFEaSAh2A214jvHEvhBj4JGPw6rU1jW91EwPjp1r56FmxW2WnBAGi20aEcRfZLOC+
gMtArl4bqfqijg0rjBmuk34YkTV+kBnGfX/biOheA/kC3c68BRTNCz9gXrQ0Yq2Iz/KUbaL0gSJS
A3QE3HnWrpgSHRF0VcCIkWOm/rV40/VGWkhRX8ZnS9nKk3bIkmBrJ+OpoCiFxMv+9sJER2RRE4E1
BGAR763r3XPQrTeyllgyyOYmzZFWjRy3y9aeH8IE5NLOwhUyefQlOsu0HJIzFKubAKY7q/5aguCB
iWuv2NVmKJ7reC1wCQ+OFzhdAmi1oRa6Xl+XJClKl8SKrDvVPQxU5dcg/SeZou0b9pHxUPi3GPsF
M3BtB81OQLEhb2S4r4q42jEDEThrCj9C17gwMv/94l3cBXkcqiWuHmc0u8BZJJ+U2KxB/576Zo1v
/eV1tPzMQOD375IWjuilWd+34xwrxn0mob5nQNnpu8r3oj6YuXoeJ/t9In8yk8n1+8egAWlVl3fM
mE2Bug39H2n1mLZ3IDUchY/7R0bO2rmCNJTGx9t7L/oeAvVHX0yDbANdjuttCTPFM2udvc8S15F+
qKa0M5p/EBhEXuGOB4r/FjjrpcHFzth9rYdmC4JWrrxt4xTbGc+ajSv9aeFpXyxr4bq0WKwhlLHS
tM8ZJPRSfJSdz0a0TYo1xS9RDKUTzrtAYwafYvP1Dmrg56RhJLx1lvfbiY9dPfy+fUbCOHNhYfHh
ibxBaeySKkBf5LuiSiOosAo3aoxwd9uQ8MIzA2VCukWNRZt/yMUdCdLaDmuV2pET/fCo78X9qfcg
nVl78QtP58LO4sLLedj7hkQRh4ry0PXIP9wP4T3kFoei6tDhdr3kV6A+tW3mjsO90xcPVuQ/wj1+
zMaBTka9ssFrv2dxCaoS6tgGYeQz7J5BdOwN61M+S7GX7cFvwjVklPA4SYwol9FDJi283uUYoLwp
dTlXzgEbX56qbtr0a3O6oprVjHSlKkdZhW/UtRGUEZ1+GqaYJnL/rQz0Ry2s93QEzXxLFWsfgetd
ySVEBGqaDW8wdXUWB6fMtckpnvXdGEM++7bm9tKxS08eIqQWzd3y3szzra5DyMRMTOua1vf/7rmk
MTYtKF7or94Oee+MqZRk2JY+SFN35+RMJSetm8lrUj+iO/LX0qsHBNpttVTJnJ4ylacgk/bwVveO
8YHMf/P/WRPo++v9pGTUWKaJJSdpGKoe34O9epDS1pXDeI3nU+STl6ta+KQTx2kYSPAohRN67dKP
yv4wZD/fsJ6XAiqzXqB5ljYUqkEpIurnpj/oenDv1w9xXrrJVK/kE0J0r31haRGSjUqSfFntuM+j
7VK6cYC/7hxvKzEnpdTmP34/PiRDdXDS9MMYqW5qZY9Wkn+YSaSUST7WP+s2eYqjbu/7CmV76xD3
34N+Oo5y7WyY+rsLpGbagLfkCSWvpV3iiwTLlmGhWIn6wCI89pmfwCbPz8/66SkyNMjsD9X4W7ED
1zbcWorvEbp9Z6T2feA3G0Y+V+Kz0MUtOpFg8ufy7yIctnlb9HDRc5lSLz4okW3edXmqfdEmpXxX
SW+QsiRTn4XceVXJjIwuPjsoWwwRkhM4H03ArS635r7JmD6EkFQ93vZBYS7NhBSj/DBQIZy5cMLO
HOkWS9jKvQ+dVBwmy87dPCk+UQg/yfb4ZPvVzvS6vZbWH27bFiUKl6YXXtkEzVCMpRKfEybgUQTp
wCl16lrVVXiTbYti1/xGZV+vo4YKeIxcj7q9AZ0rN5ke3XpHROQhvLhBuVB9dfjAXBuZPGT96twj
vc2au8nK7oK4OsZtW2+AG60UukTbBoQBdhSkKSmjLLKfPNbq0sokHsJq/Mmi/KrmdbQSakWbdmlj
4YFqI2Vm0M/r8WGFHR6aKduu5qTCTZtTKxviHOZEF0bsEr1oI3GISs2wT/wfBS2HIGz3EYSt/93T
nAtLi+MZHY7C8GwsaX/QP9jI3Z/bBoT7dWFg4WRFqXtxgHDJOZQPlLM2MdiP1RRmbb8W+QSctpHH
pDLfC+lBSyiyVA9jB/lptn/DYgA3gJBnQB6UybUzGz2qTXLBYpjbyemdA6tebSIInfjCxiIdA1MU
j0mAE6PW29Wo1qBqe3sVwt1CBZ1zB+jP2/N6FV3dMLmTxsm5jPNdVTeHRnss42bnM0Z725KIRJW3
DmzNL4Nnr3hYmNrxy8xpCTF12G/UgIROkuJ+qxgdfP2t6sf3ne/JkMBU0lb3mm/a6D206BTdG10c
bnMZNk7L6DeVLZn/3TGvftrCMS1pGCL0gXhddpXbD6cmMTerU/niDZjRuXPVDFr5RUiS/C5thxY8
BKy1Wx/oQOQ/9Whma/4m977QqjWHk2R1G90v3NCkvsCwjrwJ3iDmzgeaUrlBpgEQT19kiKGldLKV
U2WwKmnfSDsnVl0tf7p93IK7fmVk8cUcM99+6TWcZ9nDUEPQwo43jbVGDSnwXyaaGF1mmoLPsr44
uSQYQnIEIARSZG1RcITmYCvhyrDm/febAuEH9Y4ZnMk7bHF6XmrUlSlhid+xK+FPCtpir1j3BiQ+
t7du/s2LKpDuME8Ldh2iGXiNr+8kmiNaIzW8p6koM37V6CcrAzs+SfV3Kke524WFv3I5Rad1aXIR
BpzCTBtDoRoB/HNTeOPHRI+2fqRsb69MdFrzuCbEXjMRzDKNiivFzyZl5LR6td906GIey+4YtO8N
I1lTNhXEToa9yA9n4ieeUfNvuahKKFmXtAZTruckMLNNZqiGOzjV2vNVsHFXVhb+JycFMo30zElp
9kM7bOJZxmpYY/kSWmHTmAaBEh4pp+u1oPNVok0YJWcUaYNm+kjD2m7KlURzdquF2xmI6/5rZLEU
NQnC1EY99FzmVr8DuPIJEgBjG0SNvQn1PNk1UmtvoylaeeCJF0epeGYJRkFokeBGQduCUqRILStD
uJXLGj3Evt9a7X9/n7C+v3YWFziRHD80kV88Z0V0dLIvgdVvnHxwre5428sF9xdDoPfmWUvAW4vL
1FclnGJVlZzRLzh68JRsVf2dmqjHTlJgPYyDu9v2hBvIaMGLZClE4Qt7mtNWgVVlcKel6p5361ZC
7SuxVtxDNEUKB4pOOJ1BafzHtRMyiT+pSc2yelD/dBb8DeLgOyuWHwJGR8fWe9fbv/rI+uY3nttM
p8AENgKPQ/wZlluYAp7sbG3lgnhy9ZMWKzecwPAobyQznXbHiyVG8oPPTAftwe0tFh7p37UvYT9K
3tnj2NXJufOeBk8/KjWy0FbuZsM+bfMV/xG95GGCQS2Rod05XV5c90CtG7a2SM75KDVf2jSJ7spe
Ad4E4MqV0jR7tAu7/ZhBu7ObojjaIln5E06S6LHsMufb7aULvcuEKHZmfKats7g2JnIBeTThXbDA
fZbkku+DJSP64698G0QoJN5qECPxmkdZRV0cpj2pzeRI7LE3Jf2GWlVL4DGyaqMXj3B078GsHjy9
PXRwTHvyQY//pPQ4409x8jgEK84uWvTFb1mCkLSpi5NBxbGimkcXXfdgyHerU5Mir7q0skjEZrw/
yjycsxx/lfKNrm9QodWM72tNYdE1ubSziLC6Vqe1ZnNz5ULbpdTL06h2y/SJVt1K6iJ0XRrr1I7n
CAj96nWQaCLT8SWZjevKR6ve0v0jNkzGSYnu1HobSJ8kaxcrbtR9uu2logoNqfVfw4t8s9B6Pm1h
T6tz8CAeOvXtbtI2+bA3m5fWGfihTVcmK04r9JMLq4udLdoq8QO75aZG5kYCSzqLOK6+HIRWoHK0
qGmBp9cWm+rX6Vh3U0kqAxWQX8PT16+zXQidkZYtQA8Z6N2SFZrRPqkyY64fhJGBVh1i3gQ17CcI
liVrwC3RuDCfRji1ZrSTQv/r2k1Ab6dSp2fp2dbbXaMqd+Axjv60b8xPcCN4fbfzy51R/oiaNxwY
UEdePQy1I4I378JFVhiS6fpWWKdnr3jX+zSp0LpP1oyItnK2ME+6ztCFhRGjUlKztpz0XFnmP20v
f0Znaz+k6ucCpNCAvsVt358/vFeJGzETnBBMP3RuYKdYfC7GgZqsFPnDPWR1NPckWdkHpKK1cu9r
+sGvh5U9FNljacT7WZwNCsTrPbRTpNmGfujv1dbJf2dW+D+knddu3FqThZ+IAHO4JTuKCpYcZPuG
cGTOmU8/HzXAjJrNacL/GMd3Pl3cqXbtqrVWVQ6O3d/RTSg6dJn2g0KPecojqCi3B3q9bRgpmsI8
HaCHoo++GKlY6t5QiX3vNi30lVQL4pch1l9DdbJOWRw/iUr5u21E+V7Jou4+oFPE2VIyecPJXS0v
X4Fvg5s6H5crtF6focrZCMHgpq1C5vJ7lml2YpVHq3BFSuK3x3zlu3lpArHReHSiTkhL+svJrjot
LvzYYHGHR3TU97GqPQDtOIWZvrGNViyRuyfLSF6ArObVnSdMQ1rRQ8gdwXiNfe5YZryXhdhOgy1U
xZoplg99e8rFTORiHcepNlsE/EZ3AApvlXe01pmFELP4y+3JmydncTJgUIAOn/t2zVCvy8kz0lyX
xqgdXTl69cuvSKjf/v21DYmqF5C7WbJCvPJjFuWgVInN0c2r8CAYXyIpc8AsOVGe3ZsJ6voZoW9h
OJP8FeTt8bb1tdEB5JyjMrISvHQvR6eI7UT/emtweQEjs+CnQACTckv3e2Wt0D0kaUWCDvrhMv5r
Bims4oaCei1qe70Rn6tQfMjrKrIr0i23R7TiWdCPIJfD1pBoWbHYF7I8IeZQ+0ynXnS7pqNvX1f0
cOdyOf0ZGqF4j64Dhba0/mfdcbTZSOQSbQPJAss8f9m7eyGYjHAcU21wCzrDBFIzb8fyn+XSZiPw
v/EfpCRgJl4aERUhlxI5GF0R1nxdag5GZHnjOb26Xuin8gTlWkCf9tLIiJK/Erfh6LbJnzhubImI
3eodc397qVac4NxLRDHVt8r5Mr2Sy75atfQLcBP9lyEcNCo5SXKnWiCKuy3ow7yRF8eYozW/PVQD
TYBlpU9ThMYLm3BySYYf08L/1E3p3aj8jUTZkWVHqj63+vB8e3xXMRdrpWhADymHgeNYatEOfSaU
fMrgNnpke+pzZiY7EggbG35tFnG3EG5nMtmVgJ4FTibIQ2N0C0AdsbAvauVPMhaPbWG4fZJtrNmK
w5hLYaggvcnpLSXmclGtqriaJjcL2+qPmSZtZ4MlM19uT93aDkTYBr0pvDurtghX6yHR80jVRjcM
alr+6hY+Q9GUpy7G2+dSI28gwNe8xizdy1+y2qS1L3e80qi95RnK5EpZehILVwmEX11lV0Z8qMvp
gMLqRhyysh+5ledUFdoijHLhpuqotWhxGojupDX7QJr2GXTGUvmi18dU3g/qjorKhsmVOcUk0BxE
YnVc1MJk00a1gI4XDbvK4NBY6V4YUOv6o5Qbc7myIZHnk6AII5TFpTYfi3d+cJwMMjt6K7peLdGt
a4zU7zmqt4dCD8yjkKjJkzh55fH2hllZwDl1DxR27hZLbn1hVNfCOjPkyQ2HZ7NuD17ixpJmW57G
Ay6wIWvftrc2yPf25IW9MTErL1cnt9PORvLcN/3eko968lA0ycbQVtwIVfW5XgDi1yCXc2kq0zQj
y8d0dMHlHIUalGra7ave26BvrmwPHhp4qhlGhbXFEWiGsslGtRjdcZAiO/SqZ+iFUdu5TbFVK1sz
9dbYAO0Nk7B0sUPSOK7CLM24XwonbuLPgkpHN62Wdyak8tvrtDZ5700tNn1ujLLSSphKtBcplmy8
vjdtOKuVvQD+i7KOxirNohSXC6TxyBGbaBhdvc1tSX1Sf7Ud9XXUo7YSXCveF7dLhnsWZeUqW+w6
9PXoWhXjFlErtAUQi/L05/Z8XSdBeFgROMF95kKZ8XSXgxHoWiYNqsRg/OI5Dz94/gmyayGeq/6/
VZFD4y4WP922urZKkFTwS3P3JXEZhrInEf4OZNy9Jow2zV5PihKHtu+3/34lQ/ckr856IdazPEuR
Eil+bzA6toPvlYjQ8d61tkjJ65OoYWJ+4mFncWRNva9GXWCd6O+1G4W/sfejP4RPmdOeO+Fx3EJd
rDg/agSz/icpulmI/nLNGp+0lSEkk0vFfOeLgB9TW0AvIZLvqnG8CxRhf3u9Vg7wTI+fm+zAgQFX
cmnQE/MpSOpiclU65dLRM/8cBhTgPdiYh2KSf922dq1rAw8ZxJRJtzFiAmxemrNkPzDaoZ7cslT7
O8Wgo95Amcsx4r4/FVBYUKiPSjukl60bh4Nyord29qQbiV7Z4Wg1bpxOW81RVo4ipVwCFGC0CAYs
WTKyRKsNuWkIhNpAJH5EFbIriy1W30qYAPN7VuWiXxKx+Ox63t2ljWj6qpj3xCUe8hceRI8XM/mV
GDHiXIkIsL+Jz8qQbxzHFYdGR+BZH4kEFAS/xatQaDnrujEyNn2wvTrbdSNCTPjqetq108+N1V0d
I/V3/uNc4nwux+gNJcteM8bKaNxCFk+QoE6lp38a219J8qR5nyF+PNAYxph2ZeGW4l6GZ1ymxDC+
k2ovqRiIp1CJ7dvftbbHyYkZwNlwtTiMy88KJn2CFNhOrqK8qPJD1Ee2Oj1G/674RpNupJrgkUFW
RtFx4dN9E90VWePw6v1n1fpoUJctk4e8+qtJzZcoVB3TevL0O8H79ycRht/6u6LkTDZqsbd8urrO
+pwc4vpnSeNjn2jN7Bxd+1N9DzQ7QADs9oxeLzR0OYpSXCxIzVyB/EcR+WCE7idXE7NH3ApFtpYV
LO5bGcR7f44Kqd8l2rgR915fLrNZpJzZXDr8rMWN1luIgRoN3kNPXgXl2Fgfp3DDQ107YEwAfLTQ
vZjT34uprNoEik+ACeRyxjHcjb2CaMIXi26ZYpcfvH+GWrJn5nIa/C9yNuoyVmuNpBY0lQMqJrJ8
ylWqewTkwXepCDcq3tcl2zdT6E+QpaQVztWrYZzUAe87ucWvrMyOqdDuWrW+r5rBbspgh+r8ofYz
OC6BO9SPfVM+pxPKDYmTt35HSbd31ETaWNG1jcSGNTkv4KD4c3k0Y3Ij0ixZ5ErpN2D/9nhoqXvJ
p9q/b8ibbYSQ156eZxpHFCDwDG1Y+ieS7pUXqxIz0L9200/l3+N7yBKwFig8wYS6UudC5VzPaNgp
uiB0Dyi6cC6C9otghBuZxmuvjh0GAFSPrAORyeWsTSZdc5QyFF05kO1Iag+WFe5gTLijH+w8a2ON
1k4dgBjIiTw5Zeokl9aqUUu1xpxnLYt2XlLsCmokw7gptj+7x8vEDqNCGoUnLXggbspLO0OhVdyQ
PPwEtr8e2r3S0oJuzNAUL3d98Duzqo/SUDz1sX9UBEQwNvUM53m79QWL3cg+zDwuS9xaEx2EoL6f
PYDlW3djfCCITcTmCyIjh9DboYMcN84gbiHYVueaXuDMM1ARafkA8dpa7buGORCLR5OCbK7dC80G
wXXVBtKTXIkkSKgVXc6zJnRJ0XQ8ePX+Rza9QKHYzG2uHWtCcsYxU9pArV2aEOfOTU3hcSHp8oMQ
TE+JF/+BnvpFkU+e131Cvsyg4cBGumJtYLzc2Kocjjk9fWk1EpIu7sVYdIu4dqLqQZCfaL+5cRpW
h/bOyCKYQNqCAroWie7QWV8Kv93nQ3eAXesUpuyYsYxEtHFI8/h4+8Zdu5cITamTquC+GN3l2EK6
CAZ5X5LyqT7pxgcd1VhFfWJmIxptj9XrbWtrMwmzgWwulQTqTYuDICfFSCkFa1YzfK0F3xWG+p4u
Kef/wMwcDlO2AEi5LPyOpaqji4Qf02QSO4FP45VXCwdz28p1+DfT0mkDQIWO0siyAGu1WVmDtRVd
MzyNwP475ckgDd7FG2mXtUlDPwBVBN6LFrybyyWqPMWPqrrD+0eVowZIdPmBLUU//300760slqbK
lLRsg150++e2/iPNwoxHeQsIvnbB4IBJZ0LPoHYwD/XdY0VgXYpxVERIQo8Zv662tTP4jtWN++2E
/sqtPDeNpDUIJ5e85uJNmA0yb89B6NwJuTa3QXfdjlDo+nh73q7p1KQyaaONUhtuiZLS4uDy7WIV
jV7nlqlbGl/77ODlSDbdm/I3QfpSlTsvuhv/qB/QhUwzN4TVnYz35sdQuAtO9LhTY9tz1J9Ku6uT
w+1PW3kVX37a4oaNYivzzIBPayCLTg+9H9lKvjOsfaacAyTJvvXxs6qcgs9sqNum35z94sq7mJWF
p45ZEqXvMF3l51A8K95Ry8jW2LJ0p9WnNHpVUZz9KqC3P3oHL3XCT7nwoTjA5q+ExLZeJp0EhX8f
nyZ1L1t/GvlY6ffV9ODzP+e2fAg+Ry+Fb2dNeaqFu8yEPzfZXrZxxN9YxbeGsdhDptF3ldJZnVtD
PQzvUJU3PcmW+8+NpNsxyUnDsCPem21wmHonoHnbQ53mB194CaNjDEowys/m8FUrgrPqav5XqfyQ
ZTtNzeymUCEl7JIpdrSWnmWfI+Fv3ft2CLE32rhb3hLqt4axuJr1YDCscvB7V80+kOse0LyiaZ/u
n2b+/2R3Tv45+JXa1dnwdhMeps3s+EnLHZ1VKN2Ekm9wCo1HwYn919HcIffZdMEujr7kolPqbvMU
Pg9n/07eq4jUWO2eSbNZlupOSj/mh/yDMDjy+KQ+m9ZzGn2OhccBIU27/zh8KSU7jJ+6Rz22c9ke
YF7I96L3ZKU7BAesYGMiVkrpnAgK9cgf06cDrt2lAypGU6gHnhwuoh9gSca03utVOZ3TMkc4dMhk
N8qT1PYV/SkZ0/5TWreIaQ3jFtfvjXl/uSKyRDAtEcdQPkV8//JDpKQr264Pe3diuwDucSSt+9SR
Iqpa2ZmqxjX/lLT4rKgL5qW0Tyx9r4hna/xOIzU76pX9oNkjb6zGFtBXSmj5i0zKaU6/JAGdf0XE
+ASnObZ6dTLnZBhUJTN1m1o/iVvaSJtjWUyq3OZyWVgBgBnhDv1046t2EjgW+ZPi+jENmE3AXfth
OCEHGNJQKw3QfiSbn59j6Sl6UgxbFU7hPuyOeex48q7Lf+eH4I4Eg6E8562NG7e32hStuEbmHzQF
8QEJSp4Hl/MfKgGxcpL2rgdZtkRJPJWPjQlmMXfmHJ0gPVrdtG/G9Fur3NeF/zDpwVZ65Y0eeLUJ
ADkjMk5MSwh2+RFmVEVi2kY9NczxSRCFD6ia0K8t+JDH2l2GqmghVwDX8DQ5WbZR3oml43nJMZet
l9acPgbd+Isn9kNQmbRA7OqHrvRO5CJfaMHEvDuhpOx8GB7CwUI0Opv6faMcFNM12pc+Awpn6I4v
bByx66iIiQV7ALlEtigDL+6cQlS6NDGz3qU3OKibaJenHRnCvUei8PYd8xabXk3fO1OLM1RUklpW
ftVz7eovlZ9BbaJKmuvPcKc/K1q4SzIBzB9to5XxoeuTr11c7LKXJviT1I0NJ//UmaLdKj/66k5J
VUfWhqOcnja+8joMYULmuhnxAen+Zf9qz+/MvA6m3kV73TiMQnfIMqnepb6u7zKBBi254D2CF8Qt
x0jMC/TnbNQu2gn1aNllkknOVAsqZ6NtDyUlzIMKWfc+8DMoukOW7cPStHFkKc/HSefV0OiHWlab
l9vDuBaAhk+DLBdtJ2YPCrP2cq8CeoW3bNW9myMtZchIS7WokQm5dlan7lhrZ9M8DuMPVXCs4AGt
5INp2ZmEDqo0nguCjT7+IZdbCuzXjya03aH5QHWDig7C4fKjZABZ89T2bm96L5l1bPJnyVcPbZ2e
AEKVnRtMzUZQtbKcmISOo6PPO2twX5ocSlhZVixiMq6cKbpDpGoj6FgdFB3AZ+l6WmUuG7IUjdEL
TQLyMeOODoJjIz8acuLU3TGhktLe5eMGJm/lVmQaSfjMHFPy2UtQXmUJQ58MjEkyTlEenYhOHrRH
X3ysf1VfusQ7+FsNMWb3uji6SDfNAoFAqaiSLGax9dUYqVqpd83Cs9Pxu+UJhzB9UYLu3Kbfu60E
2opTujC3cLSjrI5lPDLAju5pOf2X/d+GcI8mx8bmuH6qza3v/mdYSyhgVg5WrhpjT6Ln1LWP9YDB
rarDqg3YZmS0QCpB3bjcgMIQZjRSZXsAl7tLajYGzaqyLcz5+p6YUbDizBCBjHhppoFZGcMdZCiE
4Z08ndqvlpbvjcw1Yzqqi6A3i2/oJTi96m0cgDfsznJ3zORVMNszSm8ZHCVTUxeNp3EvlsGzmhxr
/dVIuqOa3U/ik0ZP09b/Wam2GsGEl+maSV8Q323rY199GuePs76J1sFXT/8uEEWDcghQZJTAYVKI
WjhBL8w75KESAHzhS9H/FabvY//ltqNdW15QP1AXwa1et7UUhczwCwkT4/Cjlh+H/Kgaz7dNrDmY
9yYWS6tBu+biiQfAex8NK7b1SDhOCfUI/ViJ57o5/Ttdfp438rxz/QMh7iW8s1bS3oiaFBBp2sOV
KJ+k4WcgdI9wvY63x7Y6fWTI0dpByQWQ5+W2lSNPbeQYSxpCZo+JoNlSkW0EHvP8LLcnqCzqKjSt
YycsdkGcTUmoW9ng9mjq9XsKdk5aforbD7eHsmHmDULwLlmSikPW5jpmOvMkVB+76WlSH8fNt+Ht
wbxxbd5ZGf0ccnNbMhj9qzgcg0Cy42pASGbjUM8u9nrSZhEVICPUpRZXdWqgT+Px+HIHK6Jy+Cjp
5cayzL9wbYHfpmkPGK9lL4jUF3S10orBNQE16F9S/2P5AfkWezOLteqfYB3BwQbHjlbLYiwox8tl
RwqTuigvacu/F5WdUp+jp0ERHZNmt+b4nFlnP3kN9J9WENhWfPD6c9j8iv3s1c8+R0P32IzKadzC
eawe7XdftnjWlBD6crVo2TPVqyoLtpLsJ8OWf2Xhsz+34xw35vyaijWf7P81uLzxJE+lJxj9Ytyo
PCcfqtEHdPSqVwe/+1RJv8vkeyd1yNI/N5spptUN9c7yIoRo6HMfer04uL6ZS7tSGEBTeYKyERut
HsJ3VhQ23bvjEcpSQsvVfoB0capkW+rmxbxTt7z+6nX7fh7n0b6zo415HPstW4rwvzvL3bdUfGol
urx6tlLoc24kF54U2off9jFr7hIAJgqBxLM6ZfdLs6lXBRHNwgY3H9HUHo4dHev68eU/MEIxHzQQ
xDIsXRoZ6LaZRbXClSbfWYXklM2zTFvg/5+RxZkMcrgTmicPbqJ88VvTFvVzk20MZG3Lae8Gsjhd
UaHSVVjGhul99KKfAkq+twdxLcfMcZrxAWCYyAjwoLqcqt40zb4xJIQFw8/QSkhYe3eNUTptqu3M
GupP/QceWzZ+LMqK1LkIg71q7dH/tvEdK76USvP8FcQ6FvDEy++oPF9tIkNlyZKQZn+dphQ/TDMM
7iJ5TOjUlGj6aIe9SFJXSsT0oxcUKmDoSJKGc1wZ1qkDWpfsBLUUY/h2qXmnadlwT6uk1idNW2zV
Hte+l2fEHBKzm68wCGZkJkLTszJqDbIta1PhV16WyZG+M6OTeVrgGpMiHG/P0qrReT8jrAnIYPls
GuRBDBG9Gdyy+yz3P6z6XBYqd9vvQv1429LKMZ2hjwT9cOHmzniXy9EhT5f0CZbiQVF3ahnop0iu
6CDbtNZG1LEyKGSGEI5BVABY7HLlfaUQWlWkDoT8nVjG4Kmme3RJPeFh1NNPt4e18gqkCESmiB61
oH6WoM7RqlSPPgkUVjvxlaCXVKf1OENilPxRjKYduOyN0HfFnYOiQBV5BkrTt1NeTCSvNxCZkuhm
leUf0im2dib6vucWbl+NxNvGDlk1N08ksTywtWVwFWRmlveZSL0TLrTC+1No1GMsmn98o9pygCsL
N/fnov6ugLq8YraHZoqsbJ9Irpp7CDRUTjBMDu3jDro6faqarQfi2tpBzEFBhi2Jb1049bIIDL2h
BAs1ZzqE46mpK2sXRsLe9I272si+lrr05/Z2WZvNmS/ATFIJhfm9WDzDF0UvNUU3/qukyt+0KVHc
+kUv47//gR2WjIySBHxzWRNvwspAFL+V3Cz+nKmxM7l9I9n1v/eTJ5E2MxPZH1AhqEZcjkeSSy2L
mw4GbR58Nazi0E/aDl77xiZcwRrP6D3gbcCMFSLWxVLldVzrZBslVxaK6VnT0maXEpUepEEa9qbV
GftxaOo/phUJSBF0/rnTzC0678runLsMzNwqbWYoLK7OVo4HPxRkyTUpDzVxd0jM4mD6/kNjyfsg
/n17BdfCqQtzi3tUUmmahYKX5BqRSP9k7VgY5U4dfuJCrSQ+6lxAOq3ihkw/BGilb1zj868vXiJY
R+qICgMF6KU+wTBKXplBtHdzKbcNjytv8o69ZVKufCiKYyKqvxOh2AChrRxI7mvoGTOuAk3CRQHf
RIChZvYlN82CT4jyZ69Zp5wF8VOuJQdFLzZAMWsLqlG0AHONQW15/k0pCzyro2AGT2iXRRR3veI+
LONDWvtovmveBjZtbXjEXqDsZp1FcSlPIMeTLOZ6Krt+4EwiCSFy/X750Pmoc1T3EUm921todXwo
yRGPIXZz9chvxrHV86aT3Xxq7VnRwrrXkvCUUhVN5S2u14pnA0PyP8aWT3196gezNGrZbTvQKp1U
ulHGeyYNw+BD021JSq+EsXDKgWkBKtRh1i8uwUBP5NigBTIoBdhrRM0UrBF82t2ewHUrgMPZlVzy
S68jxrXX0thGduu+oa4S6n/1LNzqeHwtdzcXI9CxmS2gJ/Emt/vu3QSoY2obtWWZ6LRW2FUTTR8y
sRo/8DSv97wKeHmn2t4vaERQeAj8Cjm6L9GAmm4wcCkHfqncFeKk21wtW8rF12ozb1+HGuGs0wDd
feH1zHCYqlLuZTcIJqiCMoKE1jHWrXNP58w0cT0t/dGGrVtXz6J5zErD9qcvVXpEvBdC3AZQd21H
w9ilByKhJMKAC58oCGKUChoOglJ3W/+wUsjV+dGjy4web5haW3sq2/RERb9ARk3h8mYL/Emrc1mQ
XEDI7SlmrzlJDMTy9g5bq5/q5Pk4oG/vpSVLLMmqIu1any2WInyVT7J66r2gO2kD0xuamfgy8YzZ
5ab/mnusswa+6Qj884xE6Cdd1dtza/bDoRoNaS81ZXkY5Ml3qr5THJVftqPKAyWToRRpNol8GHsv
39WelOxNE+QOvQz1U6cVmp1lpbRretoKKnF6DjrJY1rFr3U7qIe4TYP97XGvuUITWa83qWp6ny7O
b2nkcddPquyWXhScWlP0XLUo4l9qUH/rU7KFulSZuyGplI3AaNUwac8Zf0ltavk6DWJLyRvfkt1J
0A8V4iZZkB2Kmp5VaEUo/niXJ9LGy2dtJ1FnA/5G6EJubxEjCXCIh0BNFDcg4rX98G6ogRjcns+1
VzfC7HN3SGIT8NsLI3WmDgPwa/YR3b4BSkUIgfZ7TXw1oz1dsO3c4kXyJRIFO4n+AonZML/m/S0c
JOoqpBMpfFyeliH3uN16T3YFwZyAIKjVq5eUxuSoKOWd07zoD52oT/vJlCjI+UJ5KH0jv8t91dxp
VvkxE5BJ06Um3vdhVt3Xmxi3lecnCtjgE8D2IjmzdGOhJYi6LESKKxXm9JIDitnLSqMdc6Xfyt+v
bbH/NXVFxYjHMbOUxFfcSdnrNFvU1bMle2Dm8jP31r281aV2LYH5bmxEwZeT38ejXskxY2vV4m4s
u4cxFQ+9UD7yrjhEvLEL2ZWU5CDooxP0Jb2Oftxe/tURv4GaZ3U9mhFefgDglI7ufqFC6sLMYUzU
XwtR3MnG9L3QUVaIJv+YhVtFxLWbaX5y0yiaKgmg+EVGQRe9QfAj3lKhchcP5tHTfEcd5Udr+t28
+s9lQ0Z7ePCNwqU9027iQ0qjP46oLlRbQkZrdzitdbgnuCZhlS3T6Z5v0YVs4uVqzCgG7ZNXC24Z
6k64T7rHsRVtuRDvxOLJ109V+qJn3gff/C56/oZ3W7kfua5htLEGEP2NxZQEhl8nitpLrpc/stIf
usDbj5MHDPFPDA/i9qqvLsAssgnvaL6Ql4j8bOjLvvDmBxHhsiYh8ZeNR7OIX3tdA2AIYrLYhU2y
T+SWaNo1DH+Xpf7zUNUfwqzZC5up4LU3k4GQgo4cBQRR0OCXG7Eb9SDNBV4tlVh+meTPgerZXpJ+
tLp0r41oTw+mb1v+cG6UVznbQgSszT5SGHOWixIRO+HSehvremuRKnY7QTik451Ux/uMnqQUWCXr
ZWPyV24Vsj8EZLTZnqtFixs0YjnMpIhlV1U6cvqjA4HUDn4/RxUw1NTuaSSrN6MzNoEDhbr0nkfo
Sre/Ye0TZj0fcuKURFFCuhyvpbdRrLYWm943mx0a755jGYl/uG3ljZuweIoCPSJYoPAKsmOZowQ7
F8IQDYn1O+8o+T8lQ/ukkDrWK2r5SnCXD5XbeTv6uZ3FMrM9kpntdCiK4m8wSkcLr5D0oRP6v/Os
c4YpPUtFcOxK8Rz5WxXCa0dI4mqW7eXVjEjJ8tWcqAVKxTGPoKZqe4L1fel/Dpt9rZxFj75Txp/b
U7NijhAGWhB0Q7qTL1mVClVvqRqIzQu/m4seVmlX2qnifRd2tLJo5lqW3m91tVsBHuLhqIOTwyKT
Rfbnct0lK8hwP5LsJj44bP1nSruk1NpZWkTv5DsddafpV1L+ViEtpHSLjputTMz/8QUaLxLYV9Sw
FzcegHBL6KEm09eoj5x6yqFVevet6P0dzZ+p9DcQoo9+j2iFUP/xQpm7N3O6oTvenv7rHMk8D/At
QQpaSMUszvsQJJlPMl929c+pZuwD4HdjemjpeNJa2qmMn8etsHnFwV2aXDj4rMr9lL7KMpCWFihq
rJQHY5qUF7mJ+r05GulOjdTsd6226aFKlMRp0tC0hbb4dzbW5YfMAeG7R2tO15IQRyu7lhAJhyEJ
yg+jNSUHterE59vTvOIAsEVVCW4Cx58Vv7SlC2T0cp1BV4F6iFQV8JMafomsXdZpjlA/hdYzopU5
3d8LD8B3DmbCnr40uqN7T+lwMIdfBgUmxDRB4s4gbeTabn/hyk14+YWL2fD9IG6qRiazk3u/VcDB
fnNQLHptgXn1hrsi+ShL6iEUXz3znCJ3mDu+9Bhak91KW5+yuilBrZJIJwgQl+iRoEishjbysisq
dW/3/RM91af+vipMO9Kks2z+LqPiJOXHQaNDZHOopE9jWB6bwCBwO4yAkGLH9DdK0G9Y5EsfrhCn
kYmig9vcQmqxhKVclLlQ8Aaq2y75JI9hvc/8btiJ4/QAO0h4mrSIhqkAN1+irrZwJ5m49xvpGUmA
xEaR5JvRNv3O8nTTKfMg2YWWiSC6Vf/gH7mIVYp0iJK/So0RU2xMsuc8ltPHtkna3UDR2FGndDx3
bb3VIXVttkHia3OwNdNnFu+e+QLWu054e8f2nU2SZ3zOJatyTDUXnNzUPyiWb2R2LkqWbZCU3t3e
eWs3AJyqOR09J4+WSmkqGpOyMmFf79RdScEEvKVZhDYECGHU7cpKtxDfKyha1NLI+QMc4tJnPRen
0RAMrwwyxU31FtZHJ1YfB/DBuzZMgl9aZoz3itqNiOvUqExruRg7xaTc+7FUneQkHHdV5Vs/+qKR
HD8skz9WjjpelpTBvVB6ysZpmM/dYttxEfP0Rp5kJlAt7gkS9klUSp3iiv50LFUZybqylXftELeO
DPTin3NGyOOwu2kYDTmMOPRyarKhk6IW/ig1sq+yGlIL/Pcbh2os1T0gW+jwLBFIXehXqp/0qutl
NeyEcleapq3oz3roOX7SnpLYrl9v77DroBZBDloDzc2yAAsvsZp5mndG0USqSwNp7ZQqYvSQtHBj
lMCUHLGNon3R6lud51fqPWCSTLSnZu47EcZiJnWcWKMmoeZWU/5V99VzqQSfvNA6TW37BCja94dj
PYV3tD/ZcFUrJ4qXHAVWXlGkBJaJlMHKrFLrTNW1KhmOkDoF+yjXhr3VDfohjAUwX50Q/qkyv9pY
3NkHLjbrfMnRCJaiJEHdIqL3DL01Pd50btJZ0CVS9uqXaty4TK9jdrpJ8GaYMb6ciyWM0SwkUjUk
o924EqK9P4aGbQmlspEPWptE6hzkzUHZUx1cuPshFfIoGjXNFZvO7dEhN4Ifg3cO/GBfQJYr6unj
P+9SQgPqHMAl0cNcSu3ioOu2yFN9Bp1k6UGMjyGQ/tFPnSweNnK2KyeCCiS4fHLiGhSRefDvQh95
KP2WpLwOB0U+hnR0lUoJDVjhqNCb2Aq+3h7Z2lF4C3x0ddbcABp4aa6V6pKSOw1U6NOkTnco6WXh
Mc+VwJbj56417y11B6nauW32egXRqWFGwdJDEEa25dJqVYKU0UbPcFOv3/uZ1AGgIZC29MoWh36n
K/Q1t6phq/nR9fbErEZbNSIYSG5LwaHaCqach5zpylU8HgoJxFoc+efbY1vJ1lxaWVxhowBmJFcz
023L4KviI7wuhS+ch51n5gel9oDilR/6V8WHtBa4YD4Rq/jdReG+GDbO/PVe4ktwr6RPEL4jgXs5
zYZQRoLY+qZbwMBMwwfys8UIXwzaYOBvLOn1ZXhpa45l3u1bz6rLTsdtu1kQfZjMgfcpjLzkqaDx
+cb5X9m0sy1ygcQmkJeX2mBQP9RSqyoTSSemVOjCH2FcD44YF/Gu9StKu3kl3/mpPiDKYRgPehn3
r7dXeW0rKUREpGLAawPQuRzuEOcwmvvaRDOjA0vXND0wRFXdWMDVkaIUCkef7YrS62IvwXdVabze
mq4ffRyKwg5SRK6Vp7TMwLalx8gr7cmnHcyWGs/aapINQbCFh7gGyONyeLKBbFPhM8N5mZZnqq/D
s+aLD0YwiA+K3osbZ2bNnKrhX9/U9a+6pcZCbWVdPJlvl5MgPPXV9zDgHSFtZRfWlu29ocUtaA1K
PpblaLpdWji8JSNzC2S9ZoG1mkkQKN5QC7qcudCs+nRMdNNNY69xgBpVTiEhMnx7+13f5mCwqOpB
rafsc6XV2TV6O1RVbbi0pMsH0RlphJls6WpvGVncDUVsIZAWNoYboRJRd+Ksxvz/NrJcEaXNTK9o
GUniO3LxCDpmF25VdldGQtKUV8UspCPT9/JyUSyJ56A8og80hv6pTzx4M7FTqtXu9qqsXGtE5pwZ
UnRvrKBLM5Xc91oopKKrw7ix/PypgKCv7qpEfZ3pI3o9bEBaVs4NDGnw9UBhOTvLrpRjNqUTrgd8
oHHUtU+GkyuVbUUbQeva7MFOQVuJ8OdahygT/aEd00l0ice6k/lfpJ3ZjtzGsrWfiADn4ZasoQe2
1JLcmm4IS25xnmc+/f+lDg7cxeJfhHx8sWHAGx2VmcHIyIgVa8XZIWUI5xRNfw62Rv+PMPA/CEQy
ycv9s9AskTuV/UuM8ntj1l4ROc9DM+5E1a310KcTfIBEkKvKGrAkUy0DzGhp6UbWU5R86o2XP3cF
MSgoaiT4gi7CxJvrMKpSudKdVn7M686dG3gbhuNQvQ7FF7tz93qCIhpf5vbQmAuooSYKp+TXl8YK
Em3QMbhB+K4Lnrq6PNSmCSvcw55+9kZwgzJd0KcSdnijC398s6pEDRc5sTr5UTJ/6MGvsfzjJy4L
efP3V9dOq6gQOo/8/WV+Z5d//7e/T8JAm1bkn7+v2ze/X4OWNzNrmGJ6JHAJmswepk5zd/vot9xL
4MgEtRpv6XVqUBt51FQJENq0fM202pvomSvFz9tGNo/8jZFVbA7QGqHPr7KSIUYde3iPH4dG9Lcm
fy8hybhtbCvMvF3RKkarbRimQwdKF6jVWVP/LqbeTc30YOwBxrcCKCHa4Ir+zTC78i9tNlGr5Oge
IX0pGYr/PC0fdUyap3zvPbzpygLDCisfn8yajCuA8dXRWodY3dLzWVzzP7Bf/mbgws/o2zKFvzoi
3RiVxexx5iLP/1Y7/aM81w9Iz2Th3lTt1vlQsBH1MqGCsW7RR5KxWBGtrUdTO+W6a9S8q9wSHaTb
brB1OiI60wSFPozWw+XXbwOqiXIyn0ejd9z+XYeoBnVHBSlsWY7cUd9JCre+I/qdAojO24WyyaW5
Kk6jUuMt/GgF0vuEXiT/n2OZfru9qA18w2+kH7cNT3u6uqtInSeANwwrFn3V+qlAvyeGHZq5EvvU
GQ+m07tdHLpK03/sytCf5OwAheztn7C1r/D0O0JUkn7nmr8qYAYjbuClfpxhK9H7z6X9LISm5RlK
n0OZffi/WVu55WJWJnrJOdCzPHIbvTq2oTy6VGrs8AQh7xFkQ7mTrW4FK2oLSCiLEgMAosuTlIs0
a5TOIE0JzjozQfY4nOEsEszRA5jjP18fRMe8DPEHkBurBBxpvHRgeB6eropjnJzHnmKCHc4H6I0B
Z7lGvIdm3lyeoH6gVU1lb23RTEJNmUocVQUxqOYoHxa1q+V3VDJJMvf64htdOu56UC+M8gjRjzX6
Pl/i0jFSGhMTaTkQGL4N3evsv0ZFOcy66urIL7bHIf7Z9TuOurVQQibvQsSCWO7q0ct116vt2Cii
WLTADVmGP0dT8qb5TC54un2MW1+/4Li1YM0Qw6qrq0CJBq2fQ2yZdXAMUuNzUVde1+Y7rrltBhE0
GjiQ3KwzGqEHMqcKowxO+UHr3ZbTG7Nqx8hWfOagBPs2sZNn/KX/U+2qJbJE5XEMa29MzyEM7Y39
vEw7EPCNOw2yJJCAgsTzmgO+MCuIUESiDknw4k70Z+7UslWPt09mYzXiGxYlCeoSDCxcrmbRlXkq
iwlavz6fjqGmt0dtUdwhnKBCraSdcLVxQDw8KGEBZP0NAL+0Vo6loUUjiY6efEqsp6X9WC3n2wva
NgFTBJ4NscD6+gx4zfRBz/WZgbBx5dB8KlD686K63TmfPUOrC3Sy27SqWeyjWf3q48cq+jAbOxn0
pglK76I0hZ7CulTd0eRUY7GWeSmYsn7gcnGLvQ3b9DPmZaAPoEh9NZaWS7EUR2OkPGpK0D3ls6Pf
0yb7cvtUNt1MDMToGmFAllebNYJKN1KlUh4zfewOVWCknqQbwV23MEAYO6ANb9vbiqsiFYTihXGj
a9Tw0jqjUfaF8igvdX8/StJy0I068ajDyBRypOhoxblxVtIaRx8SwNCKWh0GadwDoGytXFQ1oUyG
wZX64qXLd05MQiIl5APIgIfqU+sEn4fiYEr9x9tLFl/q6t0ItZbA2NBYpKe/Sn0masaDNdbKI1gY
16jugpkLGYUPq6pOuv5y29hGliO6uuC5NKF4vxbvrcJxnuSW7S1zJnAeJRvgoPl96auDrX3u7Z2w
sbWHRHOiE4g9gZZa7WGXECVzljYormT9qPLvo4FYcPEfPrc3ZtapWzY6TPSNXP2t/WUwG0+O/s6d
naVsnRLpDMRDghIUNrbLpSyOXQ/wm3ETahX6Lu1SHHXUHu9Jf3qvQIjr/YLiyPH2aYn9uXANEFZk
MiDv6P3TNFm5RhsnMpNhtvOoLourBuH9GA5fu/40Oc79oFduvPwzptHn20avghclDBFVuCIB3AC7
vVyp3MT60Ayq9Cjl5Xupvof87aNjtDt0sddFdWEGJJ3odIvHzDodzapccvRAeszy+qA4f5n/6LVb
A85n3iM89XF9PxU7hbqNlRHJ6HYhgwhQfv0WLNIFmLIuR34KZAIF5W5YkIPbcZQ9I6t1we+sajmM
vkhutq5JeQanr3ausK3No4MLKprxKCooa8W5Ic4cubBYyVi8o97qGl8c61s2ncLpoSt/hfmM8tyf
u4WoqQKDQ7ePyVax7jdVm9rUq7LLl8gXcpix07iMZXnTsPMpX0UM3n50OyC+FMUHrtBLK2MYUabv
zMgnxfIkOXUr5MQUFO6GX7e9/Op7vjS0zqLlwjalVtUif0gCHiZf8tgPIBYC5ijvITquPYJXOlMh
AkbImq4CPHQfpdkYuR/jdvVy7jL4U/84BvKH3xpZHc/Q6jxeF4xIUfAgO1iQ2hOi4Ld3bXMpDG2K
rAbJhjUcMpiNZBgSPfcX+299ar0ieyiinZO5bt2KpbwxsloKnK0ppRwt960QgEQ+HofcOjRV+nW2
hycnyRV3DBpX7fVjNIM60poe9qTaB5fkTU0FPH/vabm1alM8f36L3FFbuXRKfUGVJ1Ki2J+c743s
eOL7qhmX/fO9fWtFWVlJIwcp0Tj2G/PFaCs3Vz716p4Oz95SVlmN0OutYmHECT/GcuUpc3cw4nAn
Pv2mX7i8uCge0iulyY/jU1O5XEurxnHZ5HLutwNajnZ0N6P6kuouHVO7T5/kvjqWaIwxaukr5ZfY
fNWy5jS0+UkBS5Zmrxzsndzq92pcuUszHm7v9HWQ4elEu45fSN2RMd3LX+fI0VgB5Cj9Sm+B8SHz
d+oVE3bnDqLdWevj8217V5k6PcK39lYna6FarKRWVPo1+AN9aQ9B/3+0sDrWNOuhkBzT0p/S0DPN
13gvb7zORC6XsLrVBjmYI8NgCfSBhl5wqGBHelXMD01pHignHc1pJy/e27V18pOmZPtVVvpaacBB
/TRY8s6ubXwMF+eyCjTOWDZlH6Cz0ivnaXGQsHww0ngHSrRpBOpcE0UdygLrMcjZiKMwm6rSn6lF
ezS8vg4VMSQomtc/9zJxN/N64oOjG3np1WmMeoi11KWfR4tgMY9j/R1zE3toiI2Px+Jq1pCQofYA
g8elmbaDOTsmF/CRaM0r+UNdyr/09h5k5157fcMB2DNGPeDepCq7HrgqRgbaBrMofWcpysfAjNST
E7efb+/axvGIBg6cE9REBWfi5XJkcNSVnuuln8hhez8pTfgDmtHE7ah57AXfra17a2u1dSP6GNTT
sBUvL3Ld3BvGt4mbTIc89/aiNvJD0Smi+ECMowG6psfphhnOzMHk20GPOOMe9Za0P1dN42ladhjk
3Cvr8H0WmfAoPt+2vREpLkyvNpSXOAKIqoO/C/lNvFI9ZCRwUXnssn+cpHER+PPRZN6r328eJNKL
DDySYlFzvjzIQFOZaB5wf3m0D0H10icRTBbWsFdG3/JKXrSUKZn+ol65Wh/oKhSJ+hmH6SL9QSvL
6TDvK41fp6ccIAwyAueIpvna91W7MVI9CCtSDpoQUv44Wf07ygg/Y6akXEdXd55jm7sHmhlXgZQD
noLL3dPKXi80i1OzY6S/0nkpj1LW2KdSRmPptoNsbSDimKKobApS5HVukPaG2Whp5Tt1cG7Vlimq
wOhpyN82s7UiMAx81wC3APmuXhJUk3N+QVn5rf08I54ekdq3CM7etrKxGF6TAmcCKIPXmDjHN6+i
Ls7sRau7ytfls6rIWPgPyQovZfIoeNYYLF/fH1GHsE/UDLWfxtWzXWaPZbS86mr0ahTaH9+HDE+D
AifVhVSIVtHlYvosTwvFiXM/Sf6Wyi9IOOvWh9v7dX0qlyZWh9/l/dgPZZL7NC+mIXZBCSvFy20b
1xEIG6CEqXLBcXzF+bJEcTCgSJD7qBfcB+ZjHb3U45MdfkTxTEYbSf5jTwPayXcKExOVIfbuctvU
lH+oFOZ+1UImHpqPWfykMxd7e1XXO8fdbjCIyxDIb0OXVuykDE2pmHJ/mvTjNH8c9OKwW1i43jqM
IACMhi2VBS7eSyN1TVCrTV6RY7145YTmAaoMy/ArjiaPKZ7y3JZ7DF3Xl+KlyVU87Wa1s/qBJ2Vi
SJ4yfraA6nBQ414tcnP/HFSQoKQGE7i+H0AXxOYkq9gZ9WMO9N5hoHQXSLexGtqPdJFJ9uiXGCv/
nisuh9S0cl+tMg8ZMJ4YOa9T+dPuUV1HHqLnG0ur+DYvuVx1Bpac/ks8PTnjHuHDtQFgGRoBh6Ej
VD3X1TLVlhQqF3OAYtAdou6nOd7D6FxvlgDXCwQYlVUQYKtLJy0iTana0nlEqPWYSp9R8mSGr3go
1GrnE72e3hOADBAMjM0Dr+ctc+nY86JUjabVAe3af4ru4MifqRefFitwVXSaF/VukB6YopPs+UfF
s7jq/LC517r4iNjCn37Hv7Uuqa5CBwNH4mrRVeL0izYskKHM9uhX1gD37Ug9t3HkPVGHa1QFzwAc
kUkiKvAmauiXq46aBABc2gUUrbtzZb92UXLUuvJuktSHKc+eTQRO6rl1h+xHXC0vpZr88eNHwEZE
MRndTeY7VzfKCBFLy8NAeqy04aBqfhy+FMgr3d5R8Ucuiw0sk8lD0hbuYlobl6ucSkfTxo5SXq0H
JwcqZaJjODunOfqOasZtW9dRBHi0qFiLPiVkWKsAaRtNrVVDGPswOv3IrO+F8iEtjM+3jWx8eQQQ
rjDuLmaE1hRI6LV1aW2koR9PdX9YBktltF3f64dvbJtDZgngBrwSY7erpahZXy8zVVAgN08M37/T
2neJ/kHJhwd9/nF7QSLqXZ4QD0U6aUjqQa1Lu/LyhNQ8gqMgkKg62cMhj2AgXc6B1p5QvfGy6teu
AOP1KWGPaU1xSnxha2KnPiKVXSIn9vVgvtOjxTcq6dFhXvr2stY7KMqgvLUZBxRij/zr5bJifVqs
OO2p2MU5wmqtVB80Oy9OcimR08Iq5iXsxh9+UgySUEUAZgy+gP/9LXP0JuPMkzDTebglfls8SMqL
aC90v26va+1/mBC6BoKfj3bXVQeoDWKrUNM49SOrD6E3DT+FRr43/3e9eWirCUoJHB0dznU/IR7t
xEnnLvUDoDI2PdzAUo/zMP4s4wDpqD1vX7uEWBOzTjC3AMqwWNbqrAatkA0odHyrpd6YuFTiYuvb
7X1bZ0+/baCdI4SFcPV188Lq7ThpnCn1CzTGZwj9Qc+a0zNDsu7U/5U37tB8/3OLzKlxl5B28qha
leUWOP7yyk4zv2qUn00fL89JqY/vbQL7oW6b5D4KzPk81WN7Tut2jwxl/VmL9XKrQNzBi59R9JX/
w/wvN42cZL7uMBiddPZd1RtfO3s89ON01paH3aRna4fBIsFXydcN09bqQpuaTo9VWF58e1HbA/Nr
mheM3UmXa8vNpDTxjEwrj3kjI9fCkPnO936VRbBg3scAFAljlL/WEDqpl3p7MjIEPnqbZDWum7OB
Rhpyl5QorXasznJX1cdUrfo7pXKSyQ2nxLkvpqnX3MIs5iO02sPHsguyxzhvyo9ZLsfPt11i4+Nl
8NMSkM3f2JNVrB1CI0hyTcn8KbPSYybpzffMkJqdesEVPcfvrRC6LkzGg9laT+/CFlPYSm1nfvBS
Vr+S9+CqyrP5FxxYwVOqetXkVa+adHd7bRsxQ2BrAVeRzvCJrT5iRwtsdVE4/kr51Qyv0TtVesg/
JS+3rWy49YWVVYam91aZ07zI/LR4DEmO0spVrL+gPamNzJX32BzM1d34Pxv575pWn7ChdSipJFrm
d7kxeaPahJAiGPIxyDSoQ9suPNxe3UYgpKnPXDmfLmwC6+RiCNMUEIqa+XMJURb3/UOu7zRxt46J
ZUHoIQby+WuXsdbI0r7lC8r8sq8iD81g54lHUfRQKJn1XKoZinHNXqa5dWigCQiGpNUUjFc2qezE
XZrjj33wPB8dd3GV5WdU/0peb2/fRgSC3Zx6DC8WnbrSys5sR7VsNTzD20FisiwM9Y/oFrRPVVDU
x3mUjHsqlNG7uZR+gM7b6/NsWhckfOLNzOj6ylmklFlL+BZyv57SE2Trs1vV36waHGhzHFBfWdro
e5HueMyWh5JcUxd0KGGR0F8e56iPNXg5k8pDgEQ9jTz4zoPmk328vbNbjskNjUYxyTwMZ+K/v0ls
ithAUqzBTNY9tLAcaOFTtddb/o0jf5uJiq8NCWmwNOK9AHry0kg8hPro5FXhz9VzHKPwGMoexJlJ
+0GTXbmA7qg85T1N5e9NgGhl9b50IJV3jo0ZumOCJEygAbLsLK+Y4vft+FWJ7oIheqiWvRfr1m68
/aHiG3uzG33Fzx+StvA1eAXpirqLdlrSfGfPr4+WRwZEH5YYW4DffuXNcl/P45wCtFGHl/Sjxlt4
UbI7CEX3rovr5QhieW4FSNOYqV9/nl3dA9Kq5MKf0MVVIOmQlB91n7jyUnpi8twYAZR00YuSfrJl
ifd3ChQOydfeOEXSP7cdbeMaF1zQSMzjteRN60dcMTKpMZsBgIzm1BfH4F2GJt/yT5w/cHGfom68
yxc1ZcT30Z7+qYz4Q6013mz+GuPT7V9yHbT4IaS+bL9I5deCCfXUJDXUZ4Vfp2lzSrUFl7OtxlOy
vj/LRqId28gMjkXR7aXDGwePZfFcFqLQcB1cupe2ZImpJknhp4uEyO+57r0mc9vu/vYCt8zAEAGO
U8wBUPu6NJNL3BDyVBe+bGQZSTD0wnr51GSRF++9zLf20iQRNYDngbxWROh888E4M60Ap+KDmRoI
gQwAXv3ga8EjbC3gDOpvxp7g+UYKBAyfi1Sw4wGPXaMbFzubgYZEhZ/V94Zcn6Tx1WJhyXekIjT0
l7NzBi9c6BvK3bgzDHoFkyUOv7W9frwzHBN0INkKxKZ/OtG5Vahlht+yujsEsVuXH/rpZzmcwj2x
r127q4ARLFWSJiV2Hds8WaNzyNvnMrpXHhz8qNS8pYdjav5eQiJ925O2AgjKmXSNRLOFiuHl8SZq
uRTD3PCpSE3iRWmR0MakfKC05V4bZMuT6KCBD4Sqm21eeVKkzyMDNMj4xQbEfkgQSOee8X8o8sfl
VDpdckxMq4fyqKh3PpcryS5xrG9Mr3WqxrxeMrCnhR+ahqel+otjfu/Gk4JQ6aB390pnusCeFri8
PjnzgafGOD3E6pepyZ4CsznP3TM12zv12ax5cNw+gKti4vq3rY7e0mPNYg6do3ceVOvQKndhBDJa
kJScwvnZQTvZQylzcrzbhsV2X17Z7AkPdkqYAvJorGJI13SmI6Ujoao493HplfP7JT+VWXGO3Dpx
3GZpdyxe+5pQoeAowKFRZ1m3DqHXntQeAhg/yRbknZvwMXBkJMOi+u720q7D41tD1ElXTt1oraqn
HcCgwX4MUutLCCNIo9teIx9vW7p+FQpLAoSIMo9oTVxagjV+5OlK19rpox886XtvyPJoJ1HccJFL
KysXaXuzjzpzAIJiOdzwHVQCr05de6TR3lwubmQ0R6WHzFc6QiPcupWh7xRENo+OUqPgTQW2//sX
vrkFDH1cpEnsqOW8UB1rlCdZfbm9ldevGxYJHafoJxi828RWvzExp5peJ72Mic7A+b4oySen7b24
ebBhgbtta9NB3tgSy31jKwq62q5CbHXQGGjHWYm8sD7+hwfb5ZJWyaYd2k2ez0rpm/EvO0qoZ3zM
KBtI5u6Q/PXHfGlpFcbnPs2LKlNBafTlubeKp8SaGhexMlcF8TcUp2BW3s9auIP83juzVUhvR0j4
M5MFNov+lAX6nZUMB2O842mDfPsO+nF7jYQNC3UqQPTiUN8cWqtMIRhCA2PTryD+x0DZER05/EPJ
Y896npRxx0u2V/evwdXxFQtt6blmUxXjB0p8rV177X2gvzc/3vbG7e8buq//Xdnq9MyBaziCvcVP
Yr//bEj2X3N3HJPvczOcl/HOIcdz0v6eZ8SAxMqO8c0Q9sb46gzhi8sUngiVD3yzcOOqTV3JSCkA
NgCc3NCcv1rKTI0TtJN1TFIHRietjr8EppkczDwpHuxOgudKglly55eJ4Hl5Q+HUYsxLEPPTW1xF
BEPLWyeeCTqRfY71ryj/asHkmZ/a0evkbyqq93Z1/k82UaaGElgXIymXTuZkSL62xkRkOM2ycQyc
r0P9SbXPpvZRGl/C5XWqd+Le1v7D2oLkL1UARg5Wwb1SlDYYcmLRUhXPkeM8dcp8vL2qrS+HUjZt
WlE+uho3HeVs6sfCxr+su45Pc8wfo370Rvk5DzI36r7X+k43ZdOl35pcfTvaAmVkkgfsY/9V7iZP
aQIyPQVCeQfa6VyGQ7I96A48qvFHu/0YzcGf8tVAUYEszL+LXn1UTljHXaxLoFD1k9U9pKkRwevQ
uqmVP1KuOCx7/A7i0li7qwqCkwc/nFnGOr3RZcqLZsCS9eyuHwIvyu+oq+7kUFs3F8Ov8IMBsKYS
uMrapqUo7GkAWzsZ/6CpGaDmgnpNaOx9B8Lr1ov5vRCe0YzBrl+Y8hBGC20kEpswO9jqV8fLlNJT
EFSGLf2s/hjKTx1kvbf9dKOCwCuEpytXM30XBpkuvz551qtGWvTSDz9L0gO9uNxN/pIhyCiKg3ae
lcmt/wniU12f69mb9EPb70RD4RTrZeuihMswvyizru4YrZ+0EbnFys/Iv7vsfdzrLqK6Xh6fVe2p
CvcUdLfsQQ3KI55aBce6Os58bI1BCrXKt6fupWxe9DJ+KrKvRRWB53Tuprb7cHuLt5yUrJ9M63eh
f40NUSqjKp0yqn0VxaR3ozr399loPWTNrNzdtnQFlhUfILot4olBy4SBqsvDVJolLWxIZAGafyul
xAvsr0nwlAQWiu7SqaqNh6TouNF24ummE721u7o2Wt1exEBNDaJrOun5YchtT3Igt39hVxUommvU
e8KvYXZSPkL+b5bvm7Dz+j1XEhFu5Up0e6G3Y5rcEcxFl8sfzASl05GfkTrjgeHuBF1tBW4ZTWht
lDu50Va8hY0J8QrQn7+H5C+tpfOQz+2ENZ1iEHkzlfr422LQJbWWezmBG3F5kmwmf9P5OBvZXVdb
Oz9hY72CHxUoELc1jdrVt5vqWZHbY976/fhRuC9aIfN9pLxPoPa87VkbHw1NKr4Z4E2CFUq9XGus
R/KC0lHrj/a7TpoOWvbUyp1XLA/NdNdF97etXfux4NEC+Q/GjR4pdalLc2hZRWmbV5Gfhd/VbDik
d7btOdBjZ6rlxgg2V9W7QNnx4qsrWxhVVHIQgBY8l1e7GUtp4RjdGPlyKqfHZVALX5oBe1tDkz4V
uVp6TNmlXq+179t0iXfqYFdnSeVNFEygXxMciWtgSZQF5lJOYigxyxN/ZKrQS/U8ODq11TyEY2i6
6dznO/neVSJEDoTAHyMQJHxAq1YfTDJVup0V4I1KVfbqQPk2tcPeqMDGwgBhCwQ/8G96zeK/v3lD
aKltL3bFHCTn9ynWatecn+kcS7X+rOzpRW85DtApON8UEi8eLasAOPTybBuFwi4mX5re5Pn3zqrP
2WOYHrLHvFvupup1x1fFn7wIOmIP35hcxb5QHSSmZMUeVtNHpnVpvHRePBkHc+4Yx+Q5HXenPpg+
yBP6Fpa36K95mp5v/wpxUFc/gotcTA0garWeZhzaZKlmlU1uo9nN8sWLrQ8LnB23rVyHPLHWN2ZW
/jKnXVFQuOYs27NaNtAWl66DzLMSf4gPT0p/KMqPzeJCBHTb8FUKtrK7igelmo8SbPpMIquvkY0w
16R7Y+zmzR6f9v9nhQxxA4WCQ9xYrdBZ5LArFqYKUxtFkLiCF50cKPacpfykJErsASz/plTzz7KL
c08rHeAxUfEXvFLm85+vmeKMBTEtFJNXo31pE03FXLNmMBgPRny07eHojIsr7djZigEQFMKMpVni
8lztbe+g/NSWduQbadWe+1L9Yo16vRNoru4PDvCtkVUQSPJSSbTZYDFN+mqOXvmzQuc3VGDDiKuD
WfWJ9x92jxIhbzzBZKitLqy+TbV4UlmVIz+n8zfHqjzL9Dr1020z110EFvabiYehLm7iNXDINkIT
9NcY++VwiKwzZW0vSR4GGQmPT0vtzqonPatMB9w2u7WdPGAF5pEpBwZUL2NqqMdFYcBn7afyXTSd
KCVbP5rAk0t3LP+UgJZeJ33Vf22t/GPsoyCNc2wpZeWN0NzuQqG2PPCthZVzhMGkztOMBYcxK4m5
qqzfgXFshUfRGxYck2AN1pMnGQoP9ixOiVk1bzK/G0blFe2fFmx/b9S/RlYXgaw2hiRLLCMKX/Se
95Jcu8zDHG8f/fZm/WtldfRZ4GTFrM+xv6SGG/cfdiuoewZW5x3oZsmExgKJgBpCmPqhRSb+/7aE
1XlrTdexBpbQW3whDhOK8U6TXvzG9XWokswRPLkNSawuvw9JUaJUtTmKWrG8Wp2PRWIfnfZ7Xe2c
xuaHKF7OqO4C91jPGQ0GbAV1Lma/bf0eUZjPjva+1T4S1XndKE9DOt/d3rtNT35jcLWyUZ6txOTJ
6ivWSwiIom6eRnNvMPCKt0B88+SEMhokYEyh6r3cPzj880ltzdjP5tP4YfmZH8z60QkeluqDken+
rH2mv56+l36GUUXV+XB7jeL816f31vrKxdsog9uHDp0vt39rg80wuwyVxZM9vubzf4luFF1IvIED
wU+zsuVEZWQUgS683XTcMh3zA/Nx5s6Ktr4prnDB12LiCeaqxGkAtVGMSot9pKDuHCd5mBEBvr1p
Wy7PiAsTgsDURLHq8siKru0NhCViP5ZlV0dg+qs5f4Zm/baVjTcScBMN0KIOxROI+0sro63FahcG
WEGjsnDJUU6IQXu0j9B5cZd58LRol6BQ7M7aH94aXS0N2TCj0k2M5vN3ypdjILugVb+YyqsZzica
dffBHkXM5kNCVBBMED5Q360hXKmBEkDZRolvTRNp7hlJNmuOYXWNaJ5+oHPgJtB4jnsVjCu9IvHl
MeLJzDtVDF6jq9hYtm2NCjq+rxEXY53OQJ+rnoX6FTWMOnw3f5GU93VQP6hCI9FTf+T3Q31qXhPz
L7qlOz61ddqClQfSMCYCr4Aoatu2sVyz8er4UgvpEM2mTeg10ABC1w2gFOrZHZNbAVUMn/KtgH+8
QvNUYZLGoHkSH5mHBxNtOqt/gqusjpxT+Jz/uO3Nm9kbo0tiJlUscx2+Y6XvpbLPEn/QIPLMTc8w
u19hMLizjkh5Wj+L61xz0qcw+Ba3e9M+m48N6p6KqCKBwVyjS6O2SqUpbBO/6aY7efzAaOfPGD2N
EhG88aVrPOPwske5vbnB7CsUMBRdabpcfsFMZBbVkIyJbxifnSW4Q7i6cHxd/1u6H5pdPfat60og
uOFZIEulSnVpDTZ5BzrEIfHLPPOm6FRD8OTV0V1sH8374fOknYFHlp9b60mlIgqDwO0D3nTgN+bF
ZrypPaSWEywGoou++qTPyMEwKlk8WdZfpAKVabj1nj9tRaq3y13dzslkj0pKr8AvWu01SaxzUeX3
nf0clKYXGPfB9C7UXDXby0J2dtlWL5epDkO1DC3LDNPYlaXvw/C+qXey202/4XahTCVIrdYilrJe
ClnTOfHT8pzrHxZwnE77URufjPk9QOid59vWhSmm3f/X2urglrE2i8xmRYGe98fUsBriYL9X1dyy
IrDPgn1M+OfquNoqovWA+qaPGJwnpur/mDBLhHO6GtARoPosaG4vT8ZA5ETXY4dwpr/22bNW/cr3
sqXNK+OtjfWVoTWQwbYBp28jQtRXHprkpzLIzl0431XB8iD17V08dh/QkXtvO9G7YUTUKpsO0jKf
NaU+hor9svTvpb08f8stGd7QKC5A0HjFgNamrTxLeZgy798cGuWcW6WX7A2hXok1/t7if638vsnf
fOP6ELQG9DqprzT3cfJLmaI7y75z+N6neXieoF2KTMdTh8pLCrBC2ngXKV4ezIiNVm625H+NkuUW
fXfWgvK0VB3vNv0uraVjmDTHztLeO3LzFNTZJycN3KGtj7dD1EbexuwJ033khTwi1vwmlTLSGso7
aOKqBbAwHCpa5KkMl+6x+W2lNEwO0+PjPqdVuk51827SpwnyJl/u6rvSzt63DRJxRwe6h/Sl1w7t
gGBKZh1ur2/DCfB/JvGZNWJi7eobm7NGNfM29kMq2s0QnTQTREe57FSxdsysM+w51NO2zzteLN1D
NCQHgS/qIFf/88XQl+CdB/kNQjkioLzxNQ6yVxJgzn6L/xx7+XX39b3hDrQ9/rUg1vnGQi05Zae3
vI2zpXiEq/ght6dT08yfl14+3V7MRkRHtBBOVmq6pLprRuygWZiaVXnoq9kxHeKDPSvaMZuWQ58c
J7PNzgPqW7dNbrzsMMnTUswUkm6t3kHxCOOe4rB/43QsQEo16XhMerBZTnFH8WfnEtmztroW6Z6g
syepsd9Zy3QOQss5SLkDQj+fXnsDCVnUefeezhsZh5hDBq9HAivIjC/Pr630Sg1LXs51o34sxuik
hIEnddLdtCjHupJiUR6Upj3ijk23YSKUm0bM9K25nzI1bwKjNagKJePPyVjOjhodxjQrvZRe/u1D
3PrUmBBmahznobqyegPKVB51O+WlaSTyOSkfuiU95vVOa3MrN2ag418rq09trAegsgsbGen9mUnJ
U/l3NJxN21e071l+LixUg8zIDdvZa/9Uy4MrBZIFwbiCLipXy8pNEQ2RTKOmDactr0v44c/xR6u/
v8rBLS1ou2Hk74fxL0P+vhtExN6sHsx81QA6gZlz+66pfAa7tZwZLW2/req/84jx1Ul19gj1t1zu
rZFVitYZeVYaFfC5WLmnpJpGOt/Ts93/uu1tWx8x3VCYfCC4Ywx+ZWZGK7PIetYyJb7ZzGc5lFwV
QBXTflKyl7H8xrdd7dwba6uMMEqtPrBTymtJNMIXowRld5ijUGGGsUPmtFeHYy6n3V8lY1aL1QwC
2TC+6/vCOIxK3h7GYnyxU5TFb2/C5oH++7PWEDl7aUoLqCBVvziUvJFhyFPayM2Ola3YBTIGjmYi
F5u9csuhL6au62tOtNI/lVl6kqbAjdXRNXs4mnW3UvWHbo9RcuN8EX5geok8EWq89TS70kWKKEEQ
uVB+6Ib0sW2r575nHKITkIYovLu9lRvR68Le6lKw7Hyq6xp7nLIb0e22wqe5/g/x+MLKKkZGDDSW
kYKVynnSJzSIf8Gk1Js7b7LNtRCiQDOJnVvzj+mwvKZyTfESybu7zEjuVVe2d5ziejZIgdwaMSCY
rWV44pzVhvWwiJupTiBukz45FWF830pR+Nx25XFOYsWN06I8lVb5Kx3S1E/MmkqxFn6ZG225b6d+
D2P4Gy/w/0g7r924ka5dXxEB5nBKdpLcsiTbcpgTwp6RmXPm1f9PGdifuymiCXsP5syAVlexwqq1
3rDYovwetCGREoMEsCxgmIER6VnK9RM46bvcrO7l4HuZ+F+iKDk4oemapXZMtPwOzh30HpdHkWun
BxzWj1aSCPH/b3Js/ri9qFYXMTVcPNUNwcVcHBvYZpatPDlcVmVx36fqSZ57twqNOwUp9zoujrfD
mW/Pd24loZ0FTEX0Hq6TDCU2Wh83DjI3bOjhzQy7VPuq9Ru13pVDhyjkaaDKQBUs7burRtfjbqYE
im13h/ONYXkQLLdqjCtZ6FWUxfkOMMXOdRVBldq5t+zB0xvt6M9PjRy7BjqcbbSRWKx/qt+jWnwq
zWpicuyIEo3RvovN8iVJ/ynTJ9lEAjqsNzLQm4ODqrtIJDKl1nmYU82MNRXmfeJG4Mrlr13xmKih
t/nE+6Ua8GZvAH7h6sd6ikrU9cLodXss6op4ThtE+zizKixUwsKbqkRypz6PP3Voh+AJlaT7KgbY
HtjV11FrBmy1Ix11r8ZHc5ep19vq5zRS8QxChCnmqM88Fp3jzePw3UgbTKyU/HMYTsnOymL/HeUi
221CDUGkZPKptM3R9NnpSt/rlSB8nIdA2WECnXhllSJlWfWQZ5yx8PTRHM9KCOZVRwR+rwSD5OZ6
bYI11bSNg2x104DqoOgJTAbdgOu5YTPZHWWCGALnsxKctemUyj3uTX+zNy/CLNaz2be1WUyECWJ/
X2sv9WB5gfo0xp9vnwGrZ//vOEvTATXQJs1XiWPhIzJGeD4/FNTkbgdZ3SzUJAwONgCGy7NWb4au
hdBLGa7+4KQyBhsdTAXbtV7NLTjlaigLzrx4V6N2tPg8KTBAKcIe5YzmigbSIG8sN7OwgSvvK/Nv
TjaeSrxD4YyDSrteCurcZ74+UPbvOrLWJtEtbJ79l9tzt/qBLoIsFgI29VltyST5+fi+NV6N4r6M
wo3zZXXS8GcSFpc2hNLFpAW8tEkMyIwhqIVz7c6p4kJJdgv5PGz5vK3VjzCdAlaMCQoJgbG4dYIS
zZiZ0wWGfayjbzS/t4ZKPgZ4sOyCqYs8GuEPuj3pu6kbS3e0lfIv1ryoJQLroZhKPen6u5l2WOZJ
Tb+kCtpdnpiulf+otI3vttb8huvEbGJJReNv2fzWKlC1IYJ553J4l8pw/njtntv2aexSN1MrlHjh
PhW6pzHhSfYcd/ZhMFp3NJ4svOj+fBFx4NJ7Bpgq9sb1iLsiNv0x5LcoSEHuSIsrr0jTx77ZUsZY
W62Q6METOfDOeTZeB0K60FdhgUfnflZfZz939lokdbuIfbG/PaSVVwaXkxCEcNBrewuzLdoxLC2k
xvwieenL7lxOj7l8F86q1zRfi/BJmrdM2dauYWbwl6mxEARdzKIxdslYNyMPmyQ4ZKfayV2ogVOg
ev4UuP4WiHDtprkMt1imYdYWaq0oPDEi605xsk8YxFCdViq3lqO7v5jN30NbGgD0agGurmdodvEZ
0JsbDqhPOJi1IYHxrIXzTt5qIK41TQHXkmNQAAKovFyTeVtF8RzJvDrGg6EkWLrTuvtgK+PedjI3
jXchftWPVbTFDVzLRyFOIyNIQ0Fg7a6XaK6oZo8rCUl2FQU/KRi0nrBK+osz5jLK4hGMws889AOj
Q7PkVGq7MowPc7slGbe2RC6jLB5VWYrIQ4cZ+tlSp3/UxtXU+R6KhhfpW/2RtY1N5x+KApcqr6bF
XdewOEJdJt/1yYlPTZb9ALQke8jg/kWRAiYC+RUAF27rpYjEWNlZ74vMx5ztdp/NSbhLm2qLvL+6
Cn5HWZaQ1SmwJE3nVSJpr4iVeZYhbZy5qy9MWhbAf2mU2G8UxNvcTxStpbJlVHvHPgbtoXiRpfdV
gCzEO6d97ca76T+Qccb0NQ5yL529rLhTm6fbO3vtbkeYnUOSZgOrXSyhi06ANktda1UlKKjkLhqC
Q1jcVdH73pwOWriFT1pbjiA8OCGhDgEBXpxYklXXbVnTCuj97Ng33rcsDbyoNzdmdnVIKEzDOIdh
qiw1n+qqNVOcpgHyUOuf5bNlfE1qKjDGt9o/3Z69tWWPnSTKFyg/iuz1evYyHL/CRCCu8rH+YFbG
h7BoT4b0+hdRqEMA4QAWBXntOsoU8ldbUOHnrEU/gofV8NGatlzsVyswsBvpOv0SL3YW11c3JHIz
pvQxxnpfUdLQkFI1nE+JaXtZ7rjpdHKyoxkegb66uXYvydbh9jDXlgcqKCiQAs2xER6+HmYi17Ha
T0ymVccdoC/ngN3MtIMAX7uBFIQbFPe34YSqFamIwOTRl1/M6txJflY6ZM7tWHl9C4erGrCgfZCN
cuP2XI3EOUyjwcZyyhKr6GKPzZ1jBVUNXqMfqKSkHdhjOar3I0AY/0/dRqgOyViaQIUBVQYdcHnk
21KZNwa5ejLQk44VLT7lRYYonxk5rm0l9vFPP9p1vEVGNwtN76bvaGJIgMicn1r+k/W/CbV9u9FE
GITc4A/wNlhKqrV1FRS9Di6E8X2nw/6UN+l7KUi3IO8rDSHE6qgSc49xhOhLHpGf25mdB4xHSXNX
DULPymTXJBGugpicEWkkJz6lDSCO5ntX3rWltb89oSuJD79AqDKh/mxqb9R05LzRMVpjtaTRvq1L
7FBJt+JdUGVsydD19dDrsavRq72x2bxfm2ZsGXjpiUl+Y9JsWIy2HFsqSZ20N+qT/a0EHEdVB/jq
Lpz+HaddZfQeJGuNmegSeBX+fZypXzbmQCRZ1xUmqsA8NMFFCt7h0g9WdrJi8HO+QpC3QOJ0r0Gk
ekz2oglo+vddj1N1dw7njYfu6ten0olgA0K+oDIXL13M20FLSuweXTJcuf4X8Zd9GI5H1RkPXVg8
xG3+lEYHVekJnv5j5NOWC8fby4uR80QSWEH610tEaF32fhWHMo/PaXiPWuxBdZof3GhfUEt+aHr9
28ZMi1PuzUxTnqAHilCrpi4O3W5GQcnB5/Fcy8UOfMV9JA2BO5X2B+PFjr1G/lKPdwb0QDeRf9yO
vTpU0QEFsce+XtICLY5037cUtlq4s3GwRnEEY3BXijqv2mojvs3nRFvhdyxxRF8cwZk5a8Fk6RDP
O/vf1tHdSJE+3B6OmKk3MwnSUcgkMpnL0tKU1z3PWL7czAWptdLeHo9FD3tCeY2kB1vq3KL44/SD
UTF9WGXBO2HBXo9KM+dJDmeTi8Vgf5j/AF9X1G53e1yrn+kiiPj3i6mL66Kc9dIiFc6cYh87ZrDv
HdmdmyR2S6sN3braFEZauzHpicu/IKsqCPDrmHWM6Z2UGfF5VD/ncujayWdr/Keg//nnY4OIS51H
Q3WPjPE6TgQ9pFRrVv/ISHY0iPvz5Bs9nnN95KlD8h/QUmUj5kqFi/IWtWH4FeKmeZMO+GE/ZQ6o
wwGrlS/j9GSGYFSiwNNyxxvTe7t6zqwNatLahOo0OPErYpmwOq8Hivpb32u2Gp+RdpAkz48pLklP
erFlpLW2WC7jLBbLnJjIPSOUeO7H+odcfGyS8Oh8gdx1mCTf2Uj0xSpY7jhIqLSSRaHHtBdfD19h
dcyHLDlX8z9D4COSO7ql9LGT7tU29Kbx9fZiWbscL8Mt5rDkTqQxngMBHAy3GJ5taCKbLLW1U+Qy
yGICGwc/mbQWLc7eAYz/5A/pThmfjXHn2PsEf095EwOzdtlehlxstlxqx7HOCRkUx7w+xcFnWKFu
T3lHqr+0zVExvsaz/nx7MlcX5MW3W9w7JQyzMWvThEcapAPlg8UNryiPc7fVXHirGiEskx26uEIJ
kUx/UdDpGjXx27lIoKwcaxNyRZu6weBULpf74yRFx8gw9yMevXVyh23jQcnmffHRgA8xy8U72e82
koy1ZQQzC792AYp747UwKmlrSEadnCf5wdJfSJg3kT9rk/vrNU8VG9u15ZB1fKKjMTWSM+8nV+l/
Cqp20JiuqmzN7tpypYpNDdvCvRS+zvW5gqi5I1WzmZyL1NXDu6BX3rV5gEV16tb5vTYnnzYl/MWf
XO56QSQW/wlrh8WLo7e0SW40PTnX2ujGZOibDc4VfI7gb4q7nIch5+XiYKlrxx+iinq8HTya+JzG
0oNA9g47zCPmd0rZerJGVfAFyOO+GQ6dudE9Xh0iF/svmQYB1Lye1SqUxjILuCGSzs4PYSm95I6/
BX5fW4e8L/4XZLED9TCaAkhA5Pp+ftDqxK2t0dumYW6E+XUbXqQPQVM5ra2RyqeNeheMz9RRTtvr
cDUKTXzBqAeMtky+ytIZbCXTGMwMiCtXbASFcuW75HRbZI+1S4eHNQBnWL4Cf3n9bUqno+dgk5qU
UuoNCCGHDm0o3Qh5kjnKsWsC2Q3KcEN2a3VHIxUAhZDliFDjddQgMqgOy+L+ru8mycI75Xnu+FzV
Xw1PqGhAhZMhRizqBxqfq87F8ID8nGLNOsGoMWKeBpF2yIoJqYutfGj1011EXOxnGagzbhAksVUy
3WnVsZvQtTE28p/Vr2bxAoAgIKS7F5eAcCHy2571kZhfwdU1B8O/U4bPVcnlUz/dvtpWd68o6mpU
02yOxetv1YZpnVFxpSVrDe1TkKnSY5FV3f52lNUVAfoLIxGW4hv9/t5Ab7UKbcpXauVR2PcA3iMt
9VRsWZhra2c8FF1M7hD9ECSW6/HILPhZJSE/281gf2ulxNhNPqq1dGTDe1+gjOM54L0azOe4ilUP
Mkro6npnvit7aU+JzdzJaaafqlF5CSXFgh2lpgfcPtI7ZdKgBvjlvMN7BZ+ZdjQO8Elk144otRRz
+qHP6sG1ki7c6aFaPvYxvyMYOwV9lzI6jekQeYUJMEEuzGlPTzk59kUWvgv4y64W03J3IMtu3OBi
sy1vIKH+xOMLrhkpxfWEQIyu7MKYhc9o8nFq9Y+8oc3nNMEptiqD8Fso1VvWvushhaEA7wYgmov1
G2VKImsxTjnlrnCa+9H6FtSvkhbcDcbL7XW1tnrRC3BA9FJxg8hxPbjEAMreFAxOr+yIVmLyqfar
jQlcfQLRdfhFQYCQsiznUeWolU6aMP6x1dPYfkmc+kmmu+2Mx8o5ZfngymnldtGn22NbqXFzNl/E
Xdx5EX9V6h1yh7CQSneQk5cZU5rH0kCBPBuD/DnIgxgVxWHaDbYh3fmq8jUPFG03Tll5R8fpzyVn
+EEorwBwp9qGtuD1bEtNo7S4b7GmY2Co9V2agQbP9h2jvz30teOCdBsLahkTap5M14GiUJ8Sp7GS
M9pAMmVEpW1d63v4ejvKauYkUCIwf4SP2FIaLjWsJO6HPjn31r/1nkJIqnffpLw94fuAig/lncl+
MHoEP1FKsFK3z7fUg9ZOeh7q1PM5Y0FbLTZnr/XwXlSf0wpHzhjyVY0uSll9njCxbEySxWJjZtfu
L25lHtYQ40mEF8c9pYVIVzJMnZQIrQxHjv4Dvfo+S7ae1itxFG5k3Bdoa+E5u4jT6L2Vm06fnrPy
JzAfGAPlsHFLriwSWkyg4AkA3nepDRlESWJLprALSq3D1D8IoGsjv26DfMSVsThBRQMQDziMzGjj
LlYj1ZFeCxs6WnH8Yg332jB5M119ByVYOdzl5i6NvLrYDykWtP/+ReJ7FVxM9EVGii7IHJfs+3M6
+Mfa2A+yerTnw+2dsHJgXwVZfK2xQ17TLAlilJ84tjPpgzx+QdTb2XhHr7ULaD6yznlsGDgTLqYy
9OXOSiXY8yUAZc1F6d1PwLe2n5t0H1RumbqWmT1m1gYofG2pXIZdJAWqKTWpEdEgt2Lr0I6gwZJR
PStm993swy0BuZU9zRgR0xRveEHyvv5iJh8s0AzGmKjmXdwcybWVPDikJ8c4NNbxz78c9yypPZsa
dYBFX1CPfN8oBYKzwf09xuKGF+6+KZ4jeYSSvLHjVkd2EWzx9bIUOQC/BzehhdN7w2oegu6bafW7
qK5wzkoOg76l7LP64ZCtBLYv+gvLopkdkPmXOajEuKEZOZVVe+xMAH15rStuDDjrdHs61+PxLMMV
Fxz5EgXpxFKqOz14vkC5++cujjkixy1zlrV7nSoP3U5RTiUnXuw2ORoDtbEKHmXKZ7ks8X7AZCH6
qFZfQ/1u6O4CNXTT1CeRfK30U1Z/uT3GtaP5MvwiZ5ryaJpTv0TtAFMJF9Qe1hfzR3q+H27HWcnE
Gabwv+HxSeK62HQlFuQBWACwkdo3XTbeaXF7qjNUrL9XylMaZ/u+/WNrBwWRyouQi60XgG+gTwMY
EsBSs4Pm96q39D0zs9oY29qBeRlocSoHWibNSsYnnOL6iIPFrsRsrbXxQ9PMypXQNbg9l+KHL6+g
y3iLJTNHkg8qU6xLuE6R/qGz/7sdYH1R/P5Yi0UhD52j+CJA+cnoQq8sPurGxiG8tR7E6XJxk1Ux
GKm+Yt3lHQJJafSsd81Olp8gf2pJioTMTy3cqvitDotHCC9OE9EBY7Eg/EpO/FkRZaPG+jH5feL5
iv8wjlsk6NXvo5GFCHakAIdfj82oUsPOW9GKHV/M7iQZH//i80BfwPMRvSTUSa//fhR2Bck+7boB
Glpm0Pih0S73xeF2mLXyM5DB33EWGb4vT4lkDlQeJIVQ/iFLoAeD1f/JA+M4WCpdp0r30tr+Buyw
dfPmyUjAh6jjORPUTWDdt3/Q2nlM0VmUDQTzdNl1lRCTlIyZ3xM7L035oyXF04cnPdnIS1aXyUWY
xfbKAnNoIVZRcMn3YGI9PNO8NN3qlm9FWewxa9SnPCwYjIb43i6SzOcuynt3kx66utEQ9WOt8Kah
+Hy9WFih/jyzlxCY8Z138eTYnpYhvlolOFQU3VAfa6ex7wq12klKvTXKtSSBu42qJrBHpJgXSUIc
0sHQMrqUaTrta6u9i4zWG5r+kJWf1OZY/DnhT1TIfsdbXDPOCF/HkohnoVekS4lXUCYzyy+3F6KY
s+UBfBllcZAUZaPkSOhxmZkjc+g8zI3zaLbtfe+Upzj586IcnXk4DMjWCnDv4jgBu+dMMf+fa32W
vSILRk8blXl3e0xrhQ3qQvAhUDl2MJ5ahCmLgqaWzKlSGQUuuyep2NWqV9vDcTbz3ZSmO3j1O8hh
G8fM2q6+jLvYbiUaMxJwAFCx2XunP7ZZc3AguFJYuz3AtQ13GWdxakrOkLe9GJ/apG4sfZcDeW8n
ivsXURBUFXr2CGUv3zRDicj7aEh0kZ3yOABcNjN9u9W6ugAvoiyXuYM4gzwjHGMon01keVosDIdU
3hfTa6O93B7Raix0VBFcg3gEQPr6AJGAVuoTxbQzbUEDpXhEXrQkkne418ZH0h6DTDxpjreDrn0s
WKLi0OIGUpZQ9iD3FRYCtuSK/kqVyUt7uHB/c9DrpPZCDxBx/iVUy2e4OGrTFR915X1vyO+D1ng/
Ts5Gerg6FiBxQt6I6tXyVRYM2tiVbUmvX84EsgaFSrT+N/puq0HQnod4hBw8Q7r+Slqv07GUB8ZC
7ap6H2c5Xh+Rd/ur/NLaWR586KFz+SKdgEDOYi3IU6M3lhalZ7nG8jzt58GrZ+WbMhVy486+6ZMg
ZJSSzSbcj35neyC0S6/QQRDJrX9PF6b0NGvKj7E+SEAETccNeADtem1GdWTsYU1N2vzp9q9eu4Pg
AYMTk7kGgaddT03bx3HQ16R9gfmu616ggz+qTe86vVA1eh20en873tqngOQMi1LI1XOSXser5KAo
OoUWaIZ/4K7HgeWdBkjBdep4yxJlPRT0YEFnlYHNXoea06FTQKZzveJZ12SWF6KR5GxhK9dOaPTi
/xdFnBAXuXqt0R9JdaI0ar6zE8S2p9Rzuu+z2X38i6njS5lMHgGX4KlGVVAOF2p4bfTdQKA9eN4s
4K0OBsoAtTtUTOiVXw/GTLtqSltuUyN+mZDktFDpNJ3nzUxkLe9CQ/B/cRYbUneaRFJnrrWs0/ZG
GXm6VHmVhBjLaHvhJHsOAkxjuDGBq7c4PBYgFDAzhIfm9fCmKDCaaeCWm1BwDtPHAVmxoPTGfjiZ
eYSG279qYHnI/mzJq4o//OZoIMUDfkp6jjfWdeCyUGN8ajix0zjGKeEnhi5/cbUKh5j/F0Fshotl
COpZr8OGTHb0X+D0+zjvDN3n2wtw7bID4UK7GmAnEIPFKBrq/1MkgRhMSvswF4M76o9+cLR00Kw4
wt8Otjpl4GiofcDBAMR6PaDQhAQeTNw/diDjSJ3lT0WRblAFfikrLL8Lf5qUjlYrp9IiiDWa9dDW
MW0a49nBhxEJySa6P4z2d0ndt8Vn/WOse3L6xa/38eQaDb1Hlsu4K1F3SdT8cHvIa/MLSZMFihw8
rhqL3ddJ7TyNKbi3Xs73efas9sVuchLXzp6HTTfRtdMRPTcNdCCGF3QEr+e38BFVQZ6VJXmHj7pb
OQ/Qaja+4do2F5tNWCWh3rZMzifFKf0ROvu5azGHigG6Z+m+rGU36ZWaYaU7LaMdbEjjRuC1xQN8
SfizMY9Ufa8H15pJq1Q0Vs/ykH/M+WbDmNz9xce6CLE4wpIONTfJ5yEs2x6CtB8V4yHW6kOOgfRo
ad7/X7DFzstsSF6SAXpDSw/JUJ7rwNXq6BDo4xnVho1gaynB5eQtjhKpG5Um9gVUBG6tkc47E3GH
dMj2lv++SfN9qqr728P7tRDe7EOK8tSSf3HqF1lIVjg1KICGfkrDM87Np6zovEbKyI/kUJW+5GZe
x25qYyvmyp0CyC9WmnZXTIX6Q89ahOAjZBBLCB1h9y/E+eYpm5IohkkxRYdyhmNX+PXwGjh1FrlW
48ufwtGKfEF18J+6VLF9NndfRw9Sko4bL9TVjYbXO6hn0NzmMg0BspQkHW7R5wBDeZ5UQXsalK1S
wmoQHbEumvugq5fK2n4wB/I0cXRIfuKqMwD1ypX177c/0+quAtwsqnfk0r+axBd3TCaluWkkAErV
wY/eRdY87YvR+HOBOOBxlkwYGzIoxkLXeze2nSTCuZPnm/OSxO+tsHbbcOMmWx3JRYzF4SfjMqjn
Ea+OZsgQ1i1yya0iu9ndnq+181yo3GEiAhDgjb7COE3hZKaAKNMomzBA7xovtfL5Turn4p00yGfV
gCl/O+baQriMKf794hspnZzHTQsSosqHwyyXDxm1paYe/2poULhh+9NIWDatlahp6mEAdhDq2s63
410V6ztVzp+cTsZYZ0P4cW1QVF6wlgeNiprIYlDWmAdB2vKyqoonUOgUKIy9FBf721O39rlQmqEN
DyKKC3gRpYy03Mh6iakzYCdClsHMMHfe9XJ2LostQ+PVIYFYo3UmwMtvrt854r0wAxDxMeBV8DEf
LLcz/2ZEF0EW16Bkmj5PUpX7txi9uMcaJTrMGuxE395p3fPt6VsfEe0rMIaCcyHeFhcrr5jgIlQh
S6KXawGjH6Pa7ce/eMnDYvtfEPENL4LEhZMMaP0gCoycRjz7x6g3doYcbSzvrbEs7qM+m6cmqAFa
D0bslZB97Kw5RlvkjbVT6GIwb1VnDQySKwZjG43Xdw3q+BuNpNVxCI0aNo+sslWvp8sYfKPwLbGk
Y+ROnB9xnKB8spXmrUYx4UZBMBaImcWbXsmrFhsvxmHIP/P6IYDoRb6+kdJtBVl8kjJK0VZMbeD+
AvtuPAgzj02WhlijyzwEnDFMPTBO6lsfeqw87CYDZJSFX7TuZ64dMfSrtrzZt6Isbh9lsqMwHEKO
M+Uh39WxQmbz1Pcb+3E9CmQrYDhUQJY86LrnMYEXQnpujPykhvdJ6xy09OgU32/vezHxb+fsd5zF
GgvsCKGwMknPws1NdTy5xNlhQDbPwoJC+5EiF7F5f68ROoWqARePIu5WeZEktBkiqxijpud8fpoF
1hCFNKm5S1vvF4FVdhv9tZw/VYjsVJq+vz3i1ToCD23gTAB0AW2KtXpxCpmJrDROTNW31H3ktuX0
qEfTe6tv9hnIpumxMwIXKAY5Zb5xMK18VFqmOBNxRQGbWVbQ51AJp3Gs0nM8GCfe+XpXHdLklMfH
20Ncj2PTCEb6A73qxQirWSrjSqnTs61LL6PefO8H6y6fgvuCPHdjZ6/cu4zpd6zFma5WiTEVFrH6
inMwi9reVbX4qU6T52QEC1RtCfqsnLsgBAQfXFSdaYhdf75M06qm0Pl8cvhltjrXjg+3Z29lS1wF
WIwotdNGG1su9xlx+G6PhdQxyO7sJ1AXB7NujvqWC/r6iCjyQD+icreU7C3r1lBSVdxXgfkqqcYT
BMxPt8e0GgL+NEBCzHvoV15P2tjIfiXJbPN8zE69bRzCcQMztRVB/PvFrsI70fErJA7PNr1rCpyt
X26stJU7hKPw9xgWqzqMTC0D0ZOeTfW5ol2Y1v9Rsd8IsvbxqZ0CbKOKKuD118OQa7nXKeWD55R7
QSDB73tyTsJ6VlgA6cOzMskfDTU83f4+azv2MuxizY1Tmw45ALBz6D/IzaukU89B0i3YKmWuHX6k
rb/Ht7jtR8o9sakyvljIqPq5ivBuC5uxN6Kn1HhMJ+Vxipx/8kE3aXj42cZbYKU6cRV+kQcESt/p
akn42n+c00/9MLiz200lJslY7Pob0dZnlQIZ7zchBbNY9VHfhGmpEU1HHGtuXFXfSel9bmzBuNdW
Jgc61k2AjXlQLUaVhlZjBeJch1/BgZRYXyyKL3a+dVCsxhGsPsGtZTzLxVnSxEayJD239osd2LvO
uRvKLRrA2kYWFvSYL8MqgZp8vQOUSap9qWUwmiTlu6yiWiXFxpZtzdq1ga4s+Sb2JRTzF5t5anO1
UFAEPTeKufOHZ19+qpT7Out36ha2cm1AHBwU2SwZM5alQG8mDbmVtUp6dsqi3oFvR1+6SKaNutva
twGggfcwsCJ22GKtSbNq9JEPSjuO0tHV/G+zGu1SB5r87ZNibeJA8mu/Kjl4HC5yp0lLzbBVGU2m
3Jd1fAIQbgZHRbY8J9l6U6/NHGRLwA98J/K05brWoqSajT47N1VwoL0rqhG3R7Magfc6c6aq8AIW
o0lViQw05EwXQjVSObn5Vvd47QzAGPl/ERbpelb2o6ElGX3d5nuTZPd591NOXwIr3TjB177/ZZzF
9487zRlqcTuJkYgeTo1ewMaDcG0sIEhBieGpzUJbzJaddFOXwJQ+q752lGpswZvwMLf/+MUW4XA1
EkKfANipeeq/jHcubvMqK2qrUzhpNPlzUT055OWRFrlOZm0s57VpAyQPRP6Xlvmyoxw6rY+H55ie
rfa+ibQ7vk2yeW6urbLLIIt1XNRtUsYtezMwDVL7+6bdUjdbHYaGfhr/YR69VI+I9c7vu54IA6pO
LfzPxnjdpEtuBVkc/1qgSKaaMVd6hFNl91PsF2cYdre35FaURSoy6H2QNBDVz2UeFLu0ty1vtKsG
dYrY2Tgz184y2E+G8D0UOjDip1ysslT2HSmf4+zs1LOJp2Q9/NcEpe2GoSw9T3n+vTc7dWPBra5s
8Asotgmp02WdEJlpqG9pknFOY5oMW7dOkGDM+505vN6eyLVIiN2prArcnd44cURSKFVFDndMMTDj
yFGTfEbQBfmGDRayWL2LJzzYR0FABJEr/HwWs9hPY14aWSYeROPwLvleDO9AhXidJjxTvc0yy9pu
AutO/x9hOgSRFicqSgxTrtlVxjKc3NnU3W6rVb2WJdJ55NyhqcRdtzjn1AbB1qBmREnlu11S7XPz
a/QN2SUbF7FtDtdqUkzPTHSvEMlkE1/PYDaTE5RZQTy/eWqy8LmgpBPIaMTHpuSO6Y8g/zlEBwVt
+j9fIpeBF1NZ91AZs4bATVgfsWRzp6g/+NlzuoVzWdvUyDMIZDHSCczpYoRyOY8NMEigy4wk8qbu
vg9+3h7MegzR86HEoRHnOoZmxKENzDaDBxHMB2Ej6NWa9dOYlGB/O9LaiheaOawQCinoiFxHQniz
VPKeSPbYDmDClJ7M0QD34dSjjIRO0D50vlmd5qpV/pl7dasyvzpSoWjAkiGhXK6XNpBSm4oqn80u
PRuNkmL29C0A1NrxAY35f0EWa0OyB85MLEvOUTAcg2DcDf1zZKtPm/zCtVPYxLUK6gr63soSNpQm
CO5Vhg/HNcRct35obGSEZcndb1wsa3E4M0Q5Eyk9c4nfMVqzye1e55xSg12Yv/jVTz3tD22DRlC/
kY2tCHmrKvpbopVhAZBYAiD7LOojvDIEcbc7W72J8kRdeHaOR0gb7icwREAYxuPgvCZNcggH9b7t
jK+OOnpVsiUcsjpw1ClsLh2IzsZiY8h+P3RqHObnTr4fQu3Q4bRg5e9a46M/6He3t8ZKLNIQ6qqo
JNOXWnZ5I2Oc7EpGv1YqHfOxmmRUz4Isw1MWVKPVZAUqWkW6sR+V1ahgcMThCTndWLwZjcxqIy2o
ozMIN8//XBiHzHRHx63UR7hse0eLnpT4IZV6GOT/jANPfuWLUnT7Fi5MvuWjvLJxNCqDOAeh9gCd
brFxzMGROqNHPFd12kN+MJrQNaVjVG1RjNfjiGIuJxBn6+LWyA0jlHMVMfPRj6sD0LvGxe9z3IOb
HE5gRauN/bNy76JdAccHVWJemMtbUZKaYXaY6PPUgfyfEz/fdaOhbkRZOduuoixmD3ZiZMFgw/p4
+jhgJhpGh9xMN1bpahAUqUX/DFDvsso2lFYT6vWAO1+dHy31KSth9W+phq5+n4sgYtFeZJdllpPn
2z1VLkDJ8Sdfe8UcQfvzJxk1H6HvCswNVePFykcPby4Vi5H0qnafyPvXefLsOtkoZP3KqRY53lWY
xRESTQZujT5S70ESeolyn5iPkS4dS2Pyhlb/iCYOsqjPSv4yyXcOhHqnGXd+1ex09T3qnG69d0Y4
wd9xnscftdZO7OWzlDR3xRADxnk07gA77LtS2vvNg71l77H2tZGCE7Y0wKvRl7j+EFmhBn2rIyEs
dUcudS9JyBlb/c8fE5rgBiPcACruTWFkzBTq2yJKrnl+eu/MqGs9+e0X3fr050csBzk4UKoqNEzE
urtYV8pooc7dUT01jBlEgx38V7eRupv9TDoayKTsbGGlczvm6hRexFys5TmUhrTpGByHuWdm30fl
PvoL7RoIrEh+CtVxA9Tf9biMdhxUNYX1TJnRbbMHmISFdQwOt0eydoqBXORo5qVMKUPk/hez10/I
DkYWFPUo9920+RFqx9sB1rqL2mWERXYojX2Tqr5gb5vJkWrqwRxbt5c/pWq1HzONhtF9bTzr/c6y
Cjfv/7wPQnT7F40AwNiychLodS/HKYxZqwrgEaR5uQsRdNlYDyvGz+KP8+bj9ASa5iyOadPPK+6I
GsKgdDDif1BG28PrO5Wdm7h6E2E4ZbnUVPNphwzAB304UcY1k/4Ashhbp920Wf9aSwEuf9Bi9TjZ
6DdBAJLeQgegBhk1Kt6oWp6OJdQ8btwf68MX3BbWEMqu5mIPGmGYyWGX843xAC39ZDfDJU/8r6GN
UeOD9pD/GFXkTPoDks2H8UH5IE+HQBEyTCl2VrcX3OrIL37LYm9W8STh+soXN82dNf87SBD4i1Nh
umWy1Z1aU3IB2YuOC0VzJEeW5KFUo8RtDBAwfPk5j22wda2bKA9Sde9P1sEPIhxNdpbzqYz2Y3ma
BOF+6DfqDWtn0eVvWHzpkK6UngntuCnIdkLf1jC9TRtWsUmXFx6vO5Dd1J8dIB3Xx4QT1VM1ztAl
UN8h21HV+ya/H7Ifsnbu+++mv9UkEH/vTTxyZs5Y8ahbCtQYc5k7ucHEUoesIsrEKXaXOEzAbPg/
0s5sOW4e2dZPxAjOwy1Zk0ZbtiXbumG4bYvzPPPpzwf32d1VFHfx/D7hO1eEkgASCSBz5VrXvWUt
2QAVHsIBIr/BXVC7HFkQl75EyZf28KRHdu5TpVieyOX6Uek5PcgughUvg08bZkVAeDdAyAl4+/Mq
4B55aTbTkthC2kiQ6jqHak49hEr9+tdQu8p9EjsPzvys5PNtvHE/WiOBgKMM8gdTXAHIul3aVeSw
1NIBjjxH/Rkj+xxpxd4wkC4s7vIw2NWhToV1ctsAVqJ5ds2oOXGx3ngOrq7u2UcsvGn08yhuDFpH
ZOsrZWRvoEEFYPFNvMUTv3a6kRED4iaoUeDeXIx2NCFMEMrFfmT8Lsp68EIptjZcaCU9RvaETLPC
S0twwF0aseLCju0gJghY8s2ki5S2Oz4Fo0LHT+/6zcbkre13CP4tAQzEgZbXN8uOYlE+YysOWuTl
lf/gpOmbX/tbQX0tkMIsD/klOWF2/eJMm8wgcBKZ/qVWq0+G0u+y7G6GCKXylPAune6DKncj81F1
XuArqYdDKpunpkf87EugbJXz1hYS/RWy0nwRkXbhtmMxyDWkNzS7amVyY1ttvI+CRtm4169FOdwE
+TaY7cFCLfwyL2ZtKkcddvLeP4aptM8jEEFhs0Mn3W3z26bqn2Kr/IsADjoOKTXaQLmFLfyH1jog
WaTr7sPe9uhUscoEpr/j9YCzNoHnRsTvZ/c8RSl0ZQAJdD/XT+X8oodblGJ/OGqWEe3cwmKJ/Jm3
n1EweaHzoTC7nU+TgZEVtzINMbk1u1kg3gEZxNNh9iFOHiRuInCBIX15LLN2AK+puzxL4LOKbo3C
eoyHfZDOB107NhDvKPWpVQ9WtIX1X3Py869eLHky1RLgdbHkcA0X+2C0XT99jVKvTf6itsbzBMok
mCVA/SxhCTS4GEnhEHrpYtiJu4FEdiJVDn+x0OCKyFVytgDLulzomd6PPvH/kKDaYHIiT0o2suRr
AQhOzf9YWCy01CjzOLZMWaGArhhMzw7vC+Rnro9j3QrUwjwdxQV+MY4u0NOsa9gV1mjterrOxXN4
nDa2xVrshvb6P1YWY8kivwodg22RzQ+qb+yc4Tfp6R6RBVXd5XLwz3lFENoDe09xHfo9a+FtxTCN
eubQ5xTlj6QGsjF56CBAoBgf/M30UaolEwYbJjWGSzeIaj/JGx9mGMFBMHHmOcPzNqOw+N53e/7M
ymI8DHUuLEG6EXblPu2mJ7sX+f7budmCRa+FZpGtIHUsaHd1sY/P4pdlJnVr+SxUCjt5Tt2pMjwj
/QaqrdSTvdLvSbZcd8DVyHBmUbjOmcUotwIpjNhITdHvfFU9TA6yY3YfnIo2/Fr7W1nbVVdEHA7h
VaHt+W7FiiSrEsE5k+S1445hbZxGs7nJ86R0qzSIdgP+dEzHeOsKvLrTzgwvFjGEAmGMcs55U3Qz
dA+q/hu46N/4I6TM8CUKuZ4l1jaiEO/PPkQmvqMdAX0kvI4b8+kvloxOZIomRL93yjSBHzYgXokZ
1DbcTotvxq9OP3OqFEcn2aKoX6tpwJNM5hd+W12A9S8dRM/9vmkl4qBdIl+vzCc4Fxzu7z3lodRF
Dy98kG8zF57S9GiZe2uLDGxl84E+Ad3ESHmX/aFQOHPQMNAkxUhRB4illMd1UH6rwgoKLVSO/aDY
uKSsGgOyBViVLBviP5eDtbp6TBOJdrVBnvLdWKe9V7SZtrNpxEbdGmWw60u5ag/GRrC1Yj2XF74o
sY3BGFq6bUYN2Hmv3GZT48lzvlej8Od1WysbADAVknt/hNztP+WUs4nMKlstZTYflTCAdUE6ki6g
02Onl3688VbYMrUIKs1UxKFE29+94vOujDpXGWO3VpL99REJ11vEZURTxG2D7nLBCXm5WlI69Vln
Acquh34i2WYfqnD4ft3GSkQm8tMQpTs8R9ABuLQRDkFulQYwab1CmoW+rDs5SPZzsdcaZV9E2Xe6
Q1vp7brRtfmjYgmJPcTy9JQs9tyEUjTi5TbXNaCqSf2akkuUpJvrRlYisZCeEe9yUnrAri5Hlpm1
Fbe8M+7boPESRz3IwSfjNoQTWHqetxKUK8cMuAqxp2jQhB13MY3Z1JmSPGOsyF8yqDqjVy323SHO
PIAH18e1OnngSAGrCYaSd43cZVnLNHwxrrjQ3MCX5CNV/cwr62naXTe1OqozU4s3jTSnPAVK/Dyi
DCe3r8PwabI/1J3lVuXW+bXm7EAwhSAZdArksi+Xq+vLLs0GhuUEn3oTRArUktdHs5YkIsILkg0b
FW964C9NxMkQWoNGqKVlwA2ciqvhRAV78pJUcqNmPkbZL4PcnyNvoezX4iBi01CI4BrvdZCoZYWo
SdH22kzpl7Qb0ccqbqPY2Ud/URaiSvtfS+JLzqJgj9RFF5s0uwZtXXpKZKKM6I+qZxupvOEda454
bmoRnrTZjseioMetCt/K7A31E1u/vb5k6/PG6czGIm+5JKOozcxJC4vRyHrsFZAJWsVtXgSHqNsI
FmveR3O1oEKCKRYxg8tpq7Wki5Mc9uIeViz4LqQ4O14fyh9c/DKaQ+7Dq9Eh5cP16dKEUw4SXN2i
ISV1G63Zq/ui8MC4BCdr/jxEb3N+E1NPQZJnQICl/NrCMzN7VfqKgpYb38bBDYT4IbDxjQ9bW0bI
c0BxAxakSr1YxmmS2rqx+S7LhsFD+j3+P7Btr00veVlSwfROEbgWXjlU2mj1lkMgyScy+ArAnq2U
6Fq4PzexGIYfqGi2IZN532bxKVAfpnjwTKSk8uyDHwe3vubLrgJmY6y+tLXtVp+TYmdM1rFQkp0W
fjKiu7rcKv6tfhPhhlWnosQF73LJJ63sE5TygMhaxYNqfg6nX0pc3am59lhr+g38fVsgLjHKd05G
EVDctQRmdjHRqTyrPU38tPMUHxWlOpTWr05kwbI7M3u+7tBrZRNdQMVwZpLRHOOXoxulTDGDhPZT
X8Vf9fjEdcFDcuAUyfYxmZpdW5L46R7GSffsKHrKm/Gj3dpfwQQdrn/KWphguCCq6a6AVmWxe3U/
KdVRIrx22pMRDq46fu1LOH8+XTezRkCuk98j+8PTldAnttJZcFVqHV0Vi0R0V+mfHaP+5QTtnZ6i
5jBHX2x9lyT7PHAjv7Z2Sm2erltf26fcbrlkiPZ1Ysil8aaTMrWCouM+0Y7+bHlVGx7GIts4JNcc
6A9jNvdOg1e6emkl0CbNgGwX6EXSu2ZcSWAbcjDqQObKXv8ZNtJGtnZ1WDBCwLvD+hHkLw0q6hBA
gaJThCeTKDq+K+dVtTcc5LoRY1kecqTEJ/IYEdXEOzm7HcyTYm/k09ZCHEjh/zsOpu5yHJI5d0Mq
wARSf4v4hLstL7W6NGcWFt43h35IOgPvMxGT0Oj4hgbpV9Ldwru74QRbY1nE0lj2UZehLnE/2w8F
FOZTuBGt114dZ5P1B21wtpH0PgTt6TOUuXPJ1RbRoTHcfpdPb5r9Oew2rG2s/jKZOoaSPkaqWBpp
V4XlAfWafWVuQBRWEwngZwVciUTCO/qKOsxDM4jZn7JE9nlUXWdWUfK1jr1DiryeIHX6hgBgmGZP
UWdR1E6P6DwebTPr3TbZKuavLuHZ1yz2sT2qYTvZeLwV9UjDj9YnvdS2KudbRhYeWQyJ4owyQy5y
ZT9Vz1Mm7a8HvS0Li/Os0422yhwsOPlrNtwV8lZGcj2mn03UwteBFYXG0GFB0l7iTt/78c0Ud3BX
78m1RsOtEva7Ios9G97x62P7XzzmT21OFDaXu6COkEV3hAD3oCat7OWdYape1CVd5JVjlis7Wy4m
gyicTIML4/PwFCs2HMXVbM3QOxVaeepUJY+Ofg5J/d5pIxLRTq5tdcetHa/ABkhA83yh5Wdx0JvK
rJqawP7Uie8BxHH96eAP1a6Xfm/MiPDK5fXl3NLiIJf7SLODKaCk3KRebIKucR5i6cv4qQVj96w7
rmKyWeCd05TP102vjhHCawSNQYKSDLkM30bjpFKuCRpyNXOjWFPc3nYQ4NZumf5gI3+0di80z4yJ
38/Cn4baZt+NgFvCaH6dhkC7sfJRPEND2at6WDwmqP4O9lRv3fVX4y68u3Dkku7RjYVh1BZqI8yo
Orf+vxwuvtHwYVLvg+FQBx9iktPkOK9P6+pIzwwuntypoUhoAGNwaoYjFACkvx9HultChfecYezC
eePFuBrrbbAg5I6BYy3Xca7gLCJTzJ56i7X8dlKaF1MBNnR9WKupBAiOxUwCzoZn+3IFB+pCk1Vg
JgcEjxBNqP4souMkpa5SfwQx6RYVJdOt2uOak9IKzboByCSztdiIfq36WeLgpHRl1O1TWd4qReB2
w8vG6MS7ZLkNz+0s3i3xjCx7HWNnyl9qssMPuleGbpRCAeVFj/lOtv4FN7zJuXbd8Or4APGIx4vB
s2Ixq84cybE1M6tO/QQGyhlfYae2uo2TWmzld6MDI63DDQrIbYlKmoAgBH7WUhIyUM7sPBMiRmc3
B0hcbqTqViM8cBIAhYBAGdMiqhR0qOWZRv1O+2zBQWAfBmrSdvQyKsqht1WP15PbURW1Op1mAs9P
HozsRwbM+Pq8rj7VLLrlyBeCTVBsEXfPAk4sZ+YY+wxZgU2//BWYh6rc952Xf4vk15p+CXMeXQdV
lcy4n7XbrVTsGnoUejyqK1BzIzXy7u2SRaltjKJuVOpel/zUp9HVaaPLh9PwlsWHAYLD4UYZb0fn
18bQV1ebNhwB6SG9vWy3lu0QEaCQ+o5q9y7OPBbfI0ThQAlI+qno5EObHQHOCDglG91r9Se5rdx5
Kl3BvrJF2bQWgMGoCfZPmqeB614uRO5oqVGmAiWS5Lab1kh4F87nqIVUzUmSYR+niOMN1GXoo0m+
b0yFOD3fOf6Z8cXpmrRlXUsltVD4rnZhrXzRte99cE/1+WaO9cemq9wwC/bFW7jF5bC6selIQJIU
ODn9h5fD5n4VFG1HxRxqmdZ+iGz0QT6MW71ya5MrSstI8pHe5Tl5aSUvotpETofwWPd3QZTfqmXH
yKovVahy8LQ/5lr5JmnZz+vzuuZh52YX0dJvZir/M2bVY0vJMCizveTnrm9VD+3UbWzltfONchqe
DHu3QG9cjnEyNalsZ2YyKd9glCvgtrSijfi/dmjT3EAXqtiz6vKW0OhpGEpctfGMwCu07xw1epHv
kng/QdGeFFsaCGvCMTTFgzkGhis62RZhUlar4t9F89KovKj5EVQwVlQNQl1PzqlLpUMZ8uSt9tCa
u80UnSqV51U77+3S/lGG8sZLfnWKqXEDd4eqg7TS5RR3kpzqUsh6anrtSspzooGVs7aQMasPDxoD
0PwB/Ud0XFyNhikuVTQI2RMRVe6brk1cObFALPW7Pt4Dc9dLL8rR3t44ZFeHB8JdNBpTGlvyt6Du
YmRhC/lq1tuCJMQYzd3gb7jp6uhAGKPgTP8aVhajU5VWTbWyoyAWRcWdnaMinmiw/Du+HN+0s9oe
eHlpd1PJfxX2d22oINvnTfz5+t5ca6IjR0n5QCS4Kc2JyHR28rV1HzsSb6r7fvoYJLs6GtDTq5Cl
OFnWvpj3hqQ9QERVzc0uyMPvqn7y9QcJOt9CMOS2wen696xN/vnnLDwdxl2jphQODZYVnzpg9vP4
nEtbvrUWCGkJBVwKRBg06yLQz62UD0PFKZM11t5yXqexvissYHsmnZpN8GiplVsVf9FgLhpR/2N1
EX7T1EynBHbI+9J6y9Tes0EXzC/WqLlZNntESO/6XK4dKmCTSLlBBcCxsjhLp2a020CFe91JnunO
PiAFZleh19kbt7jVNYOpBczqHwjbYs2CqPEDeyIeSPpbKEEQBItfq25lOlatkFYGuAoFG9ffS0cN
SLi1fUv9s2jSB6P7TSrpEMy/r0/Z2lGF2Ol/jIiPONsNU5VVVSfK1LrVeFP1JsMPpX+cs10+1BsR
YNUHz0wtZi1vkqiT4wIV3kH7qtAEnZndfqz1GytFaEDWb2x/3EfxZlxd9Yozu4sDEnJ1RJ2AW90H
jf+rJRFrROOv2ZTuZpk4fn06Vw+uf+s9WjAuAQC4nM+ahiwrEIowfbvXwyd59GTzY54d7P5DHvyw
YY+35wfLClEDfgjkbwGpvoJ7/phuPexXvYdnITjLPx+y2PFG6aiDLqrnZRR7ivqsmolbzsfrwxUu
uLw/sgVoZONNY/C8vhytk4BKCnq8RwmCHX0P5DLNDa9ZXb0zE4vVm+Z+MqUerwma8LE2jZ1VN4fQ
0n8JQePro1mdsjNTixPKrwp96MVoouZNLkEghr/Lrc6FdRu0+sNjRmfjsrvYKIFrywL/VMu5Z0u/
a7twOdP/ZiD/NbJY+9Rps7Jjv93b85PgOpf7h37aao9YjRzmf40sgvuQTZMeoVFyT5kVkbRjKX1R
qF/P6CwVwfe/GRD8WDzayLAsAfyq3E+gF3CCWgE0Vj+Xlu7WyYanrS6NDReKoEMBoSac/SwU9lE2
9KG4oMB9P7h0KfUneyz8A8JLzv+nKfEpZ6aGIlUUv2Du/Pwl77LdUD1NYOavT5r43nebk+o6GBoT
INeyJWiqo7zztQGISW09D7P9W9rsl11NZzii0vuHb5VGjsuBZFZo6lmDeEVmBfREhv2jomd3OaIV
Qdsdoqz92LJN6Q58kErS1P3eRB8cOEW4S7TgfjD9jUzO6hqefc9iDUFC935ogtpoRHlleIIfqkxe
rs/rSkSinq7xXkc/jWTfIujVec84O/wk77rTKNvxEabHYhem1uQO8haV41pn14W5RQAsVafog5Fl
zMrhkNeEi+Ffyiw/2/LwVQg+hOlNYt1IDbIrWbaH3XIXKRvxRJhYeBIdB7Sw0JZkgohZrLI0+rqZ
TwjbFzHqnDC+G1Ln1fK8R5zxYzw+heM/P1cuDC6WMTFDeYKsCkQbfN0ANKxpr/u5vWFlJYJdWFns
wgahFT3XGdZUvMHOXx4UREkpMZRbsM21bNeFJeFSZ/ude0YXtxTH4JT4FJpPZTTsOu1hPiXGRzjz
dnqBqM5DC/626zeCwP9iGvySeLlCxLxYO0i4bDlpoNmNzM8Jp3NQ0m3Du/KYKNHehtgA8vMHe/o0
mupjVm3BfVf2IwM36TUDAum8a2rLxxhYcQK5/txnu6S9TUC6Semn6xty5WJJAR9gOBBfiKW0xblt
lylgapuqWfQGH0r95Ot3qYHm9XyvctvLzN/Xzf3Bib7bDv+1py/uePAiB7Xc0zQbZochvwnvk1P4
1KW7bvgg14mLHLxFnlr9MtEwqNB7BO6++aUYH/zUy41dMLjluFc+SEdlq89tJeIDM2CjipKcSCRc
utkIvBVNuon3lv5GtrywN0a+umHo06DSoKKj8k4+N+5Y61CkgUblLhxeIkiow11gvAFV3sClr7We
MxaursB3aKtyFn5bqgEJg4i3o6KAQfs6ZDtFf1Hb2Z1qiOSyL3C37FLdureLwOvNQz5+CI1DVXc7
idu2ab5uKdSsf5BBn7Tgb6LisvigiA8NR4cPgl4IlVGz3CWPtJ4eAvW1yz+l6V1lOZQId9AqRvqz
uiu711k/hTCcO9lf6H5RO0CHg5Vw6OQUC3UWTyw5TOYpoj9nBBdrGN+drYTf6pY6M7A4dOZaU3Jn
xJP85qWzp+NQjTeafWtUP2vd/j5qLykdEde31WqoODO52MVKjB+UPSbz9FmPboO4p76k7a4bWSvT
sTUQu7IoO1DkF19xNnOEqEKJM4DmeYk2SkridJ84jnVQZSR0ZKdtD+CCZjeQR2qhuuQfeyXqN86d
1cmFFxGqKmr88NlcfkNmDtVAPpV4Vf7QvuJFe56JuQxCSJs923q6PuTVw5t9RKkFRdl3vGO9rPlB
hvrMPS3MHxKj2yG54zbDyejz2+TjKLfdxkKuRqEzg4uN4stFWGsj2ZG+fQiEtoCy5f6rEygS+nTJ
kMFbJkqTqFSMxEYpUJDAxumPrPOUxsv/ZSZ7Py89RMA2hrRu0ACFTmoJDOUi4sdlzLtEtPJaBkqy
pX4fj/Nej9N9kElebOx0eR/qW5iAtYwpSvMqOVlaPukEWuzyqo3DLg5C9IMEdXiVKZFnjaW569TU
P2YdxF/trM1wbVvH2nDik2pN9afJCaINf13dNIDU4Y8Fq8v5sri+WHLaUIVivjlVzaNSyHtFe+uN
4ZDVT3X3qvj3YbpxyV5zIjj6xUuM1AKU35d7ZPCdVh8hEL2H5tsNqzfV/H59W6xVQKFo+B8LsLtc
WmgnuavthlaGsndjPf+hDvvxTu7673nR34ztB5XCzfgS5M8BrQ6zDAjc3NiZq3czWkbJioMAJ3uy
+AS9aohFQtfXbMvfSZ+XrjUpB1phPKkdP6RWivDmzgjp9Q1OTaDeqrl62pgFEWuWdxmwq3Sno7pG
PnzhY1OcjmXQkDKVlPAlR30QcMvenyUvM9WTWsueDJmEkUNzCgPOCAnCdftrG+vc/GKZ0T1hAmxi
BVwscNiUtH9WrvpLga6C+oBc7zQr3jgC1s6Zc5Pik85OACWOjWosRfTtfuSRtRMFs2ATMLk6MHYu
GC6UqwDpXlqJ8raQJ8UHPTSnbivTxxru6+GbFrzKxX1mVAdKSRtv39VtqtFgKvoVYOFfohqTxEmM
sJHZplbDWfKtHR1KdN+izIf0d/Z4YvjD/JT1g3d9Edf2qminEkhoetOWdq2wV6vJou0jSEzB9hjp
W8+ItSc3XGCCy4rbl7zMmvWDMiGGSzQonQdNit0seunGyt2sFwtvX+6GczvLkzlU21AKSJrm+rhL
Wz/ytFTjhqV2834iFHPxTLaqb2vn87lN9dJT2pnuLbsktzUnB7t6GX/ZxWuHNvrgpn3zFyvFOYJ6
Av1OPOcXAQeyX00eYopNXfEm+ZVrbjVdrG0uLsj8Q9WDNsXFYJxxrCVrJr05f46bBwlh7qhtNmLG
moY4oDwQHCAXFJSbFkEjllG6c1IelW3UqqfIt6fdFBXtLnd6CUFMTTmBoINUII8cT+vTbmcNLSS5
RmW4ql2Xr2mPaI5j74rA9z0awMSxOtX7sahtz0dQ03PSYEucdG1iODy5PPDVVOoXE5N0WhhHMiJj
tNR6MALatmv2WyC0tY3IacIGoc+ctraF+0adD8gpjNL7lDSp0r/lxVa795qz8hZjm9Ozg/8sjoux
aUo9lNGT4IHtSdwgsybwGvOBWCpQS5ukuavTdmZvsdR6zivE5h0NCPOpzvRDXwzeZkJvbVDc36CX
JCsPRcxiV4RGb+Sq1aApoZrulLDfFcrA8rh35PrQFfFJb4rTPw+Z5yYXK2X0UlOgNQj7e/CD5N5O
ht74uoXVy8W5iYXHOTJdKLU/pLSm9NbRrAeQxHI43DlVFRxz7ufwKbfzsZTpoJOikie0hrtkYao8
IVUnb3VIr/nm+ecsXgXpnEqdZTDikDu7QLkNf1GVFSUoSAgcOiffkdVBQuqnWY8MjdHfqeqT0sHK
Jj1fn9W1gwgiApBzFE1RIRGjPLs8JKFR174iJrVwvD4f3BichuKgdb1xmK/dH8DawHZKozdPi8Xq
dbVWTn2uo6eB5Mg8zkddfo2N1zA3bv2w2NWTtQ+TrXfVqs8QWOmH56SFz2QxPCDCkgTPKsoXsIvI
g/FU5IMXpTqKZl+Gft5r09fMSjwLiYIiHHa+A27u+gSvncAOYFaHnCF0i0s+AgJ37yuzL8YNlZFI
fNPzmMdeO9q3k5XvpU21uJXdb8LTJtSabKSB7UWImfWhKNQRVeBaEs2Vd1a56/UP05x4JoRBWwfk
yvhgy6ABEMguZG3LDn4/7+jYT1nXUL1Xk6/5+LP+URaP81aRYs2OJZAXCskqE6jCwlHzxKKgZaKU
kd/p/n1iGh+mpnk2OrjfVOXH9UVbe6lyFIMdElp/72m8EieyrV5Ya6xMdedeKXdlg9xUUscOhTrn
S+pk/e2QWq1XgMJFr1ofjglgx+P1D1nZnvCsAOMFQiUuBotRV6VSy0qHooFUV15f/py7nc39rdvq
iVvZnaD1SbIKzidS64s3RIuwUT6OZXZf6+SPhtZt7JvqRnM8ZYac+nee/MUFGIgoIqUEOFGDWYSD
Mo6yMRLiE7HJJVT+LJXRTnFE58MW39fadrBJ1AtlNosQt5hC1E8GK++N9L7w95IcH5JYzV3DDA9D
4SChWGVkydQt/xHBf3Hv/sNrRXIBJAog7EtvVXMpDGwfpQFLGeJHZPS+Kz7Nm77jh447pAX0/2WS
HXwww49dMJdH1R7z5zHJQyinh3lfagqvuOu+tHL1oCdC8L+AHxVaU5ffpA+ottk+CiZ50GeHOUs7
LwrZp1avbtXr1zYrF6o/MYFa7RJGUScoTEEHgDrP/Nusp9seAvsdr4JjL21VntcAKoRWoThkAAxx
9MWwSkWLlD7KkUup6+GxDy1/7wMQB/sTBntDVaJTkRf2PqLk503KQFGX4LkfB0EENdTNXhkQcQlT
ebgb53w8yM0m4fvqbIASpPPTEQQk4vezM7bV8gyZ9jqjvFIUx6QotaORh84hKcx0Pxt69FH3/fzm
+mqvRQ6AVgIwAzjx3du5gVh/bkFDAcPrHgNL+zhN32pTLlzZ3yK0X7kJmRxxsOYBSBb0E5fjU9II
qYkcZy/rW8N8SoutLbwyFqTrQFr+kaHkDnFpINcCu50Dlrg0PvXRJwnaEUXxKv10fcpW1skie2Xq
UBxSdVtCndqIjs1EmVinkGPGfkzt2TVGyZ3U9qYaf143tjJpMOxx2aHsBCOBvHBbJc+cwAwVdmP+
IW4fsnxLYHXNAHIGvNA4/4i0i0kbmzxJlZjRNEVp7xNNkdy2aa3j9WGsBBVLgyTwj+QOVPML355Y
+Qk+tey+axJXG2dPGZ9JHm2ErtWxUA6lRgT5DOXASwegX4y2tpwGbUen/FRTLtyTGlY3rKy5GQrm
5JooQdEGuDgEm2zsCmpQBa15/g/H/+iH1mFI7FOQ/oUgI6VdMj9c0KBkXXYBwVMaadWMpIlUVtZd
rTeNa4V6dor0QNtfX6CVQVFWw4QAdpJMWzxTqtoew1xy0LyR0h0NrNCYaJDeQWVy3c7aVZsKBkhc
sq6CqHjhb0aWlxYkBdm9yJF8kvSXzvxXPd/nhuwO0p3tzdDnth+ldrdhVzxmF0ctvUdC6Fzg67m8
XPpGOPriANOQhyna0xQme73/5OTD3aDQWzkGD4VR86C/s0xpw/LazAoBLer0CPpAzHFpOOgcn3Q7
TineFq0OUVHxfYRgSn2+PsKVLcbNDxZdAMAIlC/DUtCAuyu7KL9P1bdqeKBlTAn/eUshJqioOXDJ
Gu9UNbuZu4psZfn9KL3m1mtI0X+zU2xlDwPJFxTSsMS+r7mE2WiHsVn8GYZBLaLZYutYXY8zA4tQ
VJTyWEPnkN/XzgPwvRn9iqp+2EyprpnhwYMyLCpmJqCEy2WHUKmvTSXO75X+rrTR9k3+1QffouLb
9VVfNUOiiBQbeSkwA5dmpEmV66rrcrS4tWO2bwJGo7aes9W3tNY+QDfRfwz9ScKf3U4mK0lqqehZ
+85xNbvdYxB18eiJo7zp78RtNBoqNzW+xOkuOsyBeW83zu0MoVn/W3a+/ONhU9b9c2mhns3xeDls
Y1bKqQ1JjOf5q95/981Pkvkx2tLIWtlSF1YWb4Kg7IZCyalTpc5w6+yNBK2Bcos8aq18QVMegFIO
E6Ekugi94O3VyNJJTlNlLCbLHY7MZSXLgl7YMI5zZLqqlt9fn8DVoZGTNciWUh1fdqXEWalUMcy6
95F8DMvKjaWPSrsR61d8E2pMSNk5yWFZXPLOUY2xrLwDJKnr064fAm8qikMCzt1Pwo0gK9x8Ed0v
TC12m1ODCqxsTE3ygxn3d1Hacv7f8ED3pPx32OSnYIvSX7jYNZNi9GcbwtdyuRlbIJf2+AyBWnFn
WabbGPNOoWPy+mJtjW7h7WE9y6pkYao09v7LVBUfY/Mu715r82OVfPedcmM21/IakM8Bb+Wi6zig
Ri7Hxqbw60kBhzg3T7GsurVEnyhKW7Ou7aYwdHVBsO+pVkBJqrI3SIXXXPPc+GI/8HLIFLVkLVXE
BFXFVbQns/t1fUb1lcU7t7HwF14QwTTk2FD6Ygfh3i4wq41hrJvgNOZurQHOW1w4Ytiey0HnNS9Y
xR6bwG/2viJZN9cHsuYaAkuDIAykYvTfX64UyTYtrzsDLjUhSOIMXhDaUC6RJVG/Ne1N0n3Kp62H
3JZN8fuZ50vyVNdNhc2CMgFE+RTz3To+NFN3onu3k387W23Ta3sNuDWvRni2eHgtNoAacaOUdAfA
gPpdKR7QLjjB4sXdI40//sV8nllajI2bR49L+Hh+NHrDUHqjcTc3d0HyrOYKaFVRKPnnzxYeeNTL
DS4+XNKWXaa5GkS2ZFC+aqhYHBRleBpqOfrne1pY4cEKqYcolC380ZzSatRSFKTrakQMQzrEvVdp
xlHtFbcJfk4d2P8xuutffOPm+py+PwewTG7hzwuTZPOizmQ2ZcRJQ4FCVx+GNBXXrUZ7prvwupkV
UP6lncUI0zGS01mlaJZW8qkIvsUQ1egwkSXgKer2q1o9K1zBkSqbvkBq2OcWZQwFGRup3GDyer/1
+RCeh6TW0cuh2/5yg9hSrZl1xoDN7FFrQ8+Yn68PdcPAEomrZU6NuH1BOcaqXD9/jbeA6CuXEoYg
mgkFtkFkty+HkNhal9UWc6mG+ilpjEPZfMzlhz7/GE8dAky36Qhz6LRFQiTC1eWhilmBfKKMSzxb
hrPJQF2uV1CHVtM9l5P6lyp9zKJs38r2brNovzqL6MaIyo/YGQt/GWMFjZxRGAst15I+cs3cOLjf
H2UMRySLgPJy2Vp2GMe+oYZziIUkRCgTsE0HMLsoti7nW2bEQM8CMo8+8A3CTEb5UnRwNfnDZHR/
NRgB2RCUu7xnL63EtaIanT//W4ScHhPw3VDjX3fsla4PyJVwOUM8langLA7/OCVNq8vQNmaPeuZO
bNeGC9Vj3B119dVoNC/wWy+cEhomAzBaG/tqNYScm1/MZALiJvIzNpY9edxeHzPzs4qesS0/SKni
Zv1OKunf7F7t2Ni3anWy4CHNJBjtzc0ew/dnnqCZIv3D2w6a1CV/j90Utp/p7ED9WNU/g6imv+V3
TKvL9qS/z41cmlpcIsYgNaS4YtQxepl+dQiDxylKDsg7eFm0K+zMVQYv/3l9qdd23/n4FhGm9M22
n6YsFckES38u+q1jVfyBZSyhjgO8jysDx+tiVFUtF7I8U3mXZVbQ2lfRpyB4DvSTeRyfJWljd6xF
Lrr7ifdoGdEYuhhOOstlrk9Yi4I+PCgl7YD+JKHWaTXJjdlZ0DZ0dAxZVrq7Po8bhpdgSqvWcsMO
MJyJ5NkpGHap8nM0jkbyOQRhcd3Y2lF+NsolzilOAVE0GTiYvrBdQ38OjMCd8hwmgcN1Q+uBQKUe
Lh6psAkurnwW7a6WPPbp/cT7d2jfsqB9LMOH5mch3araT0lD69Pfy6ia9TCTbeFU1iIqVQperqRf
YclexAG1suJSK8E7jNkrHSVR85CHb9dHuGqCVCsHD4UE/PQynMozDDfapKb3mnETt4/ycJCrz9dN
rLoGNQPRKUFCfHmxNGM5UINK4/iB8SB80Ia3mq6y/KRVvyhbe9eNrY7nzNhiA8xjbc++QG4YY+C2
PmoAoTds6eGuG6GDAFYSAx34xaTpPuR0docRK3wWpCSm9NLU/Zbvieftu8gBre3/WFn4HuTIShSr
wEEslOSi/0PatzVXjTNd/yJX+Wz51t7n7AQSEga4ccGQyJbPtiwffv23lLeeYW+hb7uGKSi4SEFb
p1are/Vaw2ZIDo57Hr2vIvjmBJuWkxgd9HnxJLUub8+iHMBvpiE7CaIlIBjQJnG9K5waWnJGgiXL
rGHa08Vxo5l01sYqO1AwtcRZq7Br8OBw/kjoIk59P2nKVgfzMh+ziiBqdpcNiI8sEYHebNh4zv0I
vU/cCzHkg0LvMadIOORIlq9J62q36cUXyEW/CF8s9FNTY8AXmPHo/dXlNGLVvjghRx+wNTetn99f
o1U2UOinI+74BK+gBf1V6euUfzIS9C+xz7fXUXf5oEkJHKgAmCOWUU9D4KFKyFl59r6k7bEONn3w
V5XNHz36weZ8a7fG7rbB90KdunNAAYLFBAhSNuhez+Jke2ipLFLUGcLOPfWjU0bckbpyQozoPM5L
tJL6yw7Bd3Yc5jrdAk9qHELeDx/GvHFiqxbNaeSJ8VyHyfcqKAekeJFM8FoIlVSAOkcVmlK2Uohj
71cDOeVpB4ZrdwrviZWFdyiI0+PtMekWCxTPMnkS4E2uljQKWhs9itHF2SD9LnCAs+RZzM1825F/
34UFXn2wPr6D6BB/SpdwsQeFl425D96Ws9dPkd2BdaiNDHNljbSvKjQQSh50sNGgKnBtxXQhKkcl
nGWhdhIv40w3DRFf3WrJ4rAev7N8KHZWV8SuW4LoQczb2xOq/wAU+tGmBBAx9CWuPyBz/aZvRwPb
v9ugr3i54+WucO9T55H8lVeR+Hrbni6GlbiC/5lTHCmbigygA5w25Cx/dsWLlUBMyG62fsk2nK+0
TsrJ++0AgJHDAkzRBMWfYmziYHULAwBXHCNeqp3xd9FPD4wcPcI+zGXy11Svsa1rhwfcMbJsKPXg
Lr+ezRnEZqJPRXnOS76h7Z1UCQyBU6o2Rpr/wfUKoipJ1oiuIPP95XKxQbsht2crB1CjbrtdazRb
sw5PdbN2HeiH9MuMskGCBU+Rkg3SDNBddboXaHVCoWVjJ8spW8iaXqEm1Yxqs8Q3oKAYyOTe9Rya
aQLGiQCQMrv+PPEDA41CV3UHlwJUYcZdVe+R5kvbL7xfU0HRXTuXlpVrxy5SJE79ujwLuum9YmOW
G49Oe94bJ2w7CMw93j4MutgFrb02ErW4a21VV9UqDGa3LvA9Vv9Y+ZA6ze6zeo2IR7d+l0aU6fQn
5KWCBNukCA4p+OkYqzfjEIf5fij/PTwBSwfP7AJnCTiMCqmy/K52h9QDZsAv3VhYcxUvBkgYQPa4
Nizt3Pmg+XsnY/itKzpYeisYxIht6Qj/jlnLvKlNcrQrby340905wNpI9CjCP9B0Xu/H2gHj8Nwk
wAmQJjKGaTOkn0105ubNii/WbT9seowFewFeS9l+LDcFGvuB7Mm8nbHkm1E8mW7UvpCk2pJBPN/e
fNphXVhTznUKJiyQygFKguh82i6ZA3DoEMRTE6Q7N0CMe9ucZnCYPwtZZgCaITKkmPPZ6FXMhS/u
oaU1L9AZ+AGKApufqvahzFcOlmZsyJCgDIwSIN75as9kWA91Mw7yILeHuT8DA5/6oOcmKwum2YNI
e+HWRJn2/RRf74wcwCNaoTh1NoEA90jcDidvVb9bc36BQIU3RAiCEalqyM7sLXOYY/sh+5lSd2tM
33xwKQ/+N2AJVhZJg4mU+RGATyEBBYNqhmQwWjQHdXl1Lm0kc51nQupdObhw/EF9Dnv37PRvBjC9
JnLY1CVvuenu032CVEZq3TnVvPY9mncXmqdQAkE3nVQ8VIIwXs28cgG0RB5qm05pRAgKq0Z3L7md
U/rRLWIn3AziCw1BKlpYr7f37Hv/lBJAwDwq1SjHA07tudcL7Bp8nmgPiEOVZ/smOY3jsTXuutRA
qk88wvHsaD/j9dfH3TSYsVe9jGYLGrP7yUdPxJ1nvCbBbsj34/BQoco9WifhvFZ4Mhn2XWbvS34k
a41tmp4wdGPIIgMQnCBBVXUou9I0hnTpq3MbbIoMORmfHorQjYESS+PgZ+lFDZ23hrVAx1RE+Cph
QmTiIR/vpVJfvwR7BMMfxn4tnpZz9dtcQgACkH8X4mwqnNqcfIGIGrAFw67pdkKctG/clq+lizV+
BvkZGa/DyaC2JY/TRVQ0WEnveh2aGMJP6XgS6d9B9RXaylHtsBgyX9243E09/RB+Z90rL1/TTHwa
7C6Ce4Wa4EF0yUqUpnFFMl8ESDPqbMDsKd8zYokCgB4kYVce82J4GxZ7v7DgaWzWrkSdKfA9Ak+L
FJlk9bweukiyJWkl2VmZ5RuSHm2PRfXE4rBaq2K8y8Epi4n+fwSdQH3BU6ilQ6Q7jWocICiZ2WRT
JGFsFD8MUsUe9R6C6We/Zx6eLLPYEYd/SpN+kyYH7ogdRYYGU42CpgGNvo+3j6tu/O+IVWTnJPhJ
mWpmEL9rFhD8LN0XK9lBoMJvvk5ruEGN08fBAi4akSlwq2o+ZkaTHLLI6PFFIpAsTYSqYZQ83R6J
1gYcMGhoHYI2B+d6Jf0OaAtQNSLnYz97y7mkJaiTV3yrbrYkKPZ/NhTfNptFmbQdbCBZEbkI11i+
wy6OsnkNaa85+QQARFz9qB2igqesC46AaPwUtfqsfnAzMPqCCfr2fOkO/aUF+fOLQ5+EAG+UJSzM
y8GcULoLd+jlc8wI4BQoKfyBMRTvkIVAZgUMKtfGggpBYjDIQug3A3XyyIdEs2c+m8FTv+bMNQ9Y
uHIQZcqyCKrlyhrVdkXJUgFXURX9h8DtP4XUfCh8JOEI858tyFsCCg7kTTm93R6jZnNcGZYb9GJC
IbfbFFmDo2TTadO7NpI8PQRGvMg1uxUHqRsjog0QEEN7V2JJr01Rd4EMtQDvwoKrfbGO4fiz+QAS
MuvFMfu48O3d7aFp6IvQSvHLoBpQ4dUz5AXHDZHUrfXRCzjdQQ4jf6ATB8l/N7BdV9g8GnLLiGdI
u8QOig5xOEEMM0O7ZTSKTOzmpE+fy7HIfCArvare2Whe34FDdlpBDuiew1efqzw/HJBCQPgFxBCk
dM5p+JK22UeWhFsnuctA+Y0EHivpZpjmiHj/PowGiTDCLuBVsadV1EIOSGVup5gpL6+23IIGmfWD
mMix+8aKw7OlR1MuFMk2iRuSgCUCgOLrXZBUVRs0Nu4uEGHvpnZLGI8mj2xA4nBw+junvKOgFkZi
OO5JtYcQgBXsqvbvKjvwJNyYzT7043pCogcsOzOPWNh8cYY1mJMGqo6t889X/sYawOeeFkkNwsO+
3Ir+K9620Tx/EM6wM0DeAQjNX+m4fKm6Yy8enCFfud80Xg5oIAjwAG0HDhq1rmcvjdGmOWChhezP
fPQTMKBDxxT6xzRxNkAd/Ed7ys4rmjE3lhFrwrNzUtiRAzEMGh4bXkYCGWDjj8yhWAqKHyQR3t8m
Fz4nM1LoOgSYXFAnRAZ5MZw+8oHIMUASZ9jPA+1XHPm7gPNvm+69j0ZC8XEZXm+6Bs6s8maQEXoj
Uv8iB5aSQejc4afO8DcNmpqd6jBXLx3rDsVo7rIkiEm7vJRzckysp3I5QzcMZC3sA693dbijDvl8
21np/LCUlcLtKQmA1Hod8VsadJkLPywEinQG1HHtgO8ae976izOvABR1rhhTL6cf0R0qhNfzkTbB
YNfg+zrndb11CwfUrzjs5Wvp0I8tFGH63n5dKv9we4yaYEeuOfAjkiEG63BtlfMKzX0AcKAP79kI
KqiNHILly20b2nkE3liCIgFdUt+1tdkC4t8iaAvYd859CTiTLA3ZGsWYzg5iTzTeymIhSEKvx5KU
tPs/cgubnRpoAJkOhXbZzqdrL3WdL7g0pPhLw+6divqI3voUgmwtfZ7IIyj4hMv3U5dsnZ7ub8+g
DNLUs4KeVIixIS8AfJSyN1DhrAV/B2ckLxN17yv33hRxQ4JTCVWwP7AFAgq01EmtI5VGpzZHQbkF
tBzJXHBPjcO2BlNDEz7wPDuA6XWNR0V7x6K2/49BZQt2CS/m0gfcBSrXi7ErUvfFMn+AcmxTDzFE
fyEBs0lwzMGScnukOlADRNVQ84deFpJV6kMK7C1ez1wAtbogpAdhSEBR3y6QQBxc5GiJsa/8pLir
8pbe+X47bRkRj6lFIYzT2t69hX6LFa+oO47QRnBltw3ocdSUSx+INGyLESijHui08I1Ab4quBX3a
GUfOW6YD8BeQvNcHpeWBLwbHQoXXHR9GcEvXU7DxRHmyqI+/+d7Owk1vuCdveMz5svuTaZdlBiDX
4Ohc5UlSLU4VTGOAGJ4WIPFNbLFp56zYmpBMidyxFTG8Eo/dvEo2bJgI0KJTFXMfDzExNMZZagmv
bAXtvAMWjmyAD+5t9ZVkllNdZJ6s8w9FlLMAOkvf8mGNGEd3jLGyEFvHbgdvs/KiIGHVD/UoWRf6
drOg3rg1WRNGSTawfTuUD325EkPqDCIdgX0keSxwyV4vdOiDQkUIgIx75t+X41fLPCE/5i7dyc/y
4+1llR+v+qhLW8qmWkI/mRYJUe1TyfFvJ8aWzm6wcl9p925gogINahUQCasNi7VLipGGOLMsbJsd
2tPYNk1JskP3L0j553E6eOYwb53JqrZ+sYRWVFVJd55J6e9vD1h3C0gwKSjHkILGel5PrlN3sy8K
IL3cpQERidTkoqDr2QmaT3HhpBysZ+HzmHGx4iR09xwiNPShAnof4IFwbbiiLWTDEsy0cN46pDxD
974f2Ib8ewVk3DUgl5EE45ZUeL62AxWgfnITDFDwBfEHcfMDMq3ths907a2tHRL6TyGzBF5UPKqu
Tc0CLKl9g0vHc7LI6/h9DrHQNH/Dy3zF++hOOlJnaIOS1Kfw+teW3MZNxn7A/im7J7SCRBkYZO1y
/gN/AlJQB9Qn2BnICl5bQTdGX7UCBZcaAfQ9IvkX7qTBYQlpsnJd62YO4RuyjvY7ZEI54nadhtQj
qLYw6c7bKKgfpuJvL115CWun7cKMcrrnpRKQykMzP8o5dvZGRy8K19DG2qHIfC3S51JFTFmaqXZy
/o4vgcpimjQblxwDcBan5ffbB1c7ll921Kccyh1VRypcf1nfSU2SFHyBTb7iHXTuEK9pFI8kD5Sn
NovDMTU5LhK4Q8tB+2W5SbDZbo9DP1+/TMifX7zZxtmoDF4BJNMk+yohG9f+CAi2+QcgP8Tsv8wo
e5kgNOvsDiMpkmNlvQzhsUteb49kbbIUVzp13VBTYHHPVkoio21jagYrTlO/6L9GoWyupEgHw20l
N5AV1HHWpRsCmC6Is/7EwYQIbnDlQjEJhbPrVQE6MKRBAkODm+8c+7uTN0eLvN2eMN3So+qJ1n0Q
KyAjISf0YulrP61oPgJXgOMYBt96z4jSqdlMjK9sYzkt6q0uO5nxLg2BZFPdZeY3c7KE6NP3ERkW
j5n4boWosZVxavzVTXRrTf86ZAFOD7ACoE/wG6HL9cjaHCXfYMThzCf/GMwfF9JHJkTnWjs/jt3X
fzuN6KkBrdk7cwTyOspa5VOLXr0KFde+Aon621yfm/EbRf/tbTO/TyLIexBpA0EKRsrfBMHMOijD
sEMJeXR3mW9CPrvcdaLB3TPHAfVjOHdoWcyH21Y1oZLkDALXAYg+oJqrNhV7zjiPZYoENvhDWLb3
nDdnTFgE8EZsoAcyd/Noyuo4X+azuaaz9/txg22k63DgwJ+DVpTrZcwKE7mTAkUB3HvHxgFXzzgB
D7+2PX8/B9dmFBfo1hl3SYP+QJAYR6yEZirSVtaTT3a351L6uOtjcG1H8YG+11rVgs6SMxnLbd4C
Xjbejw6Pp/l5NNfY4fVzh7oeYC8Q71LVbKx2YcwYUwRD1Yei+GD1HK1d/7rhXA4IStuAWcpnoOIO
Z7NbGmJR3B3MfHLaMCK8vbfHtSyffij/mPGV6KQVRlKaJsz4eFcV/X1jPfrBz9tro9sDcLcgNHWB
O0H0eL3VBj8wxxTEWGeTHczv/bdwoGjcf/1vRpT54v3oisKBkdIRkT8+WSWI+dw8Xq3X6XyFjx59
ZPxRkgF18/VoWgynEbKXcJRbOT9OABGI19HyToGBtr/SjouyXLkbdTMIvB8e5DagHr+RDlmdH0yL
pKwMmBnhlm8I3WWCbcCoensWddvh0pByjBx/tEe77JFb6os4x2M0+4mixMpotEZQHg5Ak4+oWNWU
Dr0FzXLSiJ2CJb985fZ+NVTV2IDiEhIoBH9K2N31KvUOdF7M3gRTnMtQCjkBJBSVeCTdni7Nulio
qUsWQRNXsMqD2UGUGy2YQIlVo/HoT/WG9ARwvq+r/aUyXFDcGwxJ6RrgQ9DTrWy6RJChMgJgqfgw
yeGgHLQSR2gcqIQ1oYkV70mQGCjnB0w1HRsbwOuAtszRx43YKy6y+zaku36N3FK3OP/YklN3vTjT
7OeCmVicqgi3I9ty111nRtUbkSI0skAIVplrI7RILZE0CIx6P+BnkNYWO6MTJhJ3gq5cPlpT8NQA
qyCFA1j8tSlWoTPAFkUlyUE4LzeIwLNu7TGhMwLINHr6ZREIHbjXRjK0Kzm8AkEOzR55C95mziNQ
of3rdzHqKaAdk0Q80K9RE9k8YO6cS7YfcKq4KNYVJzK83T402oEgWwEyK8i44AV+PZCcGabZODCR
NUtsQM6klEyf3oon0x1NT6agcD0DVKnWNFhllUmBlA+eE1ApzhyAyh6hgBOwbGXGdAcH3FwAFOH8
SMqq6+EEom/dIrerc0if0OHXgyJAUtCY6F4GSe729tzpRiWHhIgfCxSqDqcI8HoJuhCsQll1ZC6L
sdUsKGynyxquVzMsW3bHIN+KYQEFfT0s9HqDIrxB58NSQAV4OFrVYTGzQ1l4IAFYyV1oRnVlS9kR
5uwTIzVgazy5c7bhZtyDmnxtoXRW4OCQZYXDBp2iMqLO7o0aVOTAo/KKRq1Bs4i3fy+IyzeBWSYr
K6VBGoK77MKcMqhlZmkeSLi8+a1PobPQP/Vlt3ORX+Ld3m2fvekn6ofOHJVsRyi6lsGk1o/nEDUx
nJCNOR+MtRnQnLyrT1ICsZLWrGQhZiAVd6DAWsYP6Vq5UnNRwQQIYVHhw2WiVi6WonPChcj2hLmM
cvpkdS+3T4B+DL8MKDdhXUBPJpUGAohXgFW76j6O4e6/2ZCDvHi8t+gRnnsDnQcD+SToy0iSqC9X
/JOmj1Duj18DkQO9MGINrmDoV8RMef4Qg1CVfwIBmKRtmGg8oZ3kg9NQ8D/5UARZirwGSblp7TKX
50c+hUXEUtuLB4hMPt0e/NoKKseElpQEuZxgQj5V809D/Phv/79yLjKTz24ChYkzkv/b0OvvBigX
/YEJZAsQLiHINNX8uwBQghq55JJDvcpOT1O/dpK0k3RhQZkk4WRVkMwgD6yHDj3/JpQh9rfHoN3n
CMMAlpTxqxq+OAsdqG8s4LJk37PpZFbfQMp124T8SCWohGLSLxPKIGZnglpnBxNDA16qJh7snflp
RjrnthndXCGHg75OJDrC39hdXLMXrB1k48bw3eTf+tWWXN1UXRhQ2V3mZBgtM0MUHrrN3hiH+9I3
7xnN326PY82M+qTwc8pGyNieXRFEPLi3UiNeS4KuzJVrXzuFeXQdY1psDAUyuRZ5tsnP24PQrTkY
7GQHki1FeJTTV4nBM4Wcq2q0DyAye/WNhyZA8xhf1iC02rGgfgzgIxoMf5PLsCo3SFMTY+mbzxM0
TGpvjXpb3lfqBpbdu/+zoKyI0XjhJAlez8nSvlVgXIzQglC3/XPgfpny+yVI1yyujUlZn64UyxDY
ckwF5LKLl2JYuxbkN/8+JkfS+bjI6ofKoRxKZrXOGMguu0JsOit9De1us+RSt9ePoSoEOpYNW7wv
0I06mskf5NHQhQBQNTDJkJNTwSXV3CzzhJZGhH3NGCVpemqFewqqz8vo7jsTZf7b+1E/ob/sKbcg
ONoRuvu4BYX3wppXIR5v///aQys5/vFohjqeCmXwBjDIIhkA+lxj54FWdDbvilW1G3loflsz+fAD
/5MU1FF2hUMR8NcBRV/QzH60xRIt6Bnz+0Nhu5u1ZJoGoOuCsxu4U/SLITWoJo2tfKAjz/DYHAuB
5iJ3psAb0uWwkFnElmcksYnWq0+Eo78hdWq2Y3372DD2VRCDx2gBQOshpRSyACw85MD2oDOrAWdP
OExrbwjt5ONFTOQX46JR4s2pqN2gKyvcwzSB5IGswXvRtEYdcMsKEAdqSw8Ip12DprDSDj/m5kV0
D0P3B5cxenxBwIzkG+C3iqNxq7pmJO2qc0KSB/ScZaC/MlNwPawB17TuOUTkDPQsemLUxySQqu1i
VIjNR7fbWVMWVakFQHGyBXr39sHQpDFt+Q6Sje14HqsXgck4OhI4tlHAAZSlOzJuSPLTmP8eCTug
ojsHaxUH3VG/tKjshoLM49L0YEMmphHl4edkVRFgbUxqDks0Y1casGAAZdKJjy3Ip7h/aokd9d3Z
5ducfb09i7oxydoNWqpQTMEv5b4uS/BWLm51boJXh6FbjG1vG9BtbjzAwYUGp+yHarGyHyyfBQ1c
C+jGy69B0XaxH5TpmQkotNw2pSE7AMQPcDvIL/0fy9v1YAKHJ9xYcJC8BV359WNfmTvKsq1pnxvT
elwkR6z3WpK1YFo3RgwO9VjknEB7KH9+8RJqWR00fYo2xqCdtw1L4zB7ZctK65vGCNpQ0SsCzikE
I6p4V5CycbJToHcDr/A/dQ2dds7kTKeGi2TtDtfEJbjAgf+RKSGIOipv1CbrhpFKdt06S3Ztmn1w
UqCObL5Z2v0UnJJ6gqM2R/CNvNjohQxC8Qi8X1TdE/BQ89wqIzvMUCNJhhXKB417ufowuZ0vZtof
BdhAQtQ5LSv8mkIXJkMp1c/YgQUr7kUD3QRM42IOlEXlcxWk3gC8ej7MO6gwtCnoEF4GAjJs54Pl
HJLm7E/Fxs+2U85Oy7IG1NQPFSgicHzjAKl8WLUnzCLBS/CcV3000zc7RyOnd7SLL7dPjXZfIcf/
PzuKV0MiewYHI2q45TgnH/hYlkcvm5/RFrtG/aC1BDILdIlLgTQVzka8xfDGBiTDDvDSHjS+oERd
T/7u9ng0Tc5YuAsziksTLRC1jQ3VRH+J0eCXQeHVjJYq2S2W+JELFz6g3QIHdC+o+2DW4y4I+d61
pyYqzWVL6BCb4xprrybAAtIN4HfZagMon3KgoAlXz6iP4ECZJDuA72JTeNOL37WPpTl8nsi0RjKu
NQikPy57maFW9dumZGxT30CHF0XTSu1tzCWqvw75uMnXesm0vuLCknJOIBaN7HULS/P8bFvPBssj
C8qlPkEmcN4Z4/PK8mpuLACKwWAFUApSC+rIWB6ytGUolI/MXGKzLdnWa8Z0UzgmjflUJNHU5nxj
pckUgV1HHCtB24PbgM13SfMfScOnTdo1ZOXy0W5utGrJ9hY0QKsEcmS0J+FJ3cu+OgGbG7VLF9nD
p9uD1/gEwLZxdKBoBHoklR8JpF2iYRb6HNjchRt3fhzkK5s2jymy9dvbtjTz/C7IgEyoFNhRActV
AvNTA7/gVc63ruOHdOhXWoI0GgN4cqBWioZi5HFg5tqds1oIM6gAruBLe4SOS5QIhPs+OEDzuLJR
wG0/1/nnpawj4Kq+2iOL6TRtAiQPR6uOqxkpZ772TZqFvPom5S0E2D2S7ISgwzx3vizZcihQCXPL
DNzJ0Th9Km0vqiyxEfyh63rsNfM7s+tvLvxM7mYrF7HmFF99i+I2eMLs2aQAN9C0cI/AAgeRmc/N
KRiaJCoWo9xN5TKuvBW0Cw8BNonZgPMgyqJUWdqMfMSitB7r4ybtEexa5nK8vb10wRoElX6ZUcY2
Zn1YkAZjK8cXCEVFNoIKs3sj9C0xSdyhAy0NnIPRrvZk6MdHgP9EMGWiw/d60zV12i6LC1pbI/Ns
VNUmvi2KDMjjhltQshDWAlGYsPuLQUD42AyT8YD3aL41jJbGlpGwmLB+iGqWJCshh3bn2b8+TJkR
f+jnBOcbMBOzgrBAu5mn1z9oYcKRuzAiZ+cighrd3Ok7gmkfKN1SGkTD/NanwNqS9N97xCtL0pld
WOJ9PqLFBizn03Bq0d/uJ0dSrLFkaU8IQm5oFALKhCfutZF8aJF9kfAfzpLYG3Y4pKz/ERanqv5+
e8Nqt80vSyr9gl3yBesCB28F42kZnljmrxwJ+a1KFgYJmH/GopaeaCkY4wxjsYB9zq1TCdHRMvjI
zGd5mUhuBbS+3h6UfvrQD4TebOA/1MSPX0O5PZ2BZFnQAb5f+oQ+9mWyp2ESlcOYISwa2Mttk9pd
7uFZgZxZiFtMOX613VVYL4Rnrfs1B4ugz4BMXMMaaBqOsc0vrChefPHJPJWTj9fSmJ7dKa7ZZqyK
aHJNNI5M6EJ0+8hY+k8DgoaRdGk05n0ErUsQPkzNKSz7LciiotGjsdtNGwcVau5tqiHB43X4FFjV
Wu+xJorC98p6DzD96MZWZkVMQpZ38b1Zk0Y+WGfG9G/HORXmF37vB2tvC+0a+AggIAYjsT+KE8g4
w1AGGUOR7t6shnHPBxvCeWO4UhhfMyR/fuEDRDCZvKxxmaLWFHvBY8ARHdJ5ZRfrcKguMKi4riCq
YGFg12aglUtC1sFMW52stoqt6phXQwwCGByeKvM3lG8/BdVakK11CXj0v7fvAnckT9fF6OqibHpE
C2jftR/dgN4HIly5ErTb4sKC8jgrArSxueiLOA9hHU1OENmZ+S2jd9CHKyKSnid3LfyRG+03J3Rh
UXGoc5VkzSxhm0VqHMDrgY44sQUfBuIxGvVpePDHI7PMzZIWf/Vt8nzbOdyeUZC/Xc8oc+3CzAOM
t/Oro83LQ92upFG0IfQ/44Mc8rUFdJciJJDcK+3oRMNCP6IJ9QN3/chlazBB/bYEPhBs1shT/qbA
ITKjHpcctup2iDsm9qL2N+m8HEGEAWUwZ4yRvv7UhcOntEvP6bAGU9POJvjYkIsBnU2gcm+Q0QgM
SyI9+7noIxv4y6eq7aYft9dMBxRB3gtVIxAySQY45fSF4JBwCoZuMWRM4gU1iqm0NouHiJnacd3c
ofTPIRzhntzxOePLNhcmFG7TA8+dCIXu3Wy1x45Z4IXIzmPqf7/9ebpJuPw6JQxpeFWybMLXmdAC
oT1BI87n2xZ097YFkQIJQycINxQ34Axgqm1agFvL4kihHMuydidGdIcfcAniLSMOlcs2t23qLu5L
m4pjyH1S1eimx5zT70y4Mc2HuGyeE0xn3r/dtqXdx+iDA3gPJQT0iCuBqXCLjgWQUjkHzucSwIey
DY81nb7mwgPxqn/viq3VgfQr9b5leb0Wo2jYqAAVuzAvV/jCzZKapSWhM4jTRQTinnyPogzw1+1e
tOY950/USDeTD8BRd9cis1yNqYg6PJzA5LhJh24H8MkuRIixJEvsVsaKi9Y+ZMDXgf5yKd0AYOP1
5+W573R1iPdE3RZxkaSx6J8sr45Laj71xIq7JNmCBy4BHdvKush5V331pWXFl1lFj85m20Sb2bhE
Gfq50/Gh4q9T89pOr46zRGaFunh7ZyC2sRJ3268d/f/P2AEmB58raOlUsh3TpuANQBvGeTCbOGgf
a1JJmE8s5iVebCDhwvJE+V2XicPtsWv3P96mkokB1Xk1ocZLbxSCjlK92z6XXrV3IRUy1F0UkH7f
orn8tjldHCOfwv8zp2zBwkKHWiYFVwr6hK6ovZE+hn8CxER56ZcRxY8uWedbIFjFw9QBzU0b3nfW
d6s8lSHau8DmfXtE2gkE5Ped8AFgCuVMk3psAcrG3rG7MM7GbeexmJnfGqQYlmzlhlizpcweGpdJ
1ckXd1ZtWY9HRf9jNqIBIbjvtmvaeboLHrrG/wxMmcUmn+DxpbG0FDsjOBHL3gGkFBc4C7enUO8X
L0wpV4uTCZOaho3HJ9hOu/out+8SD03prI7n4AfCM8GAwGvPTSNWohjtfkTbNB69UpZVpVtdDHDI
hRVcokXSmEPmIWvjsVkxor3X8EQAKBjxA6oQ146NFGFt8QEziZ7JPaGnnpWbXMDVJjsunge7i7hl
xrfnVLt6FzblVrrw9YHfQHJghM2wO5b2N8hLRGiK2aMH7ekPDGHqUCkMcLu8e7YLQ0CJE1BAtLhA
i2ne17MQCFKaBYxUNIz4UK/E1doFg5YudG5lUUml/Es57Vo+4gotwDGBjmCRgXpnjZ7mPdL67UIA
5AYRp4uIU+Wu800mai5VTMaw2HDSD8ckQJHFa6y4HAjYxAqQHUHrffmb9QUYV9JIWDswgB0WUKHM
ZC0nrl3MEFcjtOAQNrynfy/muONmMQwhdmk3PLR9uUSkHiLXXbYOwxV9ez11EwyKbSQVJF8larHX
G4d6IO5KbCkUYr+5MCXEi1g98dJRqfN7aUTZnaDc4H02eWg2S5sNNNFKgBtuD0PnKi8tKHGdNbLR
5il6e8e6iO3hpyX2fupEHAUiG4D828Z06wMCOKl3g4IF4EXXczaHeE1SBFcoKddxW4HTaJqPfQpu
M5yG26a0y4OueweEl8Bl2fa1qQaFYQQBBE23Pos7e1P1ZAMCrv9mRLnTygAMRqmPyfPCl0r0UZZt
C7T3/zcjymXmJtYYZE6AvkZxIoYV+9W90a2dHLnMv2004OekjhwCK5WZeBkY88IFDQXCb5+RhIu7
JX8ZBvc02ea+r5u/aRqujEu78wAwe+fMgZCJshmELYzcwVPunGXt2fNR0XaOWYOiA+BZSIXdnkTt
QUI3NCinUDODv1e2g+Mmbc/BXmGZHJelGYx7wpxm5TLRbjow2ErOHcCo1U0nSqdKjalEu0AeVrEk
449df7BwYY7V/vaAtEcJvbSSeEf2Hylpk8lgodeZ6EwI0YHduJ+7lO6mIY8CtkLiph/TP4bUEiAH
tipIaqDbG8hyd2LahuNLvsojtDIctfsQlNd41Czo/veCBPyj5EdHPqZFuy19ur09cbqdADJjIFuQ
RgMjh/p6muuid0G8dKZ8AdDBd4f879o31jacbne7uHvfGW2AuFXMFMJxh8HH9TDO4m42cAc2tHlN
B+vJhUQWumc+3R6WbgLhUkFpgOYt4OGUDY4mbkpbE80zbdfFFXllULanRr+rxsfbhnRtGBjUL0uK
PyoDYCdHswc9C6lJbM8gjA3C3nvsXQL+cpPkcTN3/OjSXAA8Gr4OfkLjwTGNGCxHZ2a0ftyDAfAP
zsPlVynexMhYBqVNnIfG+RyQn5b5HTWZtBz+4IRDLU7SVKN1Ecrp137EHqsS+k4cfgRyDT4/SXc/
crrirXTeGC2LUqzXh/SLGgj7BYEMl40+A7sGITCBePRQfwt4e+ptY8sGJEazNbFx3f7BmQAcFFRh
2EXK077zKK/IDJx2PSxOlIqPtkNiayjMaBrW3OSaLft6EgEV4cSTKHQU6r9U2XYo2IbixZ4ky+b2
ZtWdQmTJ0IyHWr8NxqdrSwhtatOYISDi2NOZedY5YcYW7AP7ovB3TZGvlM91DxigREAWD+yha6vh
sGt1blNyYA/nMiwjf/Af+gm8seFd6kk1gz3+1Smc/BUPraGRBVZbyhoAtA1SSvVp7aaFPxkpune8
FGmflD8mWf+hwiu+JM7e8ZDwXKr/x9mZ9caNJF37FxHgvtyyNi2UbEludbdvCLvb5s7kvv3670l/
wDsuVqEINdAzF9MDRWUyMjIy4pwTu0KkT2o9PtpL6Cdj+x/Cj8dcSqbPQOFDgvB8o/U5TWbdgd7j
zfXDWDt/Fqmxq7Lhzqm3WhRXvYfCL1hBPi1okXNT+GQmNAscbonKx+SNzw6wn2G2ntzN5PiKKTm/
x0QzEh0Gxn+cmyqRIvI8pk8GbvnuNsuuYVpLXTo0ff+47adXDfFUA2mJ5APQ+3NDulZZCBbzBWvt
iTkMn8viZzk/KLbz8VchuhJgFamao8m6RktbrZtRtwLvayrqfQRgqVDb039hYp1ZWZ262pzi1h0E
GF/qSqnzkjDDMxVbqp5XguSZlVUUMZYurmIJvh0G5dMA2spW3nSlk12qskv2odNtxP5r5wyL8ICY
3yHvgNVXquZxtJJKYs0du/eZ5Yai5ottvc+I3ajVQTTCF9Hg1+qf0Rj5QMnvb3vJlVTMwjmoiEMw
5ryvPF94pTKMQuWcm5NfFT95CZhiowazZWP1HmxtGgt6j43CRIbeeTFc07c+LlcmtYNoJ/BM585Z
owCSPKchVsEAT/WfTkmtoHlJEa27vVvXzpSOoj4BmdGTwPbPz1S/1OpQi1wES2KKUz/blR8Wxo9K
rT+hsNBs3DRXrTGOHfIkDTjMrawhumqhrwokO1ruG/Teo7p+6414X5b9xsKufSKd64UqB6UXbw3M
rlW9quxQKQO7Focy7B6oqz5lg/F6e/+kN6+ehDCa/mdmdb50t51Ky0hFMA45Mzt/9vWWiNT1haAA
IXUFeTXJPf2tXNO3MTpSfSZYyDsGbO8Pdfh5exFXbmRJy/o/EysncKbOXRJoNYEG04hZFEPje91C
X/mQJdOjM5l7pa4elcJ+v233WpZMIRM4O2MdwH2tcUJVSULVORZ8V9EYJ69iNlqVGL2fhF1J1HUJ
VyQnp2nSrffRcOAaVc4uK1MDqXrHvKfbJgetzwj/3P5h1/wUzhW6sPwoSf453/OqGePRoxQZ6PV8
QqSfBH45zsaTWLaKPdfAluhRoiMiUyGuNfn5f/u8kza0JNH4qZZa97NbH5fs3qjdgzN6O7fbqXTv
xsS7gxS/iz57nXUMnXE/i+Tz6E47vXmzzS0YyjWXhiPIqE+WT3lwdTE1M0TOKBEiKGur9t3GjHax
GX5ceZe35W9WVgenGUddDAY+N01tQ8xprJ3OuBLfDefqePtrXr2SuJPguxhMcKe6cb7HhhB6oi2l
oIDy06m13QiAp0pk521UIfs/VtrdpD/OJbhKz7lH8Hkj7F07wrxT0G6FpkyKtNrReSzroutrdrRV
9kl+WppwH08bafWWkdWGWlMBw9JpRCAA9ZBPuHPtI1Z9eyuvGuHxzPwhZImoHp/vpKeGrZE7E0bi
F964u7p5KoePTzfnupN8BK5vOTR+lVB6Y7EIrvAqqKJW+E7+VA3pD92C2JL/l+sP2AnyszwWkYeV
geC309emUW93XV0x6ozxSaXyfdb/0YrkkYN1e+Oki63uCaK3CWuQeILCoXFuaE7VRGmzjnluJkO5
vUo5Kl304Dqkyum4t4o/b5u78p3OzMkz/tu6nC4sqOu0InD72Q/FNy2jsbE55fKaFYbjyc6GS6Ky
Bg2GU1EzOFTFr0FCll17iu4SK9sgF12j/DA0nTcM38eEECN/xW9rCdUYj56qKmgV9zR65uc4+qPq
kycbFtTSVnshvgEg3JVp47dhcQJLwEzwbsPxrwRFVvlrihqcUxAF5z8C1HKZJ31bBa6o7kXTPJRb
KrhXPAQqiirHxFOBpfl1boEyeZ/3aV4FDUMf6vA5Nk8R+pdGEfshc2Zu+8eV5VB85cqnMWMwFni1
HIfZCK6TzxVPfc1Y9nh//dWKY54gt+1cWxRtXAZqQVUAg7QKSqPZh8sy68QLr8sZmaCX9/ZYpseB
AYN+WMFIcZd4a5D5lcWRW9LSYHUIA7qrQ13QaBoHtEYCK68OmdT0b1P9PzAo2TomfZuSyAO3/fxz
dZprKd7kVSC2PffUVUr2kMSe8mCKqd04AVc2UX4lNKDImR1rrQNWNmpPkZL6f8L/4ThZg/Fg1n3i
24ttHMuSgUSO6IyNR/C1TcQgVSGkPNHnXm3i1Hm9UoRljfpv802JJTDXC0+3veNK/ABqDG+SyhMc
nTW0OgkttZlis0YX/8mF9Nx4FZzh/yAYAc8VRVlGhOge0wBXX2qY9dYdk4brJL1zl+ZHkf4XEh3S
BjAXXL6UbP6f2zA6zWp6o2qCZLBPkaPstTo69H14d3vD5Kaf3yIsAs1vGkLkywipnZspRdMiyhvx
WrOjoDG/2sxYbIrOH5ItwaUtS+tNS6ucazEWILXfnPTvIoQKYn/KlL9vL+jSy1gQB4hPwwuE83q+
oArZgKjnrg+UjEkUzr7M7P1tC5c+Rg6LmCR3OxEPxbFzC7Rn566ysdCEJ4eBpV337sYbB/SqDQpf
cogwH2eNXlXrkipb5HC5Ny9u8o54Gnrct5dxbaMAjP6fiZWDWXrTRvVk8+Xd2S8HOQv5toHLD46i
AqdduhbReu1aZqnGc25qIshaJkHFttozPLOixVlV6W5SxmWjTrRlb/Xlo7I0J5VeTGCL0Ni5Zh3e
T4Xyd6mCijOaotmo2Fw+ceXyIJZCQGCEhC7397ckogiVuOyNBTdQjHFfMljEN7kTtLE56MO/tdHt
J00ofjiPG0f2MnhLw1Kkn6uWGQfSd34zPIRL4hghGTOYgYLBFWXEgNgnBtntkuzl9ie8tkZZG5UK
iFAI1tqEkCfSvtS5bD2nCQrkSBjHGKJT6hZHHf1n4Tq+vXXBX/qlFDuXkyJIoEEzr/ZVZMLgwlPb
wDB+dOZTuzV/4Mr2nf391faVeuowv5a/P04JD8Tn0E+jTyLxM3dj8674I7GbbeM2AqiyJrBKVSPP
WPSWBO/fMX/GF5jogrbrVuZ1dUHSDHqB3Hlrnd+iaC1nmcI2iG3rrnKgWn/pFbFb6uEhtzZ6HnJz
zq8LPg6VQ7Q9mZtygYEVyIAvupp0XBeJL2DKmzGZ5UYIv2oEzV1Zn5L08VUq2QhliVwTIxH7JdL3
oT/m7fuHPZtJBP+zscqNFQ2ZCgaYdnDU1Z2bpw81yDomR+7nRD3E1Q9jRNK805ON7PWqczMZEfnN
X3nKyvmawQzteS46ONOvZfkyjlu1vatOx8vG4M9TC1lPmstdAVtFtF2g1p/zKeS9Pu2JSJOuH25v
4JWV0PtyaDnJig7Cb+dRqClr1WBGTh8kMFsPBrOW7tsu8TZi+pWnGq0eibenqwe6Y32JdEoXh15v
9sFcLrvcy99F7D4NmnYcs46ZduPr3Bev5lI+WMnJzh40990evt5e6WUQBFICdEEKePEGWAd6riu6
NrYxwPgOy0NM1/SYKjrVO30M/UbP8kMc0XZExvfemubi/rb1yw+KdRA0DA3UqCusT3dXkel0tTsE
MFp2g7f4uXritvUreyM9v4LxprnHfUKDA9U10sHzL9omYeO29jAG3ZjWGXKEef2gGqV7KJEA2yVL
5x09rwh3IFIbv5oi7aiorTjdXq40ch5g+BEg7HmTkPfSqjj/EYlW2GmHYwXFEu6nCN5uOvlKY26c
wyu7SumMZhL+S59iXb+bwrCcrRGtInc8pJ/bSFKEgrgqN8xcuo58XqErhT4tabYlf8ZvV3VL6Tl3
skYNNKtWHyujX55iBXaCMeTfOgd9QXtW2zszn98ApxobecKVuZgunkMfVZacDWe9yGoZFncSjhZY
qCDMJnrsy5cqf8r/HdN99ugtr7Oe+kz/C/ujlT10r/yh0xx+GX6W5lsW3qt2sttSW7ncd1fS9zw+
LNciB/t8Qwq9tGDSxXqQTG11mBu1cV68Mh3qnRVbAipNRUF8I1JdcWxkdJAdkCBqPvW6IzX0ej50
+YKitjP4BmSRwushJLk+cly+WXt7kTuHeUkPjf3xKAkMEnViyELUKuDVnK830tJctLmmBUahMBkh
s62gTbr6y+1Dc2VXwR8AHiHJlqMWVye3zpsBTGzErpaJdq8OdqP4AgKN3xs86UY4shux4vKUcrX8
ygRo9LFCmZL85td1ukyuU816AB9KR5zHRpjje95YTfGUTiJxNzz5V6XqPCrQPPB+iY/QVLzonoiG
0nMqWi1Q7X1R70yHgQJ+ZewRAmXGgPdcAM2fPhx4z22uMgQ1Da1mdIX2i6VdjZ/7vbDqHWqKt7/d
lRCBhBpeCfwHdrurn29lVpPrU4zRAqcwh2a3WJ1W7HLRlDwn8qwWOyCCKBS7Vbfso3iBllIoiDTd
/hGXKSQpsfar7Ao5mVbq+Y9AO99VJmXgRyiafqKa4e4nBFSOWto499aSHMfeTDaO5TWbMjVG4YWX
OhTuc5tIfi6TQVMgmGY3mO34aaaB4gvDaxAVVgNGZW8s8tpO0yD2SCRA7FyMPs0ZRGx2qBYFZTn+
E8cQmNCV0gtQXQhM3ZVptlNE69dZs+G9Vw4LtwDHn9uVzvsaIqg1sd4kEzEPYJJycKex+yb0wtt1
aTvMG/nSlUgAs1wOvtMk0nutIukVBfkfuqyBqUav3QDxNKsPvY28BCnDbZ+5TAC51Uwwy9TQ5VW6
8plsVKpmQL4GTVMz/lbbzXDUlUbd2LzrVqjlgSPj3K+hQJGViEUjAgVAORO/mKv+LqvGLXDqtU/E
o5o/hFvQu5Hb+ls8G8dOjLmTGoGbMw1aNfqfZhx1uxrw1kZUuW5J0gdB+1G9Xu1axUnL0iw3mMRt
fZ9G6222umdl2BqDdtUMtz7JB5kzCi/nC6JjSIcrZ9J8u+goS0yRd5JFjLuqVpeNUpW8wlaxmbXI
qaBkx1zsq3LYEquW0ka2HlhD/gAWY2fUf9aNuiuGz4ainPjntt9dWRpNE6KGBpOBoYirpdWOo8c9
LOWgn/4ul9z3ILzoW3oGl25HoxCPA/RFhc9xV0ZUkxmuqGfayCUye82r5r9Te8o2AtJVI6BJqIVL
yVd3dcOIpMGfpwgjZtur+7oWdGZGt3KT/2II5UwOuUXBf43C9/qsEqVV21Kpq97pZUHeEy1l9+9H
vwyfn5YWos2EdbhA506nLo2ZMmfGZiZPW6iH1nOG+m6YSYH8vqy19PXj5vA7lXYJNXjeu+fm+i5s
WhHHTpA7Te8PzvBmxu6d/XFyPbCF/598SAaZsTKz9PWI3GTiBLFSB9IKujofrqp4wMsoeKE7Lkfx
rbzNy+XQaiVyGI+a/MGjJaQR4/xb5+4WO+fyepCGkJb8VTskaJ9vmckUyTl0M4e+z9c2U74IxNoL
JslpW+/2a4YsWo7cDMyNc9dDepqxV8MqRqzRFt4uGtHii6C6qmg4bn2e25Yups2MoMLUXuXzoOdy
0Luvhlvtxx7tLnfrbr1MWEhU/m9NFzO+4672eJBiyQifNNE8o0FSKe2zFtU8Ujf0VK6viqDAUA+E
Oddv8bHmGC81+6enSbwrIz0+NlXyWRSifCzdduPgXglEYHPkPCCAe5SUVwe3R6K1L9SRrCGmeeor
WvTuAK785/Z5vWpF9mTIM8nA1kzMJNOtsNRrHUWOtKr90tCbk0by9+O2GXlYzu8jxtr/QoqyfeSW
Kx+vK62LqgIp2M7J833qwRTIFdXY1bY2HW6buroiUOeIJQA9B957fpxEomvl2HZkdmYy7BAcHNAE
cNyNRsN1K3L+GOGBAC7//W/JCSKBi+vGA/T3tPBekR9Jj3YZu/vba7nwbnQGCdooOTNmlv+siq7K
iEJUhExJ0BeR34Tma0vjrDW4zh3zzRDtxtZdODjmeLAi4gsmmixFfsXfFmWJpZvmsOuDDI3lnPjj
ld6uYOrM1qm92D0wu1JJ0QMO94uXeG4onADDpZreM5BseEfrtqCIpWwNo/oVz86cTlqROSrqECTF
a6fr9bkSUd8uQSNVBXe2MecRTPTB/J4jUtrtrVQpjedJcYf8MU3T/tUzYtc7ZYOdO08iFKYFLM5w
F598J+73rTnZ/xpdZVWH0HKSry7im19EqGqM6J4kkHJqe/PZGMes39eKVr8WTZmhyFsJ711MsfFT
zKL+x+r05VOeutmXMtObl7yblUMehUXKA9qo3gaULKl7MW9M7KulH19TaqmfxiJdOtDjntIfBsq6
/+ilyL4Xc5h8ScM4L32rrMRLmC1mvqsWy34yQPbGBxCeMWcM8YS/4kwn0IfDqNKLiMf5qC/t4J3A
0eXWsRhElnwxRRkL38i9+akxG8U8xomuwHm0jO92mKqdHwM/UJ+0OslfhgKp5+cyUXgXL+qMwlNc
hzQG8mJUvkRqkv21OIP4Ojqtc5+q9fwXXp7lvkrnSuwM5jN/K9McSltbiEHbK6HIYYsOff8WUbpQ
j5NrpNq+sLQ63XVdySMjj7u28Otet/9oF2PqD22ZitDn+Hvf4oThEHf9NKceZbNFeRnUtC78Pqk7
sffaWEO6u05RVVuY/vN3UkZiue/ZO5vRi6PR3c9TVGgbb75fj7qV89GIpsBo866V9IJzF0/0NG71
cRoDZpmVKDbPA+9YU9hjfFQXb8z3Yeqor32Dvopf5F7y1onOSdgQozT9oRd8Cq32hnZnzFrxLazy
CfxHlupgVVM23dLKJmVXKK/tdaYgDIdcdS3oZnZSOL6WOd0TKYVaAPOFA7ELDdK+HYqB6hPlyeKA
kH/9D6Cdpt572tL9UBAJz/bl4KIF6Y4AYQ5apsePY+WFb05SFModVJOiPzrt0Eynzmv6eW+AXC99
8CzO69SOqrqHXBTlh2FaZhH5Vst0Br+vDSfZlQ21oo307Eqs4ilFiUKiimWueb6/6TxUcWlTkx7t
Ck7pyTbi41D/UPItUf3LbgeAUpgOkETo3dDMW70OXaUcJpTqKEunkfaK+sPke4g2H+e0Ug9lgYZG
0k9d6telyyQfhUjRh45yFA7ITJ6c0WE063RLl+dKBHVl/4HLgccQeIHz5aM9ntmdWUwBj4eZ60BB
/ca2f370+oHUx/Yyk4Km3EWlfOr7VvSJuQQ8aY+QWBAF7R761i7kAFYPsZ2Pm6OOyKOByrBUxT9f
07LYgymWSA0EQMFPvexpOxXOW4BVJstanJ2RTOqH7zyuIJhaUAvprjjrSyJ3W2dsJ2VB+y/1DmiO
F3dtI/oHqzUFxUVrS2NA3qHncUHa45ORhfNyWSNEh3YSfNRYDeI0cXZRZFZP3qAMe2selI0c5aII
AGOBNgczLSjVcKOvc5TRoG6np2qgWuF8b9nlN71zx9OUeFw2APaeS1vrdrmm1MfbH/LKkZEIWIqn
3PCAfNfUKlUpk0joxgLqu955tX5Q3eFu7L2XXqqzoMelT1+GLmNi9H0i2slP5MiAKkxfbv+OXx9v
tdkAj0hkECiEFbj2KHAwrTd0pRaYpFm7QVA4953RHvx0KutDTA/10FeNvSNUTrt5Saqdlw7tsUh6
Rk4zSc0vxuFHnTjmrte68rHoVeVJVZflD9RExiN8/WZPxzdnjNzk3ZV1XL2Vc935czmHR5TP6mc3
Et3b7UVdnnwDBg/JLcRUKn22/Oq/JWlqlehVCyspMKb5udLrP7vK2OrEXXFS+LyAcVW+HbCP1Ums
ZmYQkNFMwQJx40nXp3CPPyffHb33NmqJl6bk3BuLVykjPWkurgIZ85YTERuVHoisNn3P6uY7xEqK
nTl108Z5kH/q3BtYD5cxABbuPDSvz3eOslXMmj0jaNSkftS7dj6og2W/loXRPnJd25Kl2u2syY52
3jIPW5q8lwQFbhFCF6OY+QeE+OomaTy6MUZoGIE20dxDpC70UEbNvitMsPXmQ+tWJ3Np/Uodj0Mk
Jbbvb7vO9R/gUdXieLLcNcnIhQPrFdSKABUyZ3aKDlk/7XK1RjR9edfUP2rEAEvHgJjuflLHFsDh
1hPjyueWnWycl36ynER0/g3qHvvzoBGTRDH80Whw9qh/uOYuDkNQjrfXe+WDy6ubl7r0Zfo458ag
EiHpa3ZqUKioxJE/L6jgDKZ5dLJ2fB+VJDy0+pAdSyctdsbiicNt+5c5CoUjOX+PGcI43Zqc5saT
EuJNajC0mvdozclwsEXaknDa+deyVMRGaLgM+NizpNgPw0N4c65yolBT1KWmN0DLMbXvEMotH6LQ
zRkQqg+f8ywsnpVwND+5ArG42yu9bOfq7C/7TMcTftNFqqDnoTu6A0vN9XgXCu9lTud3ge5f2o87
K/VeYhF/aVMkC80tdM2VVWNaKk278rZZX3NJZMaTq7DqWi3ljb0Lh79FGph25ldOtUva039a6/8M
Sh//LQIbSUh5qMegV4++Uv+dudkRIvEnt1IQMm0BiCcPZV2X/uhoG7avHB8wA+AHWCf3+npa1UKT
gskSlGvswi32ehZpu6wY6EQOVrZh6lJZFOo1oCgKQ7ILg0edLxNyrz3xZNaDSaAhWvklUuIugpNL
mP+rJu0zQ1r2SlbfV3XyOi7xQf8+jsOfqdce0GU7hExMiRl8saQ/YdcdonELGnPlcIFIoTQCkkKO
GF5FEpdaWJWCBgssA9VHW+yS+mta0lxrtsLIliX573/73vS4bLW2qMRlCLCpw1Nnd8fQosW9Nb/x
qiEaUMRHqRuwvguhG3vtFDY6BDLveWy+pl3FZC3Ltz48MplPy/WDVg6ETGYnrQKjlU6TxEfoQZ7m
+9L+Jir7zjDGA/DsjZz+MlvBEp0hgr7sKhurkOSFjjNYZmQEVtqVd5FT/MEtvKVHeeVeo1nNehz2
jeWsuw5aptioJmcgOhBRR1K8H+8BeDCXEvAI0wISaznY9tTeNQAk7mlX9oeZDOtpdL3uD/q1w0ah
+HLR0F1lHJTzSKTG47nDdLFiDnGTqUHb6oihtUt70ush29+OQ5exgGE2QEwk+YUy5Pp2ywDLGAYf
MkC6/n6xQ9RY+/vI3kiaLqMruRmBxoD7woN7jUJA1EvJ1HjRgkxvD8iJH+vKksCsx1mdvoW1/mJs
za69PAU0LWlUSS4RWeWaCFaY3ugNEKcCE7z9i1a1wz4rQ/vBtYGDKaM9fdhFeSCQ+Ehsm5xeuUoL
FWoZrlgakqJOLx9jYbcIf8Womd7+XJdOASMQAB31HvqxF28RQBvCTNTJDERhWvvOzNrTKKKPnze6
+yS5ljxzHn5x7nq50mRD3GIFSRmLeUMUK0RfuBtbdul6WPGwIcH25LKr4tbiFGU4dYYZuFNYIz+r
aN85+95L3bbG4fa2yZz4PGnHjbFG9QrdmgtiR1toS5LmqRUoVZeerKrgLlFLlVHyunGa02F+j5V+
6+67tj6DByxhkgIyupHnuziFTliUorOCpDGHAh3jNAUGR/HU9M1WRFv6WJeuAf4NMBwxnyDJ0+Dc
nCjnvlrG2gqWorZ2LlNij33bKcfbO3ltUVTupB4WT2HAyOdWPBRolhpRTlQZSl8sn7wsutNSfSMq
XftePExBiXOUYH2t2lYoZXQW2vF2kLgJ2NjBzO/t3Bjv3FDEd15HnRvc7IehIpxa9o3Ml2YgFOzV
0oRpTwOAZAuBw2rYu3E8PfK+qvxZ87oNf7yS6UpbAB1YnWS0rT6WMVtZY4aeFdRQK0+imJXHHD7T
HSStPuidJrov87i/mxXb2Jmjnj4W06xtyV5cufFoDqIdqdGihp24Rqgl0xCpQ1iCHlBLcurpoTOj
g1n+jf6ijfwL2rF+ZFOUh1j65mym3FdcicIDpVAqsBIpIf/9bxlR1XhqFC6qhbafkzDzJZ72ZjzH
PplrtbHfV03xUqU1BRaODP/cVDQho9/3LvgFO3bVR8uAzf85nZNc9z1lmIwNQfHLo+iSSoKeYogd
4rRr4EyR53GNKpAdKCIMvzS50/6oplDdyK0vFyWtkB1IjTFJEjlfVLvYCtFVtdF/dptv+uAZx9yg
k+MnWdtvHMirKyLPg+uC+C0Fy3NbwlGsPFdyJ/C6eGx8SmKjOI4CQv7GpXDVEE1kKcLIG8VZHUKt
dq2yHfhSXNblex46xZ2qqNUGQ/sSQC2xGLLkLcniHMHVetqUXoaAFB5YkSf+QkwECG/aKp+asRke
+tFSH6Np0R7KSZkPKeToY5aqxaktiv611vJ7M01zZhyH+cFJ6/DkKoP5Ve2y7s+0mqtPTjza+6Hp
sn8dumYbGcCVr45CEHqBfApJAJeh87dT44wND+ekDUGVMtFYRFQK7cJ6s/J545NfiVEcTrxLEvYt
XuWrrLt3JpqLlh4GHdeX5mtqHP9lc1fnB6oOyT+1kMKmcV8Pe8Me4vLoZqN4HzJL21rypSiy7pKg
kg7jEXR7130KkaMeqKaxy+zjNN1XqTp9aZTY6/ZulB3BUoR3A2O99llBWteMSnPo5vA5KbzmE9os
2VOeue9mg3ZHTuD//NH7kHE1VOGoO0qF5LUqtKr1g9f1kYt4gj1/sSM6bqKIqpeFUsXG0bi8FHnN
AcICqyIHOax5w10va0RllT2NXrGzi38MVBIbBEpF5UGP/3BwAWXKix3VVfJ2/vvczWYjantLOMWT
cJ8lK0RbELv++tG9k9V0amsUiIlT61IqS6FxlOnZ01LSdCwm7V9TG5adHW0Ok7p4DaA/ResNhRDO
zaW0tIF4rBFHIn8KuUw/5VkiC5exw6wHK33g6GxNHb+oGfJKpRkkn99SHnfNdIxVpxA9jeOnslDN
t5kCyH4we3T54/HHEnbWbjQBfWux4b3qDLTfyNFkjDzLdrFO4k6ZmPhA4X11MfR12BlNN4inIYvM
p7RclgMTs6ZTG3c/MoVZwCJWmx0COtrb7Q964aHSsBRIJ5vgrli3pYweFdKl8MTTVEs+k2FEFXJQ
YRhp/qzTCjkWS9f8SKvpw6wFDBOgqNPy1pOKrefemigArkstrp76BcVwKHHqAXdKfDcfu42DcRkW
pS2QVOAticCQZ89tpVaJEqxRVE9WPYb7sqk8GAqkaZrQtM9gZuOf7pCaD2E3pbnvRIn+WfOm8u72
Tv96l6+/MZc7BRGUOeAWrM7n6EYxXfqqelq0xn6DxoZgnjXJxrxjsAHQkdJxLo+qKvq3wuoRxEny
bH6ZRZf7i5fZD51iOccu9L7r4EWPizcfJ8gluzDrqm+3f+vFjSU3TDL8aFtQbFtH7yoZLI951NVT
FqbmIdfd55Is+1SVrvH9tqWL5AFLktDMxWjIgXirYiNNk0xDeFg8LZ6W7GumbaKXOxUbcfgymMjT
JXnvrqXLDte5AyRuG9aJXRs098Iu29dDqVM7bezipWvVdEROvLO2KCuXewj01gDhSQIryxqrtzJv
8TnnVNuM3Fui5a2ssyn2kfNQ6k/VJNItYtWlOUhcILhIXU3X9dYUUKs3xgWJGTdgACQYIoeGpPuk
eoCQ/USNo/bDQASJrOJE8Rc8brF1rasym7ZWZtcJIj0zEp/xoelwRCo0jjYy82sLo20lOXvUey8A
H7jM0mRl4gYT6LUdwr1oLYOCyt7GMGbc1UfdEXznb8aku/6WqlHBiy1GF7tBD3TF50UlfHtK3Q9H
e55u4NMoCQEsQYXt3IoLUnopBgXkbz3oJ2NpEInGi+BumXHqj6NDsmB1pvAbw8428DOXAZ80lIoX
bQwJEljDm9uQKcajFXsoTUz7aggfkymh8d1+WQbtVCtfPryfDDq0wUsCPUYHZPU2iLpZjCkZYtDX
+ez4s6Xmyq5z7cz7aI7NNB3eOEiNgy+UJaPzLTXdWuMNUglIadld4nBf672mHDx9q+t04Y4rQ6ub
2q5dIywt5PNye9jr5U8xvjhVsnFXXERFjPBChM0tJQNxk/PVhOHcxolUlRB2B8FZiC+l2hcbFd6r
Rn4hiSicMxBg5etNrORK6CJr0g8JGD0r6pNnFeGO8qNnSi4GoTe+jdTpuYhMXk7JyHORAoyS8H4s
GNpMV7bdsLL2a251fJo0BrySStNqFW7jrnCbnqfRoz3vKi3b9X3qh7BInfk0Rfe3vXrtA9gCgQYX
5dfsPahk559ntGfHqqzQeszVz2437eq903X72zYu0oVfRuB+06+nAAJC4tzIDHeDSoVnP6qprQDP
jNP3xXTK94En0UM9e9FfHW/VhwX42SkylmTnQqn7U+3t6MWemvzUK4wFQ92xfSirHBpfYf4jhGeg
9p+a0da8v19h4/fkhl9L/ZmMAZEzdmb9Oq+MZW7cIncfgZQVu9Asxb2GXtaOdkxzQmhq2pdzUx+6
qXb3qZtkz3bbTiels8uIal0fPgjdrQ+hI+Jnp23DJ0dJxJdGFd1rXkgSwTwqp2WJw3SPUo667zqI
mhC2e6s9mA6oYj/WwJFuBJV12sCi4LlKNihIQ0qaq7MOpLdYpsV2HyGF82Y7aXp7r/RfM0oPtz/2
lqFValipM4AFwOqPw/JIz35njIZfJJ+y4f0/2OGGk7h/eWmvHHfRy65LmKj36Fgzk3jtg1cmXyuz
PkyLc7xt6sp55OX2P1OrgDzbvVCL2HUfURr7HKIt69THbn7qLNXX9XEjlF3bP49rBFon+TXFnfOz
oud9YsBt8h7zAZX3EXHv+xae8p0798+mM2sb2yi3aeXsMNjlAD52kZxkZU4djDjUBObGxpv8zC77
faMnW3oFv7gEZ2ao2EsksQanGx9cY2YyKkWp59RxMOpJVe9QEA+rwxB3w59tNDjMVnFG/VsL54EI
NOfxtJvaue936qR38y4TXv+ld9Uy3jcocUc+1WgDaYVZZKbhG9G8fB/sIn+xS1UzDmVm6oxZtiJD
+0etGgPI9tw3o7unVcIjMNGjequXdKEOzL2GVD6PezmQWkpfnX80be6T0NGmKPBSIBOD+wIa+s5s
rJgJigpTzr4ONQOyDGaYtsWfC/9TitOa/XCYlS3c24Wznv8UZ/UKKagHaCIZo6BTHgo1JXeoT7l+
ckbXR7v39MGT8csYgj0WAFvvAu4KvXW24m6OgiT/MzGUwzD/HOIvTIx9HKa/bpu6uKikKdkZgZuJ
CvG6P64w7BUo7xKhPlzv9fBhAiM+b8mjXRw+BFF4VhMkeWDJnOX8O3qWGHQ0rJOgKdynPnwPtew0
MsLY7DdS1wtkCh6DJckzpVIBvl7+kt+y88HzwjAuJjA+mvJoOWI8GCSyXW2It7E25lM2iemQawx7
sCMt+zzFbnucY6QXxtgdTnAZ9Bd1BPIrNHK3mqvxc0je+KkvjVcxeM4r4E40629/gouODT9achZl
9is1wtZcnjkBFFsbaRrU6b9xVDPead7ri3mCMHV0kKqp50fULPflnxzG3Fk2ip1XzdOTA1tME4YG
3cq1awgFzaxaKeLfDHKt/x9nX9bkps51/YuoYh5uBbbb3XY6PSd9QyXpRIAECIlB8OvfRb6q77Sx
y1SeU3WmysW2hIatvdcA7hAsD25brycgP4AFqHGueF897zuVb51yk6wArOj6FFzYXaCh/vcTFguk
thjzmOfDlnH8QQuw2VqSGknfmrGzBnCZ3xOLIxOZ7Iz2RHtlfl2drpBMBy7UvTHadLwZmj86nQjt
30vYlNr0xYNd7/WRnS99kDcxs3PhFVfPkuE/VA40i+0uO1j5AR2QWIZ5UkXexit/Xg90vpFRQUAL
F3VJNMRRSz4dF+j9Zli7TobXvT0Dq0lpvJRqBb5yaTTzeTE/S1GvMOfv+Gl7FbwCLYvT/NDUvw0j
pg9VdNfKH/8+EqAFQyAucLnBOvA0CGtGzy46lWMTqpiLhMMq0RrXqiEXLheATJGSYs+BDw8K1WkY
I6BOkPpeDrT0W+CUX01a7+ogewwl24oJ5qtQA5fut4gKTcJW3k+j8WemxBrdylPu0qTis4V4MqC5
iB91+kMmPYpoBjJAsOpW2H89SmXTkUGvaZdcWiJYHTgakZQgV523xqevx/MmA0l5KA6+UcTVkJPO
04QWKwIDl4YDPBD4j8B8gma53GBubWST6xYHanbEwGkJshrBM6R3Vw77sxwLHWaAm4DeRysLJdDF
oWFavZ3RFHhOVbRfa6scyHzCJtcX46XRfA5in84ZQPCWP2lZHGZpZF+098KpCYseqAz/l+HMNuUR
cp5Z9fw0ku02OopYVxyKoCyINIp70xjWanJnhW5QLsD4AKzJgrgSii6LKLqphZQca2C0e72TmTVs
dDR5iQScC8Wk8NdoOCYq3B7ftJWONukQFf982OOyAyBj1k2e5QIX9w3SSA3FQrM4BLmXJUYU3knw
4TaZ6fwZlfAS7eKivv4VL618uGmivo8OCs7GxRaD5InUKZvXZBHt8EiYbpBJsriAG9rK4C6sF5y/
aEoBfQFS2LJp4Quza4aKMkiI/akxfzggHSbjmdHzz0M6CbT4kDTrOuEWRnHwbL4BovA2HbwDmLmb
62GWTS+slzlxA9IXaiszF+N0VVLQBfsyZwxe5lGzEWlFBzJO0U+/KFWM0nFGijC1CFzRBgq64bDa
sL7w6U5+wOLTTUYOz8amZgdlmd/gYb7rTO+ej8ZNavoD0aH7pfCdt4Y2N2MHFzgUpIF2KWD5XhaQ
DtO8NAnUdJzk+rRc+lV42+HYQVMCJKLFr6pqICdAM2WHTHok0MWGT4+B8P710YrJR3EUPQKUGWxv
CShqCifrgDiYx66OTfMjc+4tO7+J8Or59+H8tX8BER9vrSUdIRfKz82IYziO3FgueErBT9X8cwFu
Hg5eNVhOf6MsD+zOCYZUlezQbXx0rLLqxVK/a5C9Xq6PZl6Tpyke3KdwvAEEBagtOAena3Zw+qgY
JMyqDRv+orIXNTLZYXM9yKUVAMszpCizaPKZ031JpaOUJ3Bcq282fy3sG1n8uR7i0lky61+BZQWc
BOp8p+OwmjIF87RBCPqlTB8123dp4q8pVl6aLUCKcBmgRQOW/+KrNB2E07SHE8upJ/EbIH0Vw+vA
r1cOxjPm33ySfI6zuEmlEjVUCzJ2EN84q4gBVwOrAu88JSa0m2Rj7tKS33LREBjW8SD7Ulnuyn46
f2bgJyA3mYWw0FtZJkAqr3PlDQU71MZhzMt7zdvYVzcDy6AhuwY9v7BA8H5H9j8L76EOvMi2OgkT
naCw2KHUE2n9P1RVhAfeyjK8sEYAUQY6CD2N+fG4WCO90WRDKkfMavjT5C0x6BYUckzrGl7n4nBQ
iwD6HR15f6nsVdCwa5S2cbF1ktg1jafpdqz+FQqNRYJjDvvWxXLE5C2GMzRVroogwEEU+lgfNDaV
/B9mDJ8eNXn0JuFSt1iHfIDnC3x0GSxgf+XTQ9/nuNAawuTTP+/emXgAUhWWGlKdRfHKL1IXuKcI
Q0Hm6AwZKP40dvgOKhsrW+vSp8HWnbEpqMzC+OL0nEBJTmrAleCvXUK6yX2LQLIP/lXiZv4yc3cV
/5w5yksMH+ubPi17hSCQkqbhJqL3VnZs+Fr37ELCAfT43KmemwRAEC0GA9SsViXiKAYHzpxtpMz3
zG+SFuD7mt5mXXgLoOfu+sc6rwr8RfYgNcaHwk5abFbmTWZZ9iM/TNZXpgn8vgQa/9sPV7xdD3Rp
v+I8x+MZeL9zdcHKFI2BVzymsafAe/2E+wHpTRWvPtUvLYpZuRqw7Rn2v+xM9KbMumjk5UG1xUcN
SKeagJH11b9nDrjP/wuz2LCGMnU2GvDyFsq7qapsP/HxPXCLtevj0nBwFf6FQCEbWi4/NFBTp5rg
TD6AW0M6gDa3bKBzHcXrVoocFy5EKPChag/ECdb60pQEDQ+01azZM9wp/NhKQf/wg7WK14V1ACAX
MkegE/CAXZ7bmsooGiYsOKXyOPMCYig7Rj0UndaV0+FSoQP8khmyDLWb2W3jdEcFYRPyLtT8UHS3
MBMkUDC0+VsDs0eBzsQvs78d858l/YF6c2N58diuHeoXxzoTq/HonLnNiwyjSGXt6MHhh9q8CZBc
CgiUpnlM/4crCuJ/oOtEyJdQnJo/7Kf6hmXVXtRDCxBijeWuhrYASmBGtlIunRf0IrkEndSdhSjm
oSyJ0p0vALRrU35gDuRPp93ErVg6D236aqzZ/lw4lHDPgsQIa2bUqZZAjLZBa8djWIgVuLqkL2kB
eZGi3JWjq/eiQ8pZAvR+zAF5//ddPYNfodKAygqy9cVxiPeWbZf46xC48I393R2K/t8bKsD3AiAE
kadZvmpZ7nD6tBYZzbJD1/4UwD2ZHrDn3W0JrkC0Kl914fRAUQWNFHQ1ZzzvYgtAD0H5xjTmhykT
cQWDcAqJu/Hhn492XFd/lTWBLkC2e7r8IBhU2sxzc0jsP5RTl5jeHx9+M/9DN2UG1v4XZx7sp2We
B9k4DS4Kl4H36KdB0hk/ivoRKJqVg+PCSsfxhwrpfGpgDS4SGAhTagkJrByKv8UmRAaT5J6ForzF
yFiy96kX/+qujhzjU0SANE5H5irLEcBe5ZDx5LGLF4JdPMI5kfgmXxnbxQXx/8d2JqGXcVFUVpWi
+KtStBYHEwP0f+guWLlL1uLYpyOKOlj2YGbzQwlp6NEpYPSHvHaNiXnhxsIdjxecC/4W3tiLlQfA
cMq8sEL7RHp6F1nspnfgInF9eV8OgqY20JFoaC8/DhuUZ0IJsJjr5ZNP/wRs/Lge4cJ5h2H8F2Fx
T/SUso5biMBMteHuD6iBxdIMbgzrCKJYglwzvh7w0pCQmqPP8PfNsWSkdVEBzoWPgKjK31egopmj
fL0e4nwBOPAcsgDRmnEAmLzTBQCSdaqtEme4IcK4zhhp2596rbx5PnFzEChZ4HGG5XSW66kAJnco
dR1qkW555H0pnJfcd+8yre+zsgU/Nri5PqzzKx1YKlwQaLViy+JMPR2WTA03AjKnPIAVQ3pcRPor
DZ/7NY+9tTCLczsXaZvJSuAG9DeceznJFcoDZcOJjH5fH9H5aYcRzVVblMYDEC0XO9WODB4W5lCi
S3ef5uK1Bc1XaPVlEgBGZGumZJe+GFhXqE4h+5spZafzl5qdgSoc0r+sQCsmxzva0K+NCw1r2f4B
9HP9/Xa2EOd9hXo0UrAZr73UkoVcbavNSXQHlxcyUQATJBAtqG+cTq/Rpi+Ewq0OEhsaTbNF7OJN
EKDfWY+Z1R9YnrrHUvNvuqD2dgq8bnf9o51tYHQy0Mea2Y4zqnNZlJCpbxtN0/cH9CsSIxBJxvfX
I5w9R08j/O2nfLpsy5T7SgqMBfvIIF1ndhtElNupYu0NGupFbJjS3rqeihLNtPVyPfzZqpzDw38R
mAk0mlBwPl0nfZNmAInbPeSythRmzIH9TBPpfIFz+vVAZzttDgTdODy8UeaHlvZpoFoUEP4JMU7l
33Eo4qTwIC0CKF/9uh7n4tr4FGcxoKltmJVZGFBrvjLn6NJX7qzwANdCLPZWnebmmBcuPpnztdc/
h/BYO+/XR3Fp3UGxAoSBWaAZS/B0tiDQVjhQlukPZq6JCWtE7YiVD7IWYj5BPi086DRWKnMQoi3e
7fa+6B+vD+HSLH0awlKIjbd0VHlAhwOvmqS2mrhGQ7jyV5qaZ+cclhXorDh2gH8IwPc7HQXoegNX
LRsO1Qf6DnHhPaty1/cbme/cNRzNhRGBMYjcBAgaHJ7LEzzsggH4NYxIyIeqeOawqCier0/aheGc
hFjcR3UtRMCgCnKwre81/8B3aep7BaD8V6te+T4XNuRJqHl9fPr+dicAz4XM56HkCgnqDyf8rqEi
aa3lDpfjoGqImt5fncPTOCBVFEPv5Jg1J46GMK5CPMCgDupGU3J98i6cZRjRf5EWK3qmilhjgLXQ
1kXMoNkKo+YNc2IjhbHSyuxd2D2QJoIrIWRqZ8tH+3RU1BztMRR8OOQAH1TuRAa8Wq4P5+LEQb/1
b/oD4v/iJPNgm9xCqB8yo+Zt2dAttAWI69+4ury5HujSvKHQAILETE/CZXA6lrDR3uDyTgMd35Fc
77l4C6vv87vI6lZuu0vTFgE99FdDEGXQRSi7qOlgukofIHcHIqVTZHEnq39OfsA2nwmv+BulQ0i6
nA5oCMugNjQGlDnszv8wbJrk45tNN5a1AwziH9lBqOWdRFvs2RGvrkizXqPiWiRlDUvH9KFfo9Jf
SBMQBJkVqu9Y40swkbRQzlWt1IexuYMxGwxaoZbbfJdQWUg/oLPmdmvFrgufCmUTlDRA5YUQ17Ji
DSGC3jByrQ+Dc6zRhpdrVsMXhnQSYP7zTweQU4fcdLsBa4HpzcCKGOXCFLqA0PjhdkAKIlaNmi+c
4J9DLpMtPTQT6wyEtBocRt4xQ26M9/L17XQOgZkFFOAAiPI7ahtnFgQF9GhCgaz3wIp9P1IyOT7S
brXpO5+wIjGxywJ4vpn+60rgy5/sv8CLdQ+oVAEiLXZXqA5cJZD+sId8zsLfm+6bk9cbU3ukjn66
zCNjH5LQJgNbU80452Eshr/Y42ldSTv0sfuo7QKfFR5dZifwc2rxcwrQMcBqm4IkLR8hE+7oZ/BI
lSDoyvIoNnnSdLu+2dZ9uneZQA9wF07bNvqiLP0/fSawA1A1BgYCopin6y+0aOcCkKsPOdrEmgsi
UZjmKEaWXhxo0qdfinbbwfv8+le6cKwDUf9f2MWyR2Vj9MpsxGlrPkW0JvyNuinaqiuH+pn8AY6l
T3FA5TodXgYVC1O6iONEP0K+41+Nfje+wPt4/gjZ956+q0T0DplaG//O42FlnBe39yzhioob8ErL
/M8WHi24j+kNcwjG5sZmEH9gVbWdDBXbeb819IuR7q/P7TkGYB70p6CLsgHvBiiNcAQFu/YhhOut
B05CUd+CTeB5d7SPQ/vVDfjexJLLYN451Sv1uHOA+PwLsMGhPxzMdazF6remsBnsycLm98pq57TP
ncM2barerWbrmv2mC8Z9MzSEOknGWuiTizsw6vvMgPdwvWf0Tk7vQXTseHpb0rUDYh7+SW9h8eMW
KcUgCzjLOfhx1Pe2XlombfQ17XaOTlJ5hGhR9miNe5GuYdbmnXQWFiocMyICs7PkNlRlXabTMIeF
RN5Ed60T85IepRH9mLS3CUNj5VXw9310LeLiK8BLgcEUGxFF5e2nqbuhTex4NvEOfrHLsqNyLfzR
q2NC6haJGzWIZPt+MndK/jOSa55zNOEw+rnr5y6WJJx7jFpQGz+l29n90bOfhbMy3POtBvAcGvTQ
9cZ/QC7vdKtPo3LyUVjjLK/1bMhY4S1fTqDybuAhhez0uy36j+s77fwUQ6QZgAtZNIgILWVeorRR
lc/98QCBtxTZDphzVpGoVUjx+dI5jbP4kAyU8km63ngonk2fVHJnAEX6Js2HDkDm60M6Tw5OQ81D
/pSPNCyqmVWG4980GKa+qa/gb/4/BQEKF4cUXqvOMojuuUMHBPHdLYRNm3HCpK0SN+ez/XT5z0P5
L8qc8X8aSjTVjfANRHGLtwqkkl0FKxWcu9x5h1deBHqko72VkZ2/IkDugDwsOjnoOkMo/DQmrILG
3oahyiFg2yL6NRS7oP0iYORSOis3y4UPBWoyuOPAbc7KkIubrbXCMWKKTQdo+mAw3T3ENKa82Vxf
Dmcmo7DkQ/cQ6njYuDNiY3FRd6Jt9TAV0yGo7+tHeRApI6VAPRNqBvc6JC2MXTj+73rY8wWPqHAg
RvMXpVTInJ1Oo1/W0yA8DE65IJDXdxXIZzr2nGeKQm6b31yPduHCPA23GCQoWyg/tQg3sW2aHV3J
ySCf++E2fWQg8AbGxnU2hjvejJnGo+Pn9fDna+Yk+pKy2zZol9aQ2jxU0L93zW+N/zZ+Q481HoY/
/0skNElcQNnwxl3sOxjqcZwkxgh02VNhvJjpeyb/OOlvPNeuB7o8owDFACLg4Qsue2Vh1HfgV2UT
0BBB0hQ5DGBygrPZwKtD9Vu06UQKYR8ABC3jQbz3gB1d/wXntwEmddYPAioQBd3lEWOXZmtGFJ90
hKq8Tzp7Z01b10VjiMdNcGs/Xg934blzGm9x2Nhl15YyxD4ZzaMxPakfsNn55piJn4egZuw1yMTX
I87f6vR0Q0A8hqGrPnuiLGnpwQgcIjOxatoJlFQoDKpJEjTYslXR+vOT5jSSfboZ7chvLa9GJNfc
uagi+OWUeNOWmc81/1alzyLzNrLf2SaNhbD2KLDHo9q33co2mS+5awN2Tn+GVLB401E9HaL0ex79
ZHrlE17chp8mdHHJhpNTtFnWTMBNl+IxTFEyv7ebhLnZ7vqXO6cC4kxFFwxiC7PiDp4gpyMRquIj
VxM8VSk/wvi7jFtHhTeGaXKoTU3GsRw6RRyI+cW1LzY8qJt9KbsCL1fqbK//mEuzCiTcTLABWBfn
/Olvac3eGpvchv1K8yvI7qu1zs75SQ7eEPzmoAfi4kngL/ZFmFlpKmw/PdCSJaGBu/6rZ3wtGCyS
yPCvxuKodWGrI4WFHgRK08sUO8omFtSMpoesaojbwmTqn9fIrLoGQBLkFSB8vlQQDAcB2muIY0vb
4HU1X8qNwx5cqFysSWUtF+MsSzlXO31IFQI9u+z8WqXf60Y4xsFAnYTmH5XoCYcVPODwcd2sLMhL
wYB8QiaG3h7aU4ukJUUZ16+ngh5bta++YgXelJDuDtGxyKYVbPhyOczj+hxqcZa0o5S24IwenTTd
5zoEd60xto1CMkZpSQrIdZvgvlxf42eH8/+LikYwIJootS8XoQ9fuKLrDANYQ006+uxPu2G4ocd8
r8UfOlnAyn1cD7m8fv5GhKrhrKmGBeMttvhY22mgDEyp1e5sL2m0ScxvqPuSIH0c90G+8uD+q0z/
+XD8Gw8LHkUGrH/suNNtXIOOyieGeZ1y/sR1PUtrEUtR5Ex75yUrn+z8haYg8tyhlVLMBGcRq37X
VxnJRtKL3/a0hohcXlD4Sejzo5juoDKMU26+Vj6l37WLBdwNLj3Sald29yp70OlX9CZWPu7yAPsb
BrDLuZgOvsHShwwt3bzCIYPFG/bf01zuKbyDrn/Mv630xewilwc4Cy8WsOv9xarlVdh0vtXhxSxf
+/Adz0GIeift+Et+D5uXUSVeBvHMjSE/1IEBadyQvHzxVlV/L2yek5+xuAHDKIcai91nR56mJAKl
OnIeXCNh3a3DdsUa3v0s9cfMQpkEYA0XJ5HjLmtXA2xxYXYx5MdIP9nwjnW+DFTGAXqx2Q27R1pz
9NYkis7EduaYaMEAYw9CHHDIiyFaGgR2HY35sVSHYNvomgRbGdwWsON9gBKgE23dJvHTZ55/0G1J
oGtqpkkdrqyps/R1+TMWuYDBS8Ce/Sk/OvTHAH40rDjQq78vIaDybdB3nXi2RSKqje92seG9XV9u
F84OsADmjgOAKzOP5nTjaDDxmACp5cj8tzALSOrBbTAl7L0OCpJb6aaCcsH1kMsUD3c/JKHwkgS5
HfpdS0LIJECJ7VAzP/biOYcPtpCoGd5cj3G2UecYs8Q6OjezbPBiWDzLevCIe33sAkEG0HRYsfZs
PJs5hIAaxawRNPtqLMkgoTTtfhjpeBx3k3r2jMT8pStFFHwxg31Urb2NV8ItBWz7zM+LaEC4Vu6h
Fwcb0PFP99v45XebuiRVFtv7aaPu3HuePxiCmEn1bbUdf342nY552bdUYZhbaIyOx1p8NVHh3gbE
ZgR+h1EGXabn7MNI72pgupRxR1E7wvMStLBOrNzr5xsXHDmgAmajc6QsZ44Ead9HI+Qq+bG0UV3Z
K/Wi6ipp3vPqzYJdoUJT0DxQqDKMxyEF3wgtDkVaRdChiSD2eX2pXfg1YE9BhgwZLZS3QZA/3ULI
KSplVRlQ21WNAnfd0COWN0tSASnxyE7bje3RZmeNut20cmp/uZUd7auoLr+w2SCZj1W2rUI7B7N4
LHeDquE7F/h0M+WmubIvzvcefqsLVuCcIsPNYXHWaNudgtou1FHU3ztHJX35VOg1Uih08eej8+QS
m9N7SM9ABAEvcnyu0znRtV03jjT0sxMEmUs4CooT6dLcfnA7av2gbl/8mjLNzRg8h/6YGkb7exxD
n+/a0oU0+jCW1UEOYP8nuSytdwn3+i/jaOR/as58j6BJH91ODrxht1zoHFLLdXo/DW3wKqsB8D42
eMwmvexhzNRLo6c3Dt40uwGNab2zoD77nHUODKoKP9MOaVKOKoxnsm43TvjEBCp8hrXnXg9SRT+E
VcLBxwIvenDbjwbSkK+ybjJnLyrD6WKr7XOYHAZ8ejUbpRSLg6asR3HwhNINJVVumcWfDNIUFB3k
MI2CnuhCDdMWpsOQTMthkzZucxbCP4CAA178HDsDQsvMgTpwUnj9hN5hPhogNtIWimtkhPamRB7F
XEUsPwORiqu88L64dViXexVV6OdaIheMpE7XDYnv8SkF7qtArZj1yjFhK4yDLXYaFpY7e/K7/AY/
BQUhAw6GHy1F7o4CvVvz2EuVhc6IiYoiSAWVR/rCb9/qMNVFwrw29+9caOtAPllZ2T6D9+1jw5mE
HW/tiUPG/bZPgClXD7o06dtUlO1PYNJsE8gk6R3tgkUtSlxT+ASriqjZFZDBhRf16LZDAg9dL/Fq
1rOYClWonRYho3HRDfK3tsB5TaAFJHkShmaD49AZi2I75g6DvDjo5HvRlvbvxotSY1cBlHLrFZXB
Nnkd6gkOcPPn1k4XwPOZl20Wq85o6Q7KTeVzGpjogtrQ3bIJwBLSSNo8UDAXctjgxm1UmeVmbogd
uYpCitIdE/cgSfEnrwUAk1A3dyCtKQFzBemVywdg16zibspciTGJrN3lg0ituDZMe7wJmqi9G7Q5
WrFGd/Q38+vc2Dt1WuLBIltbbeHSjVUx1qb3UdRwlSHtUPNoYxsOd4jUpvMgnSEt4qwHKvmmk10A
ZY5GmRY8HFn2qy7D7lfk9AOEtAzVNrM+CDqgdRW2ILdYfUG0P+F7Udp2Zkx9W+bI26e+3HCRdVPi
u32ER6DL5AtjgA2TBkzPMTFKlTuJjHzak6HHCwMazNYYj2Ofw7l61lb20OUH1VOOEBAu4L0ZO0ZQ
I6SJ0lyY42tsIe9RQ947h3gvcSarG28HGFEaxwDIi/CoDA/GTVaV13LbepMLAZzA739oiK89w6LB
fxgwjQ+d2UY7XknEropef/RAwBXEzvH6jC1YdyKFgY01JBTz4qWEovYL9fwsJbaGCyvpeorx1ymW
GAl057+Z5RDgi1pB89sZs2oghXSmW1rk2PotqpyMOC3azGhctYrHU1rXLcG7I4J8NMC3aPPqgb1a
HQP9XY9U/tSV1nvLKEewK0svu6uCbBZcCHsaxUCX+ze6jrQimMV6wC8YGRaIWdqkC0XwzWiAlYdl
S8d7vOOKdEqmtMw2ZiPnK672DEDhYFNKGCubFyG8sgPM2eaYLZYbONIiu/zg7dDkEMXs8EPzyedh
3HqllccGbEVp7NZmNKKmHqbPEPVoTOKm6JsBEOshKQvgKPThyXRQSTVkEQbtQziOgJhsvQQANowJ
Unb/pwxgRUImVbMpzuAE/lzlpf4hhoYBZiSKQNyU2fxRoc1hfoHzolBwWYVP+bzIcCBEditvjVQC
0cUqHwdWa3Ov2kzBZDo3hSnZz06LCEw6mprexrEa6BShTaFuTTam6U2GxG8gg+kwK3bdER+iH6LB
B+ioGL0EFf8Bwpfu1IrYTEvnm2+1tQtmV1f3JII+FqQ8NLUlKKkqhFlthYymYLTbVz5kN7OyCYxd
0FXlG0TpDbkPI1XvJlN3Yld6TW0RfBODbXldRuExy6D38wDML7UTQ5WzD9lUDHe6o5C5G0d034nk
Pj+qCXYMu0kb7RMseowvKCcz/jTYhioOhtnVFmrXrrNDs5sCGYFT/xt4i/AOdeDb/VN1ARxuUKjN
f2j0LJ5G2Es6xO5D76HrgraJwyqQz1PLWUEcoWGOGAnXQcs5KM1+FyJrmjY86iZnm1PdlXvXnSHB
OqSi2hk5pG1JAZrYM5RHHPPG8jvD3ylvTO+1hZsm9gEtt4jhlsFPrSBsfT95Td/GkP90nCfTk6h2
uE7aiKNWIjwKcDDQN2yg7ZnA395mMGpr2i6xB4+Od0Y7ZFmSmVbvEzU6VbWpaBtZ0PnHr48trE8R
+yiQYhrh4JF+7WDS9IxMY7AIx4Ex3ZVZMyKedMMR0KWWitiy8fyPM0eq72hXBY9Q9su+F+UwFLig
LYhVe1Gu5UENadPdsNLQDwxtg2Lb5Caq5tyLap/AzNzYmGbXQi5qDpbILAQsW7PQ29u0FUPswGE5
ep0gvWqQ2WiTJl4lu56ERju9Uyh1a5JioiHybgxgu/TCcAC/DJxj1ovS3mZV5togwZup3nuNjPoY
lbc8R4rajfRJCBqxpAShc4j7DCIlOBRqn9/SkdHgoc8jrCJRmkEb98LsFaFzDy3Bee6lM6kmqwCw
wOKO00iJ15D6pgAmE27XW4tT2Gm5rXCrjUkl/aM9psWmLLzgHrpC8xMJOh4s4YMBvQHlDw02aI5i
dJKiJygTY6jtjsNg0zDbmDqIsutoA0U320BKo6XM2lt8C/Pe8IsxvVNWV2Y3Xoc/3ek06v1db9Xt
c5CDzxT3qVDmtvFL1tzRPDfujJSKj6rw+OPo9aNO2oyjYutT0eVgpLdDiFd47ap9BAUq0GEgPw7s
Ha2CCCtSo1RQO3Zvbam2+gfutj19qh3WSPhzqow+e21rv5RtHUYEFvWWuvNbe+xxm49QQwMwojHz
1wosipoMbooyFTIPHDcQrB2HxIWxXwHu7NS2xGxF91YPlvln6rmo4hF9+uEG/aCcEuTTkbVN24Yj
10MOikI6jI4h+w53uX7bMSuH8p5ZRRs4sYYCujrt4N1Q227o41RFdpaEAhoJScU6iz+lGhIJiTmm
xUtrQuwwoWbK3UPQB1ORTKoTdDdlsvb2UAWroj3eGXhyWQBDVj8MGgX0KcUeKolhANSXDF04mMiw
GPInZAthMIxPNYNy45cKv6pO+kA7by1Wx7ud+pbYphP+MWQtLR/qHG8soIZb85tjGTqLHbT/H5VB
p19ea4bZxkrD8qFE5fG27kM8IfqcsycKn45mL7vSfASYHvXV+dJFWgkzgQ88X7P3LmPj+FimLKTw
zKYN0gcQ3LKtmVWTiLPOyvLYEzUtoNXWNxmpkTEcI2rqXy7vw5AMYAtFCWvzVG0MX+IbSlxiDoGZ
jIs/tWn5AZVWwNng6yH/lLxOX5qgt9SmwdHIYSnvhS1xQkBVUCaUNN+kZeBkpIcy+8Eeq77c4iAD
dz8vAvqlyG2FxMVs7K+4Q3xOWDhW3+sRaQ6B1TgeFWM+YB9pNk0jKSlmmYRDnkV4f/B+/G21QfFg
sXQCzqUtf8FcQaSbRvU4GPOiyYABR033za48H1mHAUFZ9J2d8RjlKsPbxXSmcmMXuA1Em8FMXQfl
q9BWumOVzY8RPKV2bDLDN2qAQt8bVf9gSjNNY+6mlrtxemm9R5mJOgGsfwp8jjZ0E7PwXHYTOlmA
D1p3frYLqNm0sA7rdHVrd6boN7k3pCYBsQj4VpTQ4Vat3FYOXzBFyL/zUKIMxSNp8NuoEcYt9fBe
3XiaNa+p3aFolIVI8wk41JEHRRg9aKJaO9RQgWZRsGGyBqh6aMreRjKSunniQTO4TvCYmSqk7hPq
mShAAXMCvRiRxUYRRM3vcQgw546CRFYsi7wsdj1UbVocW7h+jnh+1XInC6/ce1Tm7AYcC9dObFMK
9RCoZiqxMXFncRAUDCCGAdHrtyrgDo+hsF7c172LWoJJ50zDdjhyNFNDwD8OJApmcFcLdU5wd/rf
uqry3py2wINDuANU5o2waBip2n74YnQSup6DD9lL1MzQ6UIHutcyHmsaclJTMW08nNRWbEsU7IkP
ywEzZkMDgSsoEXV31ANIrvRKjCpyh/pgd2BaILOywtsm73QeR77ikkyhISbCzEijBp0H36idQ71O
wVRQg9s2llbsuVV0r53aFYQ31IfNWOcxf9bTZSwOeW4Dmu9246+UBtwkEFbiRZK1fl8DtSeqB5gs
GB8mmBeo6ER9OYIdLHkVd35YRViUvKrjKM+zJ+1J90HBtyXcuEoGijQG1TA6KmG1Cs8nmDSM/0fR
mTVHigNB+BcRgbh5BfrwNfbYHntmXoi5FnEIgbgEv36/ftoHx+52N0JVlZmVGQAsZujswBPHuaYT
3aZq+88AdaI+DdbgYeRvR+6uYfeMRIexXfmt+rd6W/tFtLLqT8lgeCWbqE/qvKNrqvKubv24qLw4
hNVvej5TGKz7i+vKxpxdj4uGG2WM3zl58m3FAlZn/K1yCpF2WgKbeebZWl0Z7L3kaAuLByyjf6C3
F1XhYHeqxrZmhFqT5t4/vJb4sGggaDjalv7LEoEiVqIhpYXG7agYY+0aZpKsSDwYYOU/Z79rXolM
i4B/cDp5d3Xr6gtbWJGXycEd98zjbSA5I8ADOVPe0P5rlBEu22YV16BcE6Lh0+iQf7A+O17negv2
wi+BOPhXmuaBX9ZgPSMi/QWXDGfmV4+dt91jtVZoX7sn1zQRqjDR+lHh4atQZWKtiHsvE6uKtmpY
cSvZNo+KhMnuR9KVgXvamkg9q/qwWIM7nfyxM60mWbSEc5iNuN/NWSe7BLfMqUdESqQDxqrGqdPX
jQASfQnqVnYF4gwW6bYlrE/YAYr1qgD8Ie6N7kSGNWj1QwTB2t8zTGhBS7gA3NWJw7jak5vrMYd1
oz5h212JU+WT5zBszR6ftq2Tf8ZuVS8a9FNevbH1x+uopnF4G9Kqo1gv7qTzbe0hobpRqepdi97U
LG8cc1Akmsjsu1ko8922OqEyTmH6USk1HPmthMZZcLgDY7A7MLJUJFqK69HZsb3oMpz9s5D0u0lt
RUeG27oQlgSsHeaTI8RzVDXc3LZ3p2fjCU1z3Toe772ixmaldjz5qI0wy0NoFgZGgiwAhwMZpvT6
QVBdy52sXdTZYrndlB6avkEGPU3srPwhiziCALu2Kfm5vICoS5IXgyQ3NXNAATj6wX/OXpCdgDjJ
Klw+j0Rrm8+j0QxjDtD+s3JcAnVXknyp5VYew70fCqI/gnE2SYH3LKrrmpPg5YLQAJFNLbKHLI6b
CX81xueRG2oiJzdqvNIttLt1X/xUpUPGcMRtd7h94OO8XgVN7seVt2ftVOn4VOqDrI9Z9SOSyHJf
BFdf7Z820bRk4myaXrJffEbf3S+dkbiACMQ6qHb4pYTx5J97aOfHMYazOEd01zNF8+ZfXnLWEVdG
y5w+YzSRlkDLbfw8YHWeAhNa0dNdkpJOSygRkWtTecm180P1MxXj8eE53o6gZHXsfx4W/8wy/iLa
IghskiflXr6mo8OJ37yW+hf7FWV8gfj6dJpkZb7AtiPMUiCrkTe5389DwhXN8L7cbr0DNdyZeXqo
86gLpuhpYX2kvCx7F3eZ49XcsUvLEz11+DvCae3xMuVbY90kb0ok27m00fzDn3qrT7KpTECcPFKM
TG7L8SvZFv9vv/sR8E0fem/ruE9bJid6ozzuA15mTG41Lu+Rbqmhqa/+rC0+FZgR0eEDDhrFBT5V
t8xvo5c+J0ihf9i6tOMe22qGpxKLJoe5a72FnHqtfi63PTlOiWuHquga5eNSaAkBzluug3/d0KZu
tgauftKm94EGaz19eiLs/EvvHvNTkoy6LnYNTpPVcnL7p7RtI3mN4nUSZ2/ffO/cOCvEj2xVz0uG
I896hlnYkI+H/oyU2zNuVTir8Jvryt3+koZN5xReHQEwASXFdT4eoa6fw91p6ofNb4iUmIRA9G42
PXhZuyd1kO/jMv/x5SyGIgRaweLK0/OWD0LVyWkdA+83fpAxz+ZoxzWv6Xa800GknslX422fyRqv
X9SuV6qAN+gFP+nR/HQWJ6V7JXdvKda+C2kAZNNR3cQQfd/CGwRpERnc6dTR292gXTnmAz78+uT0
S3hNQXP2QqHKEVmPHfc1XhhATmnaqfrS70ol2W0jkru0cpIv4+yQeTFKuiqdrZaroYgR/CAe3CnY
zg4+s1Smex1V2wEZbzqKL82MQzqLmQtc5bonFq/lFrues0RZpQE1g6TMhapcwGW16u2cjgZkeGQu
k0VXkcbYjqHTFugkFJiekcHDFIyxuVbEwGJd3lpeMZaYk7I4ADQlyLAycy5GG4/F0nv2Z8Mp0/na
dS1N74A9thhSSZ7H6jX3zhIpB6G04wPC8CO291NLBaTNCoYHvbZAORaw9EvgBpvJU6a2qyFKZipa
bV2MSlulH2e5uHyEcIE5RKDNRsWh6z+JTLgDq939ANRp90Lo3adh6pEh0sqMGqsdBIBz7pFOOYIU
zcl/ok4j9vT1OrkXbyDON2t26a4F+nW3v9KIKJ3jb8j7xOOiK9gDGV9i1s/k98U35S86sl3msrE1
1vfDOHjTVZNnVwPsusq5b0Q/budj5R8ZBA8kVOIvI2vzlIn0tqKQAAvtyx4XPqOaOROpGr21o2jv
t6ojIzMkpSPs8gXV5ke12nb46nRrJdxsO9zaIwk1xVDNtmiDRmv3HSZpKR+aA1QlB1/xw8zt9HoU
pi3tUMRAxN/32tIhad1sr1Wkyu+hPMI/Y9kc/Xfithb7MlFCwnePor3fHSWL3S98SiuLw51CSluZ
Dt6DG5Ze+XPT5uCB9ePwKIZNrXmfdpXOeb9W1p78eGyLyvrVD+OKhMMQ9Mn7uCUosUp3VTQnri37
t31oN641pSYwVm/aq2TLu1mr9jIk081RlIixQD9vgZ30XeXNWmAySqBp/4ZfrOBZDGtEZErTNE5B
qlzEkza6fu06XQf0eaJc/2LqOicA5JAFjPnwucRVG78n4KKUWMSdSRdw0py6t6HcX1YSke7nxok9
LuxeOoVDt7rdr/MhvoGOz09jzAB3aeki5KkyaxM+Yd1jflddYnbUwn0wf/E7F5G5L3cFgs20yOid
6iTOJ/5L6k616zpe58jarlim2K73K2wV17QjuprOTSxPajL78DHtUVeDPOhIFjcEPijiaQiunV1c
dSU2UjpOFiZ2Li8Ig1pxGpsyESz5xkreD+3B41pWx/1Brxs1WPq2ZEkGiQrhg9hzvX2mgMe1DS7r
C0pvfLxFRfEDgN00nehMQ7K1+wVFfiAMagiHTFYvb+c1Gl4NM1J3qhPu0cKv2nI8h42oygvSO/9b
ENOl8LMltVPUM9ZxkrVReshlKMv1dKC5mC9iW7vmbk6noH+wgkhWEghiImOjdlb153ZwJd41Je1N
Cca34y6QUSbm8J+Pi+X+4B4iupurYI7wlbotUQMAfVfONOx/67mKyz8gdTb+Snn1GUL2/iagMYom
SYrx/gi0juGu6o4utgepobWXznUKAg3QZaQmNqME2oIVQFOzW8Axw+L0lZvKuPmR9nr/z6z6UA9O
KNV2lkPcP0+1GJGROIdPl2amY3kcpPG6vB6H/nht6UM+nIYGL9+jqHtHjgGVk7eO3p37tE7X5HPo
vOPSjQe9xMEuU3eHITNw5pC4aiiqiaSNS6Q2HT6nm6hZ5Rva6beofTKiCEnq2mwQgRtdk6Wbn2Pc
MKNsn2ZxIvTpeCoJqfGweablO/laHQ9WuybKqjJFxRP0pvnrydaNn1Y9Li5YFEAYTWpko5wLZ5L3
vr8a8xpqz8JzaOXKc920NLtVqwIgaZsoEM45kYwi3kBb0KvjzhuT5l3CmyEodSJUSkQMzK8jHiKv
K911fQenD7zQUxujbBg0E5EsXe+DHzN5YcKwT+28RT/XlIeV6UCul7g+SnJZIjX9OMJ0JikpxPz+
LMfIrzgF8eihB65nANLNRF8FOKYCL4jiPSvHMbEZIMCuM7FFznsL5O5klbaYPDR9SS3YQP1tlg57
rACl68DwaQiwyGNqNG/R6O2nmNv6fduH/pcBvntp1pk+DJ8QnQfHEd7VHdjTadiZ9HLRznymOujM
WKhgdf/rlfDnLBhG8b2Tjv5FeKKzZMNq1WtAgxUUC0O3PU2eMV83ljfKjE3g43PpSGWbh6QPT4fc
R5vrW4MJfxG1HzI6GMpVJKF6Ik+WH203hQgQbkD9zOB9smgRanrZsdkKadd6K9a2i1Leh8C8pXDQ
YFRzvUf5BJDS55Mc0u+7RIl019H8fznQ8L5V9QqHV4qRnN9yW/fnzjFA0GKX66+qjGn3Zd31NhMg
Z/dT37TReRN9c1dO2w6lBifEAgNQJs+RQZ4zisPQFQoopKFpVPSygwF8UBz8P6hKYIaIFNdwbFi7
vzsN1Z2JaRk+fH5IkokUNT1zjHJ2IPfa+xUtU/Jl6sYBBkOMY5s7ybxyifme+ZhTt/wqAjYCkvlI
3/ekbF2onXV3MlEbgP5u6UDsbC3MVxTDIV5oLfUaCK8KPxdvk/VljK28SHLn6szAQz3aDavKzGn3
+t636Qw7o4NmNXlEB3hn0wCb1gN25m8Vw4FkgJ/qG3E0PUAYoOErywn9dmLpZUrJaNpdNhGFnPw8
7GiimSHWkictd/8+ZkuvyUZbr3+k288BRkILQK0It3G70kOuASA9VHaOGF9Bmg2Bbc7DVLovYzmS
LbtZcK480ZbnuwQuqbpm0EAUc43c1m4eMQT72tlv7Vo2/21DOvZ51c8xLFIzR++902v/cVK+/oDt
P/os3ZiB837qEn3hW3tfKhnURzZtdXppfDoGOIhyPk+qrl/NeJCUNrYzhyqod0ZgNdbd7SXf9XUY
mw5qYy/bNzlOhyJTmbDdU7iw0pa7/p78ORofLfWiyu0VgUD7oviYz0sVbpyI6cZqMBTP37Uz60eA
gervvsqJ0ZGu7RdZQMeTaj0gnGSP7pW4aV/XOQ3ffClDN3P6Lvqvt4eXntZmifo360O1cQb34W6Z
OVbGDbxPZosbZL7GKJrWqtcP4yLx6TgSb6Ifcr072e1lfJr8cEf3FLXyV9rZ+Ws7gCtkM9Pyfgaf
tGWOL6b95QRkKp6J0xq+o5Kg60mqsI4K2konRB6wTPebt7MFTfbQOgJD1uN416p9G84NLe9bLP1j
/CElShB02KHGYsV3EMvlKnbGs4PX6PiwTClMc+Tvt1PWjOtxjTZPBlf4Ck9Cl2N/e7cMK+nCNrK+
f5Gzc3jXpkvVZ8OrFoDUmtD/DRY7i29dvPnmB71lhbpiY9cK/tuXZ89ptMi5uMUPAPg+usx2qt1T
pwm0yhgbIpKscGtCU6Fi1FXLIlgMQTI4hy8uugDawbocxvvwoJMtPBjhH1EPNV6U3FHuqe/aAMkE
9D7SS6aP+spcVm55YrcyPR/HzGJb0AJPXdJGdCPS7X0EpIg3/S9JIaBA3pr5I2YoSzjtET/kikyu
zXkh5j9dkiiFmPJADp0umyPIT5SuOftqAQTPVDP23/oKkuZPwp/jh6F2nTo3g59SOFEQLNARlfKL
w9SDg6E01EdcGOy2WKXYyyB9GMqp+dYt4OfcJ2X8Eu5R8N8y7m55mhMxiKza6/hn0osJLMJdXNhg
mPhzFDbOdm0k8mF0jwykiJlcfAv2KVhbKNNZAxkksnWmU7hZLlnrAE+eCWaIphPHDlQArjqYM7RA
PVaRq8OL2mPY++Lrtq6fp1CDjUagJyghAtQ19/StwQJxqnFlWesABVFJyVV5h7Nln/vG2+lcxyR8
c0V6rJDGO6NkOI0tvL2Kx41hL5VAab7bdmdkMF2Q7QGSI1jPuIeqWxLxrfXEjefo2Pq6s/tWxplO
1khwb6fhnHcyZfhZ6OiTzImBSLcUjjcHjk9+8x5bRCPDMsNI2nkic4LNi/2b1xoqfqK22TkhnRqa
e1O7DQfzkNBiKzKK6LRGTK05F2q8nKH7dr/AlaPmB9obpYtWeb59rrZJwPAa+Lnj5HhTc5yWAU/S
F2uqqDrPEwzUS+ijx5Pcp2u8vGygaVtB3ush7/WwqvbZRK50L2vQedtdajbgejU1rvOCpMrKax11
acy4afsnUn6rmSbcSdfmGwBeS1ysOxj96psdDysYn2Co30UZtuldomNIl6VzwpBfGJj5k6xwMV56
ocDo08Pd3n3Gs1vKpdlvfgly6gq7p9t+SUsdg981Tse3dwb7F60YcJjrN/F6TuVYOxfQSl+f2/Yg
Dq3cIVt1sG+/V99ZlrNwyl4XvU52mzuHKWW+BRqB3s7ngmBhuntRcl0qPCfdlPrUb6V9QHg3qxyN
HniRxHgFYB0ICuRSbX2aL6RE4DTUBlhOdcqr8WSZDxDZZDbD8FopCVJPod2Ok2hDdMZjnd6ERe4W
keA2JvMPppzqa2yrW+BHXOOcPKFjGEE+2M08zW2/Phl4/uOsnLGq2GGisfjerPG8ZUE9JOWZh4wQ
ru9gfzOFpHkuhm3QKaoK70iBPvpyJHNQ1m0WYHzanGriuBM+pG8RlZlR2+8dUkXs2Iw3rR8H31J/
nUqUeaclVL58XRfY8+9V4rQBIrQSa49Q6I6eG5PG9dmgEH4aHVXPn8LDRrXQyPJ421aKb04MOfv+
lZhwHxiqseanKPehqd+UgqEhN9XZOmBgyF1ALXmUT3uvA+giTPNlBo8R9XdoJW1w30+hc5wArGt7
HpaUXZJ1SK0406Em0QkQp18zySMv7/a6Ms8OJJa+EjLtNm9LCpj14SaD9O57So/8u/RxMj+InY0g
bOHc0F73rY0ehY5neSEuTh15L3fBgn6EEOWptB3rR6gq2Z5cjgN0TjrJwbwNqVB/I9fenx49BGrp
lzl1kuVHMPgNpyuoNu/+oM+JCtg+g/snX1YVx7w10JEIRhY2JDtB1WrLOHkktStOL4uFX7x23Zy2
YKUR3Vw+T7w/F5jgackw5Q3EGc8w8tRH3DhTTtkcI8gIp0DeE1vDqdwQWdnLqN2o/ydGl6Tco/QR
us1Dmio4sUlb51sStCo8NYtTNhdUGrYtnHAVwzO3cvcyKEEZ1CIetpeOr5dee2O78qNfHLu+uji/
8NEpV+VTu5W0t1at1R/hsPL0eHN6A6IHo3YeYA9x2enAe7cCe2TR/N1s5GEpNGmCWSqrA9hTcPjy
juQiKlg7HRZGiovbdqfDbp04u9zN87sDpTPfaBv4PvrNBE0iIHUp75bKq/6ARGykZSK68feiN3uJ
hyccXne3wATAJqcKS0OnT53tHLohxi+71yTVfeTo2buEhzjeY7xzj6uzN57Ezg3+O5tMUP5pI9Kh
TwsLXR0sCWVbZ2AxALtIXhg2mI9JHwWYH5YCZhztt7POEeUjpVgjTjPeTUoyxfPV0YtjHnjNETIk
hwra333HPEYIOhblpy1dvagIVtKc30fhDRGLvLZvHiIdrw8EpjAC7rPD1uccHFhlr7YRgNcqcOqz
s7cIRvxQB0HuTSGKX6okZdUddsYCU9JLj8SqJheN9thmiqbHZO6azE6h+h6fkqUkdQzK34mhMRBo
BRkVCAlk049R86PVs/uzD8Z1BHMw6PDQXaQmM1sc/4AhDuJLmGjxxnwU0lyPTcDV10xj/QXSRG0X
20P13DW9f3uXZ9fy7jfKRtBWkaVMmyAa87E1JnxwDtedGdzYILt3KsfjEBwh4LYXts2RkQzFfGUW
z9/RrfQiuetRwO9X59ANlKyqaMicIPRvHcTELHpzyEiLvkQ2wRjYJcOdtxx4ZBMMNP2ntHf8V0VN
E50U3MrXQ0egNenSu+OJVub44OaInoOROfSrn0KGXsZyst82R7I7l+p+egXQH57TZKwJkF2n/a1m
M3O71GNvjnPHcH+gJhz9fz2nKcyAeehsauHvAZQp2cpsSZMbU5RpMv8XOtMeXKtoEXz5MC5b0CHM
HhmnQucXJMpco7obotdph2nLMfg1RE33M4oyU7nrk6XU7ncBHYq4ij1NyZ2Z953wDzvLT7dOvR9M
Z8OXFdtPky1b6rb5itpYXA20G0ZlQTMgHI+Uyd09bKsC3pW4nCFuxict9srmCdaQxFVDHHyLEQLq
a7yjEfptgLsXpIEEbBTox1V9D0wRjPgTqNXNFqsTVGUVZ/6EZozQNyYIDlxLKA7owhTZf/HaHSPL
L9PgnOdqRVVh5SQO4rEP93Hl7WkLUiU3Wtib92uWhj7Nq5lq74JNQ4o0oE+Ud+p9sLViQbJLnQn8
vSZES2P2WQft3F96Xc+y4HVlJS4mVR5IJ5Hu3eEnDnUz9ruVTUji0133FsdrhqorqQUULRQGVpKo
ujRYPK4eTQcv2NQPp9n1kCPaCAKXEeumH4w8fIrzTaNbglXYxI7dFnFw5NXsDDz0Rq69TqpZv0iU
4j1QHB1E5nUNS6YGaHk70Ro3VwdP3eEJCj19T+H/u1McLA46+UlFYb443eHfNchR7T3MAW+DcyCr
PinSeyv4x7FHx9oAC+VRXY2KJj6235KI+SgH5RTVZYs6OPx2Sk19MpEKRO4eqwvLp5bx1TQujUYY
48C3ReGApHZfy+jqLQmf2eAX7M9t8i/UjfOGJCd+WUuD1mDAO9u/58OAf9nG67p8iLYVtfmYsErN
GLD/mfH6779bM7hDFve7N2Vt1FThC2SFL3VRKwd3+QLjeuHddXB0HDvIZYEKH63xybhTeHyTCfBt
BgJVk909+77M22BYuvMUHeEXwdNJcx2aeny8aWl+AYkrYtKOsZ5yv9fVa9kYOnrFybqHKOHs+yEz
5ZlInulN4jEXZOEOmXiZ58oB7Zzc8jv3/ZGcaUGPslDlADRnJt7wPMYf133qY3+/+sdUobXd555W
u56Bl/nmrfM9jg/D5NnW7LKsmx+UP2eYoOvN9ytEqMER3i+hqyY0/qa1b44TkFm9JkAeP/vZN8wr
w8h+P24jjsAwiZsYKKPdv6py79F4RQbLsHhgr+RMGIux94or7h0eJvljQtSNd10yLT9HNBSyGMOA
t8tDX7xdaxMrVgrjaV+/alz27KMn90l+xsEmtzO/LVbUNILOxzqNcXRqKu7hfOzm0N5vuipNjLYj
8B83tjlWxFjGZ7+rJuc5A0U41nPclml0XutW32CZNv0ZDyL53S+eHVAB9/67o8z0PRgdlx0liKnm
1EflsudLfSRfp6FtqLfcNObcRY1w2LOsBkmX7ON1CWvU+uUXBJn1VMxrsuKL0Czh+AabEnVFrGlE
83iLcFNyhwFEm8hH9+cSrPKlmaRP1K+/AzV2HePaFy89BlMMVW1Rw2zOaIq0nxOvuG16jCAY1nx4
W++NOfqQ8n3bSlhTI+u6oiRwkZ2YjNWDiueEohZUoND0VSxgACd3n4TgzH/pn1v7pFsDZhNv65Kc
HONpeVfzFP7N4dC2PwOXdRAwKW6eYl020ArfGEpoOjiHLaawkvMpklPV/uIBEhJbM6EuhWVlFGsU
qrEqIj9ofw2Ux2d3c+1PNLhtmCdHiH5pFGs45cfkRr8W64/heebmrBkMo9H5JtrbmhjUM1W612W6
//bZYXhuB7Rmv41prHM3oYp2C/R69fjQrFwzb0cFlZnXUQOqAMsLHnxiiUZ1d6DJ5fSXNihwz3MS
We++tbYfnh1hDPeaPTY/w7AffiQ0xhcoHUTZ+g/zHk5lgUCQFU8i0tbgNRxs4Nw1DZfA9aAu4JdW
bTVavMFb5cUc09aeZTCN3TWcKhXfr5Ro5w6MGAJU6BEengTaWRRUR+meKy+EH68YxsA8kmp+raeU
ad0Ng/Fjk0O0Z0OUwPgKNFNvUTrXhD/QfmMf4rEGirRCQofOKhm53I9o+DLsDlryCO5pPSPBFnzq
ckcWj3GaRWB3+FwakOFrfxmNo4NHjmNcnezMHJ9XAiA8w+7WCS7cg8eSK1ER8pi6AhXfjCqMn7cd
lrwinvsnu8bjW2dms3xNp84PTnpzy9/RhOKk7sKuLLa+lH8rG5R+Vs1+XT/ZeHcAZFjJko8efjm/
QTbS36uOGYFb64bJa8e0T8xEj6KtvbTQZUiMYQqXt5L9J6QYUk20n2FoeRePuHTPUz3v8m4Lkf9y
T7lyK1zjj/uZgLGkfHTd0qNybYk3vOBoJ+tiMSQqQiJE8ZT8DBxmBQ5pt39uJCCKixAGwXtSDql4
XKMD9sf2x+4/lQECmLOIvYNGQ2CcHQ+nniWLcUHh0yFwAwXr7SAvYb2HA4IGLQbwAMyYl5xOcOf/
5CAy7lUaOE9CAMtWvL0iJIUHInp4V1CO/VkBCBz5OJUed0Oq2r815w09JdxpzPgj5oUsnb51qHM3
68fGbTb/V9z6mPhWqb+xvRaCrRSgtfIAf6YX27bV/B7gwf6le9BHLUUciZpj957Yn8FJOmCMYTfv
bYMbDk244zn6YXbbliuqq4ZPw9Ib5NHq6h/HYNd34+6L/5raCgNKPSz9d8+oJchXNW9uFva9iL7j
gzagHK1R82aetIoDeGwjUGJDM+Xlmw335OwnLI6zqxMf+mz3yT54AS7yGTK1Qz5vIFWCkbkGoVnw
49F/guEAOJ4TPRN0xvaGr07Tlhwfu0yTF8WykqFf9pr4yQWuVPdlUM7VI7nETXJCxVW3T4Fr+uqr
JbvKN7RPaa1QMtBe7QgotU2+7kic128Q4+LH5MIQndh5d7qTnNG6cE3LmEILvrBlVb8c4OMilO84
jbTrdRWorKF5rFXPfund9m3YudsYAPGhO5WdQ9UoO9n8gVh3gfcQDSzpS2TcAR+GBL+WnJNIfUFe
nfyYp0a9tzEcD5s0SgHLMr+K89SmEaeplDPhVKykPkL9Mr1OOlBf0D/fFnkt2b2kru7hDxO7h3qB
/6R7slgOVUUsJvUT3MqnisFFov1ZQs3mhAB4X6OGZOHwqCN2JvqbwNmtxZY8okeAauuWmFysiCGs
y6u2blPq8gD3X4b89T/g36q6i0CR9LmOkCrRdSC05xabxViw+CnUUyk6KU41HS8imKRbEUV2rq+2
54qOsb7b4uZYLq7bm58N7LUoosPfV+Z+QQBX3Mjxnw1t9FO648A10Ysmb9akfdHllnwXrIL8jJ3G
IESsBMuFIk6msOgXzXqoEbr9abbFEQ/E5bAngZS9Xk9elU537TaHSVailQsf/Xmrl++NCZcy4xWO
RYZ8szRFTBKrLpbAQf07pD6+aU3f+XDho00+aauJpYhYSpAZqxDspaH4Rw+ZlrvlCcVLaW87G2Qo
8dPTb63tHI45+8+zS5Memr0YJiW2H8vkAw92StvqmgRDwM5oetu8g0yioc8dKCTJ/uPOfpmHiPtr
aFb/CbRiXsBYu/lPb5OYfZsQJBS4iTWa4x/9kv2wkG3LuRoG2tFzFaOf7bFb7rbCi2SHgQrzHcN3
0NolT+oS975p1L1XlNKwZtEHUr3pNJID0hEVmXxem9E9abE6Gr1G2X9lb5PDlnqre0+jXiaFS/zl
Gz50gfNweEqYorFLuX+ZIqnofc2QBkUKyF/RgkXcVbwUiDuMEfMn7qdTlC8xjF+JtcMKQ5fYz7Je
5PZ52AMw2nhRvSDtuh3TrWqDf8A1PIeG/cvy6i7LSO/Na81Tsofv5ZCHIU8yWPFADFBmFfEYOElm
txvA8T9p57UcKZOu6ysiAkgg4bR8SSoj3+oToi3ee65+P/SOWCGhWqqYWSfj/gllZZLmM69xxylU
KjwBU7dy6GoCqA/U2yFw3GShJ4HxhIFx4UIH0gHiWJ5XUU/zFKVZDWPTPNH4TcHkxHAQqP8HrruS
etnd1kCQKYuykiey8+hk1S6UIipRWbI0s6Zr1vYYqu2iqSaWtKmotHQD6J54X2WWfkttpPneRlrb
Lfo2HA4JSR8WAJHr9tu0nSCbdKHV+15lUY5tTcdiT1utzdHfqdJfgOdz0nSsYo8sYNhTpQPbShsk
EOVGc6KMPkNraBCMgDXCkcjG8lwpTR6vvDgj41ccfsTaNEr7hxANdANKoaDQE0NvCMU9tJ8Qnh7h
fHMckgJ0wgTt7BTcRJaqnarQdwEJLilrOq8W9tU/UzXM+O9UtV/rWFXxmiNkXmZ0nV48l5B5aXRj
BnWgcaP7ChKbtrBBLVLlpTi3AE5OfYVHCcxvTpn5F7cvku4g6aEM8kl6sekDt9cWpogHzrvnoDRG
tNTIQzCq9dkLlOHs61qqrmhRJ8XWSpz+L55PSrUIzZr+IULozTN9jPwZChLPlC3iyNxpFSj825LO
5a8kcmEtjJFozbVv+dEDilUtKX8hmqOZ06af4AA8w31VJI9GX8b6GnkbkJPe2Ic3LtK6MPJSNdrH
Vm5Kkn9NuGnKFRzkzoE7WAH85Zq6DZZAU4L8uwEeCakLWD5V+CMAEQlgkR2R3GiGUnSr0jQdiCMe
CoD3qkoefjaK1C5vuLvav4gBINNOotX42yIx01f8XRQTfFeYVU9hbmTKJkhj+xhQn+RtDVQ+LBMB
VNeqlEYWYyaAIuShQUOPNLU2bjU4kQV0p7g3unWSUsl8GRPTO3c9jT0s6Ar1IVLtuLwNHYzc1rXI
RXDsZGWWt24qJmB242j+Ou6J3iEiReMvaMT0j8hzCGxIA2k80yj23uyK2In/h2v+FZK6Ll/Xz+RC
YxhauzWgw105drazTGPdPaEJEzTrtneq+07pNbE36RZr39zSFU9GHVY/RkPrCnBKTY74f5yTsgJY
cGoJgCKJMDBrIgfpaClda9iXaqyOt7BhMvsefvXwKNIIQEQfFtDup8CsvqlyiY4jFz40P9gedNP6
OLSVVZiXBQDKoBPuWlcTHguAVO6OVkH7XOupeKX0EoYLkFAo9oMotm3cFb3y+4gVMiDvVh3UBaSP
4Ec5OvWbQyTHAewN6Cg94NPfOhESbcSKOs4SeHTfvnZK1NDKa7gVN3R+hIEFeU9eDKeoxjFEjaHI
OR7XEUl8tHKGrDcwhU2ATLcUIjLehJEWYYOdJ6yJNPetjaES5987Xec4ZwlrCJSf7LwHhaphe+qt
zkGcQZDapFTdFQC3EDrdetkrKaCaBJJqvVSLrBQ7Q/gg0SJyCrkaaOw5y8Lwqqc0Mlv4cw00ITq/
0l23hlCNfVFlOS0bX5ZvealU1bZNYrisftPEK60MLIvb200L0PlIQBNuqW85MsP0o9M8o+AaimSn
Ue+daGxlsqYyYVacn35Mlm2ok8c1hu7vOixUvBv48C749iBSum9EO4mgENClwTECQFP/IY1LnXER
uwkqRdRIY8m77g/HHBbBS6fXgGfTmlhiIXS9Kx4H1I/A841gSvm5thm/EJM2wb7Io/Z35ENQWgBY
KrgfcinezFQZjpE6sAmzIMujTVs0+XMf9smjDOKRkkRXDN8bHuvfLTAVayJKNefUD5R8hZ3KoIPu
V0H1Srs3H013AENolrZ4jf18ugoG6SZLSHdpzPcg1AMHCLZyERQ1ui21ASxs5fA75WLgLnox0ZoA
cVUG3kvt+lHwKMBz0f/nXo0fC733n6PE7gewinVzpjpc5mzFETJN46l2u6MhRCHe9OrE3KgadN1F
TgHyjxyIM1eVGMNjPbgwdGGcVSBeoMY9xWg2uWB0dRRVUIcfINlgifm9HnMbwmWnAFflafyhcrzL
FSDS9Luk/o70DlzEdgWZAx2DtFPlkhZ194qi0mDARQzDU5K6DrrTtqqo25oQ8wA2wn8FjQSi3szH
EHk2pDteoXi15Qb1Pa/YuqCePIDiVVT8GHnHicHUSDySZ9r+MhEp2H41qMp7sCd9cANuyeN/tro+
3VtovmR3Y5w0u2IsS3YJLaWAvWtYAKFpDLwOFfihpazq9hiNmfG91AGdLiSGBejTlR2lbsWB0AOg
yAI1RWm4ejJI0n/B9EjqbeKW2l90O/BF7VHoRTKWHj1C5603fY1GD0DYo180NnT41NGELJLnNHiL
XM/EUkb54G/If1LlKMsxe6FARuvHc7v0lUs3PfbEBOqSOq1NtFQFTbmQhh/84gZotAWksN65G1Ct
oGGsh84N9WJh7oDCJtGDgSpAyzQzqoFlU9uEiU7UHaQBOosrL++IMgpCqkUQxVw4bWxW1nOr6Yb/
A9qK529Tqw3vgE8Jh/oi0j5sWrAZOQXLfkdxpSh2ld8gq2CGgCiXlh66tF4MVerLMZcd3AAzdX5P
CKtDSxdB3Y6V3ZkE7MVQ3k615B8BghUREAUpniNTd6id951vnzKtq4oHulVwzBJ7kjZQgkgrj7FI
62jdyNT8VofeEC4gOocnl84TsTzAp2+5NkBqafV0pGmuBEOKscJAiuy0UUsHIPPilMrRhN2gCs9G
4Chg9hKrbUm8L4tBO6bV6J1UqDd3jWbBw15wwZXRYwJtzzlasks1orQ6hPm9VA1V0dQjIiykEZss
LEzXBtrbmNXPMUE9vFxRvQUuu0hsQ3b9Bon+VmnugeNrhXa2hwZ+1Vbz9SCB0wMfMPEenAGFheLW
FiCDyRTJt4S3tmDUmxKCCuzwYI/2uK3gFmFqsUKcWvrFDyu3RpUMENTTKgraHGJ6akl3E7goyaar
rNT1LAB6TPQdLYtWTf/mlVeAzKRr3XUHJcNP7xGM+miv9azriLzUABkFkdXSXTRCG/4ItFuym9El
4KDFYOTpUxe4SX7jcxOaqya20+8OmkrquaKfP7G1ueTt30qbdN5Zl4ND58bWIwdFtz6Im32kJHLc
YgtZp8hYWy2Fl87DJ3kcrDLZD3nni11NzdM7OJ2uWjex43Nn6tXoJ6tODWX/WHOm8Y5IpWXBzUAR
4aVo9HC8rezIdA8wjOBb6SSosLjoiQKG0Dj9tb4AkActa5FyukziVigkayofpfJA8QTqTh/RwL1R
kKTDfAwNGE7PiEYBOkYx4Byvdgb+LK30dkHm3U2FvgKt+S5JgcRhVXluBjsCWd/02giV2KFNAO4i
fDbb0vqhQ6Lhvcg750HLxxQPCp2S50CDEbJQnIRENrw7KYm445qLSLrD2XBNoz3RoOIN40Qaz5Ww
kbf3OOPHVmlbBA/43M6NYpbOr94vvJ8RCzCufYDhKoUGKjvrprSqX4nfET52RkAhVOIchiJRx98M
3LGDOWfo41s+eoq706NcKXc08fqXNpXdJrUsvdrWldu3x7QvkV6xQRU8tg6FPsATMIF3vZvDOkX9
p2OvyAi1wJYdeBwzXthbXwIAAjzJ7YBgUOiuaXeXuzEZ62Kd1UX2MAz/3juh9c+FoBW3KnWfXiYE
mtRa+owrl37naD2VcjOCa1I0Rr9zs8h/RXQkIGtoEucOOiuKJzg5ZXibajh+g7cAqxqYgNEXFHCb
bMf1nnNnGS3qP6Pv31Ps0soFaTvlukolA5sKV5pYVzAxH2nk06AWRaycBt+ncFt6CdR1t3Wav11n
1aSnHKB8HYKqIFWnXpxRJISXdvSgiLoIP2T4R/XUUG7tsQY63eMMgzkBGj76bSNyG7C1V4GgUGnQ
FhyopA/Xvsgrpua59XinS4qhkNNLt112FbVp1EW0kYSkMnTtHJeiD7Z2ZfsTTaso1Du9hV1AA0Gh
bpeXfduv1ISMa0n+q4KgGEIQWTKrIJR4LUIL9OXChVfpIlvpkdf9AUBP7ucCO3UWmi8bY5tV0oNI
wnu9zdAQHNeog5kPfoFmwgrljvZe7Wwa3Y3rkjiB0mOfxaDenmu3MGgZO1W1kgYVZwB0anmPAExA
PQviQnknERp7GbKud48Zjg6vNsawq0jXm/ZtEDS+qaYPTkjcS9ee8023Fros2n+gHMvWWdDcUdMl
ioAIvGghpcg1yBOQrgKJAWAXpGYajM3SfM2ntGflmrLw+MVWnuwdY3SfS1XCeqZ9az7KXB1WUMvb
U9GW8WYE7uqBprfq35D4QfDAD6EKj1AdycZI8Vddk8WrJ+RmnImvTLd0QQUygrEOhVtbK7CckO4A
jQySEOQE5NJ8pN2uJ2X8GiVd7N7acaz0IL1jdZWEFnIBjmbzn53cROWsM7vxUJC0/8ogG0BVV7rw
wR9LU4dKBzlmAQ65EXQrQRhvQlT0BfvMqW4zVXP1nCpTmT7khkcdJVXT6m+qtfnPjNIwv6BMbZJ0
KgbDz9ZMSrm2naI/JZS2ukWQusL5Y6kKjSRBh37raZGTLEEc1Y+ISFg5zHE7ISuq8xS7aKsQN71R
0kmpUtP39plV2ePKoRGVr+1GR9baBnt/q01CQ+sh89sTF2sbrWk3gUXTuA6UrUgyKY550gzdLXwA
aBMdCiTavghgiDkk1aAB1ar6aUnpYPuVqo51pn7tGLBjIXbI3kFQqlUwrY3gGvpKuLOSBipYYEj/
B7yBEFxw5XT1yfd6qzqIpp/Qaa0WHAw4FP4papLEOKit29M2gdASRBvQDDYbt4sgBmpwgH8F1IB/
YG6Wn0EPgfkmoGglMkEOjEf+s54dJAQHZU/W0uqwg+ssXhf0ojIUISDSUJQIQKotXGIpZekgYR5t
ypjEiZMV0BtcBqVQ8IaKXdu94ZZDN9IUygQlQlwPNZp27JozsHz0bdn4uY2kiTeC+6uXZmA04uRV
9Az8BXzioONR82FolEuNyzp5oAY0wtBE2dzcdDU+SzvHjKAn0nJrxGZECdK4HTpab1MlWGfz8vyu
SE1HfxnEWv27awpxTgx0YOOl01DlOQxI7iNFlVoq9mvIBtXFLVCbxPimIShBK9hUlO6eEpVfvoCZ
9CFUS7AExioE9AImRqdJSG0QXZX0JZCt9SvmogEDIuhRyLE16Pp0FpqMANtkvOpKwOhgwmm/bpI8
qt193Fmt3KLVU1ZbpyNg4UEEyYFnVlhGOYhny0FSsi/D5iZLEzjJfluKQ997qudQpfY18XNMjfJO
T6nuf5PAurRzDQBRXZbjUNsPYV4X7p0DVZLqRa4oyPmODLMtoN0q3zSjajPsUPhrj7Gk3r9zipKW
PhwYHRAeJPHISFa66xX3tVKn+r6htmAjwaTrj6EeeM5qVHWC6yLqwPcoEyEypRmh3hDzeuG+9zix
O5+v8lCXGlmmU9ZIDSTS9r+TYPbVFjXL5tzqsqjWQWc1LWDlWvH2MIs9dZm32QCnCyqCptzaFO8R
7XId3713o1z/FeaKV+xzu8Ag2xIOWQgEX+s7V0qNvlBNyw41J89uI4oNUti00CqAMcW3bOQBzGHR
JX504/uhWn+3VeJtagPw4NdZMBTiaKJO5++yEDwCwmioRy1MCnn4q8ShF70i1NJ5E1LXVB+yosqz
ExYqSFSXwqiqc+UUgN5GPpm6hy3kEbPriimKJ6PJLRrVTUXRo+1QfFsllW8kZ8rmfX8jLMA/Siss
+ADSyFzIbE1rECli43hAXXb8bditGQDOrcOfV9RFPyvZ6kgYgiUxVazATX2mlx61iWaDf6oPoIeb
4FGPk3UCEo8BgTipi1Hxnrwx3jSZtrd39XLJl7omPTsJmM7FPG2ho3SP4Df8wZloqMIYbSy95tDF
xbBuS+TMS1BRtGi7fEdKTimQSF5so75oNool31JYZHu19fWTB2vAvSK4+knrW9Ox6IXQRhd7EjGd
FObfaX2bDdI2fpY1B3oR63bYhckfx/uGZtaVlf+kVP9vHPxugFchxGPPVh77rEaHLtQc7Pu+fsqW
Q7+XB1NZ10upPQXpoVwJb5ugjbDMcG44Jddk1i+OT11vMhPX+QXz8WUg9UytmwPc6eXYHEeEJIj/
PXULKd/h7TBzoPZ/ycSoxK7zCYtb7wfxV++UTZ5FV3bBZ+VYalKqOi06HjmfLEDKGuZji5jXgYbH
ySs2dJUOYfHw9ZpfHERD/5tdJi1t/mlpW4o+Btl/0IzkHpDbrWgeQuPxvxiE7I3KOMGKbsy0aaPU
E7VluO0BfdcXx9L+QOe+t31xRaV4Phc2J68yPDnpUGoz51rJluJUqm3myAsFr6X2oMtnu7gyxPwk
MISmgrpAYNckjNJmO4Rgz6xt4odTmN/X0UPk/tWdn2Vz+s/Waz7KdD28O28BMtpjXGrhqSp/6sFv
2zmN15waLqzVh4nMbphc6V2/D0R4ksGzax5d47eRXVE+vrZW0094Nwu0vHrDaZlF555N78haqeHD
UP2He2u+VtOveDeK3wq4OiqjIEW3jDXUFuxvhnX/f/sgswswAG5ugCMMTwIGQ6T8QYUO/t6Vrz5/
d/7/TIhMxOQkqWqzmdBgzpVctcLTJGa1oPNyo9bwOb+eycWPYtPNNbnILcBSH5eLTABYLAr0Jz8/
2UiShmhWasHvsrtmva7NL9NpOrrJcRSSTFyI2SaWbaqp/hDFp6C+Iz0Oqju7QQ8YGNqYvw0mZR8a
Jcgsbkb95MpvEQrRAqO9ntK+D4TPQU3q66lPCvTvH9X5DxIfp97XozEoLj/IH/V1jIpWYOr0Cr1V
qeQws7pF9Pr1gJfW+v0KzM6Y0mauVVFVOLXOVv+RIlCY2DTGrq703AlvPrHZQRtlQdWt8OJThAxm
AvQVwhbwElTDnC2qbA4MvqjfSCD0X8/v346cr6gtJG+E0EALz3dsY0eaCr0gPjmpcoJ/BzDrjEYb
gHL035TH6EH+JNVo75Ib6y5B9Yc66jWV/ktrbBs2TZ0pQDGs2RqHwjebAQjYKV/5zdpXzAVUPES+
r011utg/TdXULB2guokZyWyNB812wa7V8amoH6gZLhDdionytTd3Ie+NDbpMIMLi5ZUFnlsQSB2r
DB5/SyUcsXRrdiVEYIRKKhTDWUcPQiURqhAXMFZ52D5Y3ZOW3VJZCsn4G7m19Z99EZ+nbwGCYkBl
Kt+RNm/MNrnyqz4d7NmPml2GdRAMPcphw7mBvzf0TwF8egeFqob0V8s2Xy/Bp0txGox4UKDP4ui4
D3w8tDkikmbisgLSe6B0sCjLP//5ABZ/f/LiQMfHmL3o1LzAqJj5cO5oAwmB0rPy9vUIn/yJpq/4
fojZHJS2N21yu+GcU9ay7Dvf+M2cj0a07lB/pq+6R0miLZwr3+l/GZfsQUqTcMWZnQ2Khkjope1w
jtJjm7+hqrdSJvaXc1Js1HR+9g2qhcWVk/LpQDJZllHiDYRVBAHfxw9WwYgoaAqPZwVN4joBYc+Z
BPpwMK6Zt18aCWszjQzJoHymzu5zu3DdsvMK9Wx4KHijTOSGe+SnQdocvv6A1waar6OT9pHhxeq5
gaR+RC5Wod6FACsHN97Xg2Ov/ovxpE6B91/ob8/e6IHslCyuV896FS3i+tEhfkJkvUj2X4/z6UHU
8dM1LUPXqa9JXZ99KtMD3AJwQoVHLU+1GW3r4skrSpR5DOr7+rnN1MevR9Q/3x0MKYltUF4gRJ9f
aAkU6croBvUsM+Q5Y0P5WbmW/ZyM9AoSZKNuTUNkNxV9nxujGrXflIuKnUEZbYXkaHVMQnoiowbN
dOF6YXLb14ClEQEzbxCkWDR1/r2GOAHD16x3LfoGi5ra+VLplGNim+EeaUj/Daayf+WkXVpIMRkf
azY7XjdnOxE0RgaPQVfPWveYvoUR9+BybFd1ecyvbMULZ5pMEKlBagNch9rcCYx6vpJVucPxQnw6
yrVNblnrYLwRdr/MEWnpoXp0I/JA47D++tt9/nTTNeIgcM0lKQnsPh7srIp0fB/68SwtZQOJHhEJ
ZdMmNz4AqEp8/3qwf4nUh/dWZzRD2Hj+mfyLPp3Jd2F9hL4MIEs5nr0KFRxIKre+Ze6MMPmmJbTP
EMxFZKv+iZz/FvLNqhbjt//mFzjUqviyuiCp/PgLet0EUIyAw7mqFLZX+ULpa+/2qy409zB+v8M3
Bc5s2dGiIbL7evBLa82bjzGgiZUkwdXHsZvAG8OKxulZpNWTfVPJpZOmj8n41863/6eR5i5gPo1L
GADWv6+aLQzIx7Q0b5Ix3isdVBE7ffl6vM936VRmICqmPGXyQMy+aypAjjiRp56Z4U1juRvUdCHX
5w92e2Wki0fFoozHrsWxiGzn4yJSt/NHQ004lafCysDO/wqrJ4ycQlhDiosvdayui0xeO6EXZ/hu
2Nm+QaRNJFHJsIqsNmW7DeoSDkB+iEP3yXV1YLlr36sOXl4itrtCLqlRupvAidY5Bc7ymjniFJfO
zxH3LRUtaaJyZc12Uq9nbYbQpXpOuzjYOm3/F8eWbtdHMK2//rKX9iw5gKk6Gl4w5nwnJXpqAghk
3gYtjGhE6XYH9izvnk1ooF8P9c/9dj6r92PNgrax7PPCiCP13JkNxBnMOZZ08HaGkj7Tlz52ulCW
odHfjUV5T1/gNhmNxyTGrhhZoCVSveG6SsCTmuiUL6SD7FGqCVgx6slDb9cf63sv0BCCU8pxlVFx
QiSA2rar/fZtc6uDEFsWuru22g5cq15du/o+h7x0u5APsB1Vp1rmzCYn8VMGwVfyLOsm0rCiPjZR
86qaY7hM4jRfAkH7iabsPiuM77RXDoHt38RlpkPFFDugreOV1+3i7xGmaVFcMx1+1cdzRPBFxdRt
1HPNa7roTD1cAk80rozy+djYvJAm/iHYHVODnSVYJfRkRQhPP9sloPBcv0vkccQ3Cjiquvt6+1wc
ysS2VlcJsRx1NhS4yzFoqPKxe8hakG7zkWmknwni/+uBPh8+5kSgw23nUMufxwUomMSjNTDQ2FSI
Q+jFuK0x0dl6mfCuxHIXh7JU+nMO6gyWPoUo795LRRuSvCFMPpe02f7CTAmWXtClv6zA+vX1pD6f
cyY1BY0ginTscmf3m0D91nQ8Rkrp+9IZXsbtDV3bBMGeLL5SbtWmyOnjQWcwXH9tbJSxjJ9nE1Fs
RBXuCDq92RzlUcA98hkPm50hn2r5PaFXGQQvkK3QddxF0MmEf8Uc9PPmpztnEatypdk0P2Z7JfUh
KhUdfgT2AGKWMCChqZdY/8VGIdaXBs+9BkRsNgpKShodsE4/E/qpNOANYEt6utQfvv50lzb++2Gm
f/5ukxglvF+sIPVzFnNR3CjBPeKRQE6+HuVC7MaaTc88M2Lfz7tXeTXmiovy1TkUfwYgWEr0VKPb
mCa7KP4DLmJhJK91CpT0/uuBL52B9+POVnHIqdIKOehnj9aUkRi3sttpeb35ehRNv7An3w8zW0Vh
5aIbE00/pxkEatsVqwzLo3VVUiOewGcYB9Ttnli5PKIZHNygc5ccIhkFdwNM6Cu/ZhpsdkBsrl/D
4H7m7px7Hxt1Cru48+R5ACBARkp+hJjHwiulWKN02qy/nvwULsyGcyQZnMMdzZedD+dSbLciA62x
NvwuEC+morL0+ns9Z8fWEAi85tYvqitn8POgjgqv1zRsiyIQofjHbQtiv4UtE8lzUGg7JV2Mj7E4
d4N2F4UPtnXjWFfGu/CFIcYbDuES/sY2po0fBxRu2APd6pyzrjXrAqGBKrgvoj160ShflYuipbvd
PBtCW0qohVweV1b5X6z0cZnBQtowv6abj9ht2oLvDqoDUt8OjcG/T5ofpnOCGbcwwq0G8ibqlw0o
gh6xN5YcMXUluQcmNQ4HCTkD3ZkCjaLGSvC/++2YxZXKxKWVkTaRuyPwK5z8mD/+sAyCJogBzT1H
IPtBbKgVMdYN+NcW/K2PgSPlAziN36xNcNWDdFr12aLwNaamm0k0b8vZE9eOogbg53n3XaO/5OU+
x5e92VCGQmz7IJt+7aADWSpo3TjjNksOZnDWlJ0XVFeO3IVHidY0gS4JDJYqJKofFwGQP1wMLfLu
oWathPmijuTe5WP2S6crfQAnqGbeEkmPVZe/Se/K8zvNcr4K7wefrUKempDYA+iwUWpvigE1Zbjd
jvEdbellDrhIc7MrH/3SutPyFIL3SUXYeHYaAjwTYK0I7x6lGPhNAeAZVOucHdoM16r5F076FFxw
7AAwGXJezccmaBzkIL1764CGnRHs0/4oO2cRW9E6K94U+9pB+xTMCPrrABuoMZAmqvMSGCge3UIB
Ibwfh6O3i4394B2M8G/LmkbhU2PQHkURO98MlneMO2p/S63/Fa5QZVGWurJ1lNsKOVQXBcUiV5ZF
t4Uj5KNlHIfBlfj4UyDy8Zf+S4neXQkdFo54iHXhfdW9Cfxumz9f3+yfHpLZ359dOUg8ycpy+ftG
C/XfLpbQ9YrgR9u8/efj2LpFqczi+RDziM5uyzodxiG8r7tXo6yOds6JTazhPvA65cqaXfq6tsF2
Iq7i2VJnmUtamF2tRC5zkkm6VfssRgiwII0a82xXDU27h311JQjRPn8oOkREqg6tIsc0zNlC1hXP
fV1F2iFJwI76pNrWvRmuvG9jd296N1Vyr1M3E084f2DuqCykYl2Z9oVfoGvq9CMsSZw+v6SrIKp1
py906B/NMSnKZ4wKtv/pV+TvYk1NFOBwctTpJ7zbjQ3GDU2jlfohtDB8RHZEfZPJX0te67tdmoqu
cu1zIwjAULO7R8CuViCw6wgtgzmPNpV5Zdv/+wsf7lPgee9HmL1oEJE9aUSMoADxm2D2k9b3rerC
+M3WaXus2m2Z/2xSZZ+br3axwiRSXok3Lk6SO31C8kpVzHEruqHIIAlM/WCiazuquAqHq68/1+da
2DRLagp4xaqWBkLl4/cSMfjCzAzFIQndTevf8WI7bYr9XAa3+7cTHG28KUSeXHkqP93n07C8kLSf
dLzn5y2aCns0exQJpKBkGQYpCO4/cH5re1/4d0p4W2SvX8/z0+NIqgaQyaLUpXLFmLMD73djhK+k
7RzwXluGEey0OF/rOQ7tqKYUCHIUVyb4ORYQlmMbhkF/VtDT+JcLvTsIURHmtkaj/2BC5VdKjHNc
dOI0dKGHZpVilCHTG5gmCwXBPK2kg6QgrWAEi6/nPR2Dj5v446+Y3TlcoY2HQL57kPqfASOl9FTI
Kyf+2hDi4w5SdAmvaojdA2zNTRjvne6mQ0Htv5jHJIvF96NuMm8PEf0PlGxa91B5FUqb57q4a5wr
KL/Pe1Jq02Ewp5RCA2jzcSIG/jVaPI7+0Y5uzG/aKRdrNfxdOac4xRq1/I/P9sfRZrnLgGXHVC71
jx72RssmgTKvVCC4v1437fPGn0JjInIhLKY0r9H5nZ+EuQzgdY7pPskeAxzg3SXu2EMxQHx+STBa
gQ+/hj1bjvtO4Kgk84kMeILftg6tdu0O9pUf9Tmi+PibZlMv9Fypo84Lj6Hh3OAfIjpn78X3LRrm
V2Y/7b2P29+GVMm8DckzQez48ZPGyEvbRheFRzuoV4V8zbHM8xfuyfNXzj0B2RFJtf6PY56/Hldc
mKEmwXeDziDNIBX4OO7ohDVOVW18jNH79FGZW2C/sbAQwkib21b7qUXpMv0tzG2IFwkidQhqLpR4
hwiRriBSvoi+w9Kym1tFWXfo4YWvMU0eH7YLnJ0TXgZhcYKHG38XJR2npa2+Ouh/fD2Hz28P2Jmp
BipQXKfCNjsNIRUKvSit+FjE2W8b+IYB5e7rIT7fHB+HmO0DTPgco8aV6+gBksnafW+thvJKofDa
GNMOeXcNizYwB31gDBPFR/W2Cta6fgWe97msxcsMdl7CgsKF0phfHCrKh6ZbYdWglMWmkmetfDRI
iCCrQ99cxeYeasmiq6Ktfw0P+jmO/TjybAXdrm/EmNU4ENqP30VG4yjG4XVXQQj5+lNdiBM+jjTb
0RWN2DT3muwI/11qK8/G42YR0FK2t/UBMW3/yvt5cWaklbZNmDqdo4/fLRdJEjrw5o6J8abU5aJF
VFjP3wroaQE6tl/P7sJxNYgP/mew2TWh9kYy2V4wObgVsIlF80NmW8D116KtaZVm9xEDQR0wNCpX
n2BbKJmOZdTwvfwOwwRtb/k3MLplDSguPKDC1ltnPBBo4Gft8espXv6A1EbASxFRQmT4uKBYSDRa
phTZEW340kdv9xnL0TKD2Pks1XPp3vXhlVvw0ttDIQRINP1coiFn+sbvzp5aBTaYCpkfh+aH8SfB
2tB3seCr1pVyN2Y7q1u7v3TMsO1DdxoiB5H2Zd+/yXZtWd766+lfeAb5ERb9ep23Xaqz2Ye44Kgy
TfNjlsMeMNtlNHhLsI+hvtO9fOGJ4cqWujigZUiAH8Qr0pwN2A2151OwzI+V+Q0E/1LtDqHrrULr
WGUdWMwrw13YwUB3iTVJasFFzKkphRwV9GL0HIs8H0A1JvKUvBAqCptr4LEL74LJ7rUQuZv6cfNC
LyLetMmLpDhCakYfLVx21ZXw4NIIxF/Uk9isVFunf/5u2+h5A6FcpMWxChLttocGtUZQ49oFc3kU
ypVc2cSUxuzMT46AeYoa0jG3qxJRnFw7Qzu+ho25OApwjWkLUNIQs7mA0UziKhoKJCVQ8ExuJxX1
r3f2pYNN2ZOyq2NOHT51dsoCNN8r3wmKI5Y9CwGs7oREo1pvnW3qHTReVhvv0K/H/PSoovlFO9ak
EMfhJq/6+IVwBW/yKmUPwJTJliViZTsLK5Z1ach29fVQ+vRAf7gyZ2PNDhIW4ughe1FxTPqnJPz9
BxOzdlmvlPp2wBXUNk4VBP/83k1XWF2b9Sn8zr8PP5GkbZ+9fYVipKdfmf7n0sDsN02ZxLsd2iEp
pRU2v8kS33oPgbq9rz0q/huWARS7F4iaRFu4/B6SIcN27CApbb5elc8hx4dfQFL08RcIR/QALfkF
dffX3bnu30nhpjiNAhWXcWPKl2x80Qrnyi366VGeolmT3Ub8rnOzzb67yNUaH6qmOdpdss6t+1a7
0WW6jPvJdef311P8tMdotEjuGZBA9FwogHycYSBFUxSWVR6LJP6WR94mzTGiaJqXr4f5dHFO/Rzn
H+gItiaVgY/DpNAGTXrx5RHDw3UmHgMz33bZocPS8+uBLs3n/UCz+yaqWNqkYSBwEk/Ye0OSdg6j
kf0/zs5rR24kyKJfRIDevLJ8G7ZRt6TWCyFL7z2/fg+F3dkqFlHEzMNogBEwUcyMjMyIuHHvyrIt
fI9GxYGkg0k5cv/ZixBel5zx7oDvgTIWIUfTfzfyfQYJ6L/+HByByMnlRVo+v1BzCLZNlDFKx6DJ
VIXPwW4kS75t49rLNbyNmRRrqsCTgsiXm1OHcH5pEvBOSReGx6wtFHp8UsmgyICsRwjVUlS5aAy1
ETSMUMpMIEfmzGH33N/+JQuODxKc7hb9a/6Yg6XEhEnLnOFURzRaG62egxj8jNR04xrBVrXW0tbr
mMd3M4GjTvN9FI/mt3mYhpNMgEebOP8YvZ9ZwayGv1VkSmOb8UHpsqOQP6Oh/t7ne+tbV3sHtGgh
rvHFoya3G6ovutHYQMjj9slCCnZlX667kH9/H8nhhNal4zZzsqiM4D6mFeA0pXWskcbTf/qINyjK
N+kOzsToLTds6FsE8S6OUP9WTnn/WPmMIkD+oT6Wlu3Hn29v0HSPXtwS0y+CPEJSgdTQQph5SoNq
cA1rJrf5UHxh6mXDSPZKeWjhAAO9ZvBSV0EIcdleOiOTLn6fdkXt5NKI+vFdDz1XpK8c3wVHm4YC
QNIqOtXtq8u8qYxijKrayaI7afxTWNY2DK2N7E8KI2sgmoVYcWFsdrXGkO3pqV7WDnRkG7lh8utn
m/8O9BXc2tVTWFPYEy4MhXEvi7vjcuGoKfVQLmSNo9c/BCSBTOaNJJD51LVl8V2j+HTbF+Rps2fO
YDLERjqnUIPBIS4NKp2XK6reNY5vHpQ63JGuwnlTfa0h/1EspzqlEMMYu+Fn9ibeR6fszWrfregO
T3X0+0o93v45134zdaZ5YTJMC4RHm1z37LEQJ8jjxmpAwyV9rvXfZvIQwj31722QU0q4DLS8V60l
X81iAfawxinRggq8pzSLN3W7Uue4PmMq+FxOAHUhMF5/l/3sQ3ylU3MKW43TKHCD1lL/JCNqsfIl
f/Hbl5unymSpJtEeOlG6SJfLFRhWVjYKGhWxmjx2b3rHC65G6avY+MF74r+MTf5V7GGIqtw7VMQG
FzkkFQ0GFfjjznvz810Hf138mCGnVnyCsO8Bfc490lmC+3p70RfWg19KL4/5KyLP3K8h75J4nBat
45qVcKrjFqWFavh928jfntz1evy/lVmszcsS1QqorJxkfGwg5FFRcOMWUL/7z2qCLjWiakhaW9lz
L6af8z+6v0dVzZPjFS9e+FimGPCuqZDMOPjsZ7SZ7iJ/Wg1OKCP120J5tPKhC8cEtSOeEsp01Wvz
kqngQ44hVPLgVMjH6xAMM8QWV/X29nJehzx0QnXefBAvEl7/3rxnPqxDMp6NPSTGUtofIaC0NdSW
0/SLnK8Y+ntHX+4bVzdkAdQAmMbAPS79eDRHA8XxTHaQ4Is2qRHYrvAlRMNU/a2JuwShJuDfhtvZ
8Wsmfy6rPQx9+yjtngIX6DFpIoRuxxbKwmEnryGyryMynamJP4CaAY/EeW+q9JNAB6yjOiMMfJts
lNTtCIc0etY5iglqokMdIYJWCSGnu73+y5a5Rw2e3VwLswzCMDNy5ArLJZX3juo4yjm2CBviKau+
Bij23jZ37bWU/RVQBXRAeB9Ys2BiGmIojGGoOkEJcETI97UQrETFhdsGwBOQH2ZNiY3cdZcbLaFU
TI3LUp3a3+XPIWOf9WlELfGQ/I6d5CF3YP2PZLt7ACGqqPsacjjpWdoHW2kDw/jt712IFpc/ZuZ1
oWulUB2bqjO8iFBi6/eSuqH3Dug36E8V+i/7pHgbPzM5M9RHeW81p5UfcP2AmeBfwNOAHJMVzAse
mVl0A+Ao1YGfmzbuRpFegnvXSN/zULb15i72H+XmLjLvNAl2WxNW6H2o/Qib1+7H7V+iTM+K2QHk
lxA4ZbTrGL+aAs7ZURe0wih0uOAd46cZ08K21Rr57ydhEzxrwRNic41wSIrH4l6+8+9UJ3zRn8q7
+HX8zRyGbMtfJONIQ8pi1GWTc0ZW4sPkefNfR25DddQipNLbv/x1UVnJWR7y64b6ZwO5fm29JMqf
P2q7LeFYzvIvK6shL9mbhl7gMAEWqs3it8cMnYz6huYoT91ERmzXz/24916DXaTt4TiLDzAWdf0r
vUgkq7z74rMl7eXH9mOEzvVR2I/qTq73o/Gi6ccUBrPcG3eo3x4CdW2G4/oimGZi//+XTl9ytm91
VCIerScaPY3W1iFphuJCU9dq09P3Xq0/NTlVp2FD/2ZWXpB9qfeMqoPgAkqjEs4xlRfNayAjYY3q
BCOpqlrbKKvt9d3tnbhGSk4zv7wbTFArKtXomWULkYEhEVrNCYqf2r3gblNpCxNki0j6cKyDpwGO
2UZ8HYOVT15c1zO7U6w8W1dtcKVGq2qNePS5DN5Sdjz/T3tnggDi8yio/z2TZzbKuoOHNRs1Bykq
ZzSiY2vWBwjeV1KxpSBDkfsfMzNnpoiKEmXfa44Waweti/WNMeQ/Swod8SQWCL1ovnKRLNxb0/VB
HYq9k8G5Xi6eBONeTEtHc+L8IyrvA4S2Iw25MheKzwDUrbDiJUtfqDOtQQWATAbE1qW9TI+QTPF0
zYG7GPD0F03uDqH7aRJl72Eivu2SS7fkBA4geeZJdD17G5R9IDJT5JhUldBzs4xdljLFeNvKQlWD
BjzlAmrUxD1e+Zff5DfCpDEuq44O93Zqdhstek3izyqUKaK603EUkLqi3e86+AsNJHB/ROm+sE71
JGext5QPuN7sWtTsJtmZ5YpLLV7jf4HyNBst5WrFNfQMGjnSVScN4zskmG0XmB60/h06DL4u21DH
bzRX2Lgu5Orj9xg8fVMdEmmjKG+edQQDZqm2+wk5i7Z5QJtmxSGua86EDaafDCp7BjfrfN6kHMZa
gTlfdSSA5pqCvKbdldXR3UIx+N3dAuNotNfguRPM7SC+w+N2e/cWHfLM/Mwhe5VUG3fnydgnKJT5
Q7cLwqJAMi9IbFazILMelJWPXnJMUDIGGFyLGD0HdkO1ZnTGwKXlypDL0/wKtwhLxft//2kgFbmM
SQ0mBNClX4Lnb+sKwXAgMlDih+/GcN8Zxb6VnqQgXFnGaxAo23hubBb93cQbK3NQVQdm/l1e3tHr
lY13Nd1LP1CTV9Vd8q7cmQ9hfu9CIXn7Q6cgNb/zzm3PbgDqm0qF+im24w8V6tau3Db/5V0DJxm7
Rr8L9rDpN5zdABHMlGhvECi94VvWH9vpokETa3wKqntR25cQiN7+qCUfoRwHmJDwNWG1Lw0WtVlA
Ck9ftXCRqoruPH+lfHWdMlLvpXdMUY53K4WJSwMIc8ON3E4GtPvBgTSZ1/Q3WlIr4XFpcyygiUxS
AtG9mn8eC99MA9jxnRZZtWa4a5VjhprV7cVa/JYzI7MQLGh1aflypTs9fmfSJZZMmAxtI/t+287i
ppzZmb1uK4PKCAIEuoPKbwoJTQXwqYiGlXtrecmMCdyFADcp7eXOiKWJ6EPb646iIdKkPkBAKClr
KdXSzc+kjWhZ3F06eM5LI0hEtB7iDLozQGCafQbak78bPUJupHLZj9vLtrg9Z7ZmwUFmTFotEUBw
POt+/CkyTsDUjFStPWaWcg9mNP8W8aeZwtkZldoG3lq/0J08hzZUOVWVyIhrse37Fy45BL9ty3q9
/WUL1wf7RNpBfGVqc95tN/M09BDF1B0LkdN7U/ILpOSkw5jrjxU5NXPUwYrFBRdkbBjRJbQGOMBz
AAa6eEbiCRxbpZS+SCH5cFu93f6ohe26MDGrLhhBJqdiE+uOFKk2jHkC7JvquE+Sfz1oA3MOsB0e
ZxAZyqDiLn0wHhEMjCQMFcUvem1+wUhtv4JHXThMFzZmTjHWouEZJTbq6Bvf0hhHqV9hQFhcL0o/
KrNrbOocOmLpQxujikr0ifUUVcvhTddJvVShiu0INNTt3VlyOcCLgBQ03RB50l0umuylSVaNne4I
CJ/u2onaXxoh5XArXzxoSeAfoKlaOcCLNgEBMtoK3JZ28qXNBIWQFEQ9G2XVb3XQm5vIbJCapcKo
WoPdaoxD3v7KpW3jE/+xKF9ahLNalwBS6o4JjrZ8DZEvDlagY4smOLlMy+CCLOeliS7tExg0Jd1R
x6fO+zQC/OvMlaO0dFrpW/9jY3Kds2eD5VWlENQqIWnsfvZS/RMym93tlVraG0QLp6QKdS1geJcm
2gqJxSEzWCnNU/eyF+sHL8m+5givyY2cPOlA5La3TS45PJUMmNpoxjNNNjPJMymSOiM2HM14H+IT
r74sDDdyFv37i5DRBqamIMQBlTEvcyYDNOqlFBhct+CkxBRS/7ilI9KhtbLib4ur+I8pSuiXqxin
WllomoAzVOWnUG0/q738xQikGl29QUOgrm/3txdxyf24ehl4pVZzDd1LkTfoY7U0HEu4E/QXUfxt
cTPetrH4VTS2pgFD7vk5rY5gRNrQepnhFD5kGtSTn6usIaHSqAQpz2N4uG1u8ZPMqcWlQCJEneRy
EWmzjHLg1jC9JYh0Dsgomd/r8f22kYVOGvg8qp/wBCnAFvRZMDIGX0X+pjGc0h1sv7tH+b4lqg9/
+voZLd7W3FsmCFTxuUAdp0YZuNkgUJCOlZ0eA+G1byO76NAThUthcLtHD+VIN95WzbO4BsK5xrBx
wQFW4ekj02C/GuTu+rqsynowHNdPAE0pe7++h0MFGVK0H5Dq1KsBvKxs/Yd9MNgEFdYsiEXmVZay
U0zmghTDkbpJl9SoXwQhTQ4uJYKVLsHSjjMqy/wFeDkZ3sLLHaeglGox0z9OMOpvXD5vemkUKB3J
4oon/31JzZK8v5Rt8N+Bg7giv5MK9OByzzKcGIlptdlaX4fsl9AdtPrgpvd64oQ++pg6ma4FSvCH
IAGqyuyyOg3ZTu3kTTv2+6AybakA0iPcW8oJzMs21++H6qiE92ZI4sB8NXp+CkMy/l2C9GsTPVXN
vhIg9eGdD9mALTqBTg01qbad7tqQmmj5sEFR+7aLL90aEz3d/33r9Pdnt4YQ9nU/9gYe3kp2GDBF
ttZAWorgtBDoY0yvV0oElxaqKMrxV890jP65Rgo2Dt5MJd1kzUqQW8gy4PaRCHCUhnVFnyVMbSHX
hoKusaN438Xh+6RAhxZSkX5nVH+nmsnu9sJdD6hw4M7tzZ6uYdEXSp1jzzB/iN6jy0hvfNSrzjF8
UNp5YYvFJkExI95a90HYIV+xd9OTjwQJA7m1jOhG2UOqvFMGVBvze973G5fBgORTVWxj6WOA5s71
NglyLMVr3H4220+Ri0pOdIygabj9LYvBY1q3CfRGF25Oi9Q3XeYVWmI68cnsP6D/s30KiSf12Eb3
o+r0K3X0pRKOcW5v9uTyjUi3/AJ7bV1vxiz5ollfxMbf6E8wzHrWS24Wdsacwhjs9OgFMRpXWxvO
+XshzU/5+W+Y3yA+MwMTRozB8yfRR7fnkyGjFoQunATl6gFMnqy+cM9tFGiUkXLp+p0hfheD8rX0
j7nv2tIqbHshq6SnAUqPpgqof2M6SmeHsYbUqAwiXKpj/x2lIIvMfub5Rke7yzsyXL2y7dPRu1oC
zNFt5FVAxeTSHoIS6JF5uekkGrDnnfasjQ6z+v0HiuJJZUN1WGUrKcX1UCfHZppR/1+b85xi0JFg
r7zMdLR+X1f6fQtHjp60G2C3enXwh2pTV1CBAye/h1+5ytaA10vvlHP7M9drei+stQ77hZXfKcJX
BIAM8SSiS6z5axxVi/vJ+wTFA2qvVL4u1zdUfRTd3ZJjNUg2U4Qbq9rGvBtC417Qn2Wl2ERrxcPl
o3xmcxbQYyVXSgWgiaMoO/XQGcnGYHEpstNVQlLhS/4uuX9u+9HSzUxfg6czU26gxWafCftnoQhm
h5yuJm7r9KtIpzOL3m4bWdw36i1wtsEdQwPpci2ZiZfUrDQNJwyTTSAf3S7eoqJaq9VG8FYm3hb3
jXcsqQ7mrl7ovoBcW9oRnjQ/RZgQvxii+6jZ8gLbR0P/LSqRpUy/3v7ApfuLwrZMy28C8GjTApwd
flHKGir4GDUrBZHrxIbb+9BYDLZmaB9K77etLe7ZmbXZbVnUZRQWGm6ic9Bz+Ycq/xp4qd42svh+
5pYE5IzGCd4x84zBSqJUFnwCmvA5adAX0n+01anp3jzva1wfkc9pAAiIATH2MUydRDr26M4lIuwA
xo/QehymkY9mZBoh35VK/qX26kMZHHLzkHfH27918eBMjX0GNSUy3DlznSeNNTwjrelI3s7Xdll2
SF4hPtbIL3zQRtJrtRZ/l3b83OIs3BuJ6oUhJGhOEPBk90bhw0vhYkGQJzB+llH3tePOuf2VayZn
Tta4WRPGAyaHKNrB2Q+d1lsfP2XA9r2426mCtnKU1gxOf3/m1SgmmmPV9pPBO/cuqYKHyP1VeK9G
oG/ToD3e/rylg0tZlpcmfZOJO+DSmtbISgU7F8AHnRyovJfMYyfYOhCEzJbg5V4jQZl2aHaBmmSH
FqaAcjMHdWlP8trBkiUKIjjPzvB+yHl1rA0TTd9q5SgthL8LS7N1jIUcLbgCS7H7rRZLe3pgopC2
jSMSU2FlGRc/C+CPBdqYiP73+Xa2aV6LWFvY+gZKrTSE/HCvyoha6XD0iWvFkCWQnznFBjLWiTbA
mgLVma0IOWuvKCi80O0KwhN4ttE46dnPcdsKH1G/i/x8G703gl3/gJUsqNAPlTdyfdeclP5t0A9y
tFYqXooE/CR6xSSbvIX//uSzn1REiAAKCRyZCdK+6vheSq+qieb9t1xITkb2rHjZZ0X5ctt1Fzf4
zOjsXRJRTNP7FKNo7KI3/ZtW/7bOfjfAHSksr3jTdA6u/JZ4TCWcC4eizeWii4iap0GDMTFI5E0c
03IX4mJt8GzRjc6szE5HMwZIAo85Gbt0B4UmxOeB2TLw0UV2gA7s7fVbNMbHTAJFtLLmYgajVIRx
GlbUuMIPsyaUqT+q6ossrPX/lpZO54qmxzgB8a/eIZBWKW1CnaU334LRMetft79jyQ8mkAhPHbhf
1fkYRmm0bg3sznCgPrG14qNXY9tKP6MhDz3s99u2pqAxdwMAnNNygfG8mscolC4MQ1Gm0KHuRrm0
M/lTPAp2+1JRy4lXrp6/fesb1uZ0CBQHYxkIkIE4tHlSskcxkzZq+FEKJyn97iv7yN2UGrHGj+/D
2N/mpbSLxfGuj8sdfFCoyXzpq24jVifT/2z0ie1aT2734me71t2ggxD0aPAG91FxJ4mnCVU/VncM
PZ2gxjHhi89eQdwzNGanApDE9AHOmGawheTVQFZQHra3V3bhIgLp8c/KzguHMK24AZNXhoMI+WtX
H0xd2IDqAqJ7D5a0O9XSWv11yS9NBvCnwTW6UPOqcmehZxtRuHcSI9yEqfhoCvnp9kctHTFcEiT2
pEMB8fVl1ICnuBkYjDecKFMRFoxla4P6omyLCYlz7nnGyjV0Pf1OSZEZFEqvlPuovs7ClA/1itLJ
LkXefqc0NuT0iX4f+Ue9OYnjqe2jTefUFWw2dyLN+BE+MOAR9BEHu14b2Fo6lhPzNviuaQB+ru0U
qcrodwOvc68abL3/UN1XhthQtH4ukaO+vc5LEGR6EExuTChHZoPnd6JlDBn7Sd5I3ZBiTHH0/cNo
HAc+Dt11oPDcCdE2alDXtfuR/wgrafimdW8rP2QyND+y5z9ktgGWiXC6ZBamIxRHvQ6OQrHT+fDh
NYO5wjqQwKbhH1fZlDztfzMzN6y1ZZbKBRdLMbtDCqnvYyROTcePv2XGvqqaU4tgtaDtDc1uu5cJ
KDn+zlG/TbJTv9a3W0pgJqwdEH/qMbj+bCfMJm6FrK1NWG4YfCrlfZOMn1SaoXX8KVSeZPdRRu04
/FknfzQFafDT8HOEXkmjyB9+iMGw6XNbUiq7lDU6AZUtyb/qj+RTb6wE1yWXoTAOfodargg8anY2
GxVVS6+oTMe1vpJCeYm7bUHLm3CYawNywmqEBvM9yrf+s2Klm9w9DuMWsOlWWluzhUAEuTqPXv4A
XqrPcr7Wk5Ig7yRyPjQcYeiK14jIFmZa/9K3T7pF0x35d9PO3me+p2S5XmmmU5uHxthaR6F+kbTH
aWyyeMl11S6q+2AN3bhwFCbO+H+Mzhyxa4KqcFPVdKz0TbN+TDX5WtmvnLdpbWbnbWLGJUMBrcfc
y7S2Z1+Gl7S5mQlEGTEstnoCpRRcy8VeL7P3tHaNTev34b4Ha0WrpQ+P8C6Uj2LYmC86VIe2lFv/
oVxGBAZTxYaiNTfnPq/kIk2kmt2shUepOLjPgnYfUxNNXm9/+sJThMIOOBOorWmQz6c2q7oI1SJi
eSPqESJvfjm6h3ecGrA3erTeViLb0m6em5t+ztlCD4h4u1WpUGwJHmv5ex7AaButhPG1T5odSUuI
8mYc+KSwoZya2Wa+R3nbloud8RD+h7c2M1JsE7pGZL5z0kgTLeKoUTPLSZiIiaQ3pdHtXPjayGsO
sQS+v7A0C4kqU9xZlKYMgcr5lxjA7BDbaakeKndvdAipW7ZRfK8a0rhtvYYkWwxzUBRDHo3sBi2l
WTNJypTKaoLCcuSDOh6i6Dk2XlN0txT5KZIsWiUnrXmtrbtceROgignfFWaFmpV3ycI76G9WTyES
dksQ7ZfOow6qElRaZTktY2k1E4Ujmnhm6W0qc6V6svDqoDMHAmcandfBfV9aSjM5qMNRsEDvplvN
exiSxq7DkxS8mN3n2wdw6UT8v6krOowUurXeaj3XSUSk1JmxY+qJHuZtIwsvOuKazIuG4QbGm+YI
kswNwkEIcZ4g/lRo2zTeaM1XqSL1CB697hTTNA1OXfLNEOiUF7BOH93mANijFo5rzKDXu0h5Q+Jp
yb+4SOZFjhhUSd3qnJg4Fz8yqfgqhAo0k0a3j5VqLeFeqCkwpMSwDMVFOJQAZF/upFhIYHM6iZ2U
tA1D1Hk5Peg0kgEzyDdDvBdtNd/dXu3rLcUmsF5yVYR/ZV2+tNlFlJn7OnSdmuewV+8b2d90K135
5Q87MzK77qtaHkRUUlyniv+E4au1T1Mbxhb9VI4/BUXcpuNaBn4dV+GJg66S4Ufq5RDmX34Ws2CD
6FK9d3wFsJb7kQW6U3rqofV/xekDLfR/v4rTrjG3DT0deniX5lo195lbDC1HZKhhGO+KSX5gZXRi
cRXPjcyCaqUwyFcqvuWoWrOTlAdEJCrDsuVaPqThS2990d1fg5CvnPmFlxRLyX0BOhvtOHLHy29L
uY+raOQMdKmTyeGdaxVb+P7s8tRMiAZj3/lQ9HoBpNUrF/DCMMal6dmyWklWW6ZQWk5JX6qP3l96
5JuOPUqjthse0q35y4Lv0Wz3RrYTtDXr153PyTpza3Ra+e55HDJUeNVif1pvKW3stPsdAr54VORj
OnKbjRQ6N4rnvVerUjxLzktVldL0RGB9xckTFonSeil3h/6udeqOy0PWdy11Rkn+WFWJXpjIQaES
7iz4/2go86y83F/4+ZtMN2t814QpLiD/CLRDIX7tXGtflv7GLPeuSmyQzE3pkloOdq88Gv1INqVV
myHYis0vsdwbMUUhSFSqg7E2Ujdt8+WLd/qFUGAxiga/nThF6bOHmCkpkaf7o+Wkuv7sC75nl6W3
8ra8vkWxAcU+9A5MMV8RNGdSXFdIWliOBV9fxWxo2L9WWWsXpJKrxFaLG0yRYGpBMMNrzF4oDKNl
JmSW+HWlbCLpRALmARszzcyu5NQOmTVShCcxOgSItQhyvzH1A3qNwMajXWUi82G+ecMald7CXQfy
XrEYpGfOA7DW5SqrcemrRuBy+yh7Xbt3qZhJ8imo6pVYuWZnFpobuazGQuS9IjTqYxWkR0Yl7lQy
pXAFULvoNmcfNHsYBVKW5FbFraO30XfTj+CghYXxduBfchsIGyYcMvLHV0NNsdqrEyjGdQzNt1Pe
BYx5KOkXsZJtv13BdS9d1ee2ZoGY4SlJaJOUq7o7GOq3InkptBUTS4450UMYvAWoY81LkkHlxq5V
8zl+D9Jla4VomfT3rnKSlDvd2N9eu2n958ca1C6WAKqjbTbbH71IgVSPlesgL/rAxbUBwrsVfOG3
Tjm2NOUHuftZdiuv5RWjczaROqiDXEepyGmGFPAddULrvhTJCqDuqsc4sQfD2viyv/YgWdw82K5h
YodrDdL+y9PVqGmehCIf66V/8ujNVH8Vwn95IEyM2v9nY3aCE7fyBDUsXUdDFCC5k0/lTkWRdPgW
Ro+wlWSetvZUn16HV1t4ZnF2lhWlhkdGxqLu9k9tjXSHYYsmomD9o5e95tQAYf7RpYe+S/al7B9v
O9BC4Y8sAYI8GXqyqR0/86As0fNxSDBv0qOwJX03JD9y6TtSKVb+SUqOVq3YomLH0V00KNv0P1wZ
Z9b/vtfOrqVxnLrkee0CXJDsAjyC1htHo9smj+Q1K0Fz0W2Z9AK8b+mQbMzw4AOnR2s0zn7Afb0x
6mrbB5qxyVr30La7/ms9ia5Lh5X1XQrV2vS/BlDLb55fCVVXWGaeSGxvUG+y5EDZLBKO/biNoXdV
i6+1uUeLMfC+BeDS92G2KYovjbRKrr4UyM9/xszLRDEDC9jxM6JGgW0VeaVPY77zdsNeO/Rb2C9c
OvfQfxSsirCyyUsRESk1oK9gHqe7+vLcVmbg9VlARBzCYx19wEILCs7OkdSspE2mrY1ZLrr0X6ZU
Y3rtUES5tIcYOax0IhtNH3zT68l7q55QJlddfZOlD3UdIPvL21tErpTitqie0jW17cUvZpRLZngD
+qk5uUCaD6EojERIRi42Uri38gOwZLfYyvKDuSYqtRQWp7mx/zM2ewmZCEp1mjQZG98nJHr5CKHv
f4lS50amKHZ2UM14HLxEIPZyR7tluY3kb7ECiZf0JXCTjdR5x4TZHrvpxj0S7Wkfr52jadPmYRLn
YT1Fg6fC/KZzG6WK/cRwnZBiUKxuQDNsQekCAaGCkdzX7b6Jf5j5YxpYRznYG8Ln2wd5KXqc2Z9f
evALMfER6y7M6bu4Ip3o49diM4j7XGs/iWRTwSpaeOnM0pnm6AB8AdU429hBDEOhlS3OTacfksjR
5J9j+aV078UsPrhqR+gytlG8keofhRfuoOt51K3VUuBSCkcRgPuWAUxK07MbUa7FOofFTCBsglUe
PvnNySygPIDyxKuhm+lb22AqrlBCJ8ukT7dXfSlhN7mMKckxMk1qMVsDv+mqMpJVYfI7PY62frBP
1Nd2Fz1ZkY3ig7wGmZ5ugZmfYRDGJ4YfUK2bZ6y9ayRxFMuCUxnipi6EHfCAZkD8pUIm8WDkf0Sr
2yir7r2wyhdmp4hydr6kRFJzlk9wsvhTD78zOkGRgew7/IMxHFf9htdWtS39NRK75QUGhkO3Fe2e
q/Kc5Ae+MuaNi/4DyqSBDZQ+GXe1CRTTru8bFSqkNRKPhSsRVt5JEh16PjhDZ7EkwNd7s8TkIEAH
p2xCH0JOT7tnyPF0230W4rDJq4ZBQPj5dCZTL1e1zppODwVuvTYzTyaJoBncJ4l5NPVgIylfDIiE
bhtcQLvDMcoENiOwECki93RpMQ/7qhhUmTgpUNilVA77BBj2Xj8FZsKkwQvSMBtYFndSBg2GAa8a
KB2VJJl35zaUv6beJ9l7V9au4IVuAr8L2QCYilmMq+kQ39MCWUlDwWljyJ+FnZbyz0OoEDnIVKTU
Rkrs4FUHOekQFP/3Xf1L67N90CTPa6rGFxzDHRO7qoBmaI6OfHmrwe2wBixb3HUmNKl3gO+B8vBy
D4K4lGF8zbEGa74f4tZJcxwUlPga4L5xDtWwtFpZXAjWTDnA6UqtdKpJzJKTtG6Ehv0U6GAPAF1k
lJOerHqfuU8pOu1gjmGyojThQ6CU3cvFU5rcZ/3KHbX44frEjYM+FlX/2TIjih43QpAKTq8fzKLe
G0WwNWiCcZpL5Rf81yvevvDygB4H6nuYeGDXVWe5Q6VDytcjlIvShi5urZySdCBI6bY1srXh4cU4
JbG4aLxwjimyXG5q3YuuF3kVtsiwN/jyUfDF/tT6Ed33OHv0LIb/ojjT7rrMHza+pK/dhIurS/WW
3IHeKSX/y18gDH48NL4oOC6ea8Xkuj5F+PuGaemw/vDjLyuhZOkmwhoKdZDyg/qfhZLR6obeTdjN
Krl3w2hb/VH1jVZrT5BoGlpkk6CKa/2T6Sk+v/3Obc52NIKloFEkbCalrY+5ne8akC/xD3dz++OW
1hJhj4lVjhaYOv+2rmzbWtAswSl19yMtsn0ew5jDhH38Dfi3WnsrlAFL9mjv0fQm+eOym+V+WSTJ
TRKxd42xCevgIDxVB6mRN2Lx1ifH29+2FAnObc38JAoC0c0mP+n60Q4a8MNr4XTpAj23MDvnBTLF
aZ0PgvPZr+WdjrSvsJvE2W5/x8KL15zEYSc+YB5fc1p7vdRrKbF4eumF/tibR69/M91TXkAKKRVc
IDv/5bbBxc8CV8PIEsVjyrqXB0xDM7Ca2rBOOsIlLViI88Ktq4gHcU1RYylw0SIESA73gQJ1+aWl
opFyOU145OXa505/SI2v/tqwzuKNe25jdpSKGG8sKTc6LvR17q76PJpHAwUs95TaxjZQflu/TXN/
ewVXvsuYuXlv1rE7tti05D9x88e0nvL247aJxUB89l3zMKgrApUMHfdWiEFifC/Bf6Y4onukyln+
9r6M5RoZ1NKBYqoL0CUIGcaeZvUDq+jqoDFF78mIO3E7Ktpgj2m6ptu35H1U/aDxJ2GXryasi8rN
XUmhZY5wE2Rpu9b60ZYSVIvWipsvteRMxrgBW1K5BXMw+x4z92vTDHR6U1azjZiaCMbvxR0j/WkH
HDhHa/HRt/YjIX+QqOK6D3r4kYyvK/u4FOrPf8XsDGiZb42CbwDxSH43zNXe1V9L651kAPRub8NN
KEKti/qr0wcbV37glwjNwxitIeqWln1ivoFIWZcBQM2OSSxC8tfJvetADmDnETCz8LEYLbuN6pV4
tlQXokzyj6n5JaB7o5nE5kgLHQENU7WRRTbvUj08MqH11Fkt1ZnXKIXWz5QeNfW1XJNAW/JjOFSn
Ef6JmHqeWlZhXmlpSjZSiY+D4DP7u3I2F7aUYzKhWCYMC9fdZVhrdSMzzDH1nioL7o7A43hyA0Xf
/IIEq1p7kk07c/FWQEtjooSd5OxhophXjr0hDpWiNXyUSWlnbqd2p4rGO9I2wUNu7Itu5Q5fsfc3
MJ2lyMUwpl2dYU8KUpQZvvkyCl3Dk1V9htB/W6Z35Zos2NV68oUGNSe+z0KJWJ0dkUaqvaxzVe+p
reJdkarHsjvE0Uthqe+usL19Hq/OwWQLfMCkVPQX+ny5d0mR/68t0Ba0xA8FrB61IRxWm9VrhmaJ
itknjRdGpvfUuM9Fp0AyhCROItvF2iTpoiGSEBnfmMhc54ao25S8o72nvlW2IVMHpvocjtYpk3/c
Xrrrgz2tncUGEbZF0OPTwTvzjDgU4T3rfP8JzoiyQ0UhHLak/ls1ye56JbiPYzAsyFsyHICPiNm3
1W9d8s3zXzD71mnQNGv6yH+i8du70Ulo7yo9OJlqso2qaNPGyVbyft/+7KX1hTTDkEi8KKrP+xmG
klexYiX+k0jKxTiwilCf7p5We2LLdgwoJwHmcBamvz9b3bZimFHrc/9JjY+i93uaWGfq2P/XvGts
IknrP2ZmwSssGIfTa8y03rDLA2j7I83uompTFeL6mPP1M2YyN8EKaTtTYZ3PF+UF4kPkJpirh41E
DPsIg852Ebk12532Pghfo1BaOeNTvJhHTHOSVWfUGYolY+anRf4/nJ1pb9tIs4V/EQHuy1eKkryJ
sp3EmeQLMdm47zt//X3oC7ywKEJEZoAMZmLAxe6u7q6uqnNO0w2B1AfQr9Eg/uTjnCcv/CLIx2DL
OeZfdWVqXi7w4nM33OywHxYtVqZQ6fIhOPt+xE2ntzrXur91BVzL68yzSA81rW8E7oTTl2bgudGr
GCans6RFtp7/2yELHcQ0l4w/kdSZ1HAnp8MReV5yImV/10zVDvKlnRh/rvTXDO7jXsiBFygOLQ3H
29tjdQagSOIxgbY17Z2Xn6YLQxJG0hScY7hk4gQk50YEtWYAQJQqwrYCN/oy49P2sdr1ucVqJhpb
vMRlgxHF29vDWJtiOrXn/CyUxAQNy+ekF5KOaMzgPAOOpiCFDFPaG82ZfKdt3P0ujM+m5Ojhm5Am
EOLZg+oUox0X96L0J0gSjvf/0ExEFfXjJy2mtmtarTRHRt51qXo2C026V7z+++2Br+1QUqgkUhkf
gE1rYSXosi4kR8+ZGgd0c0M6foecSKS8IMwT24SpW9DGaxTKPK4PFucV/7BpgFA3caB4wVmJn0Rz
IIQCJUsCZM5Tl4lOl9xJHSMnQbHKaM1HSQmOQ0Pz0aNg/mqQF9TGH4X8LfA/9wOQlWMXOa0GC0UQ
7vBwds/z7RlaOU4uPndx6URp33e+LuAZJbQ2ohPRONOCWbaSr3lSgtvL97cNrsRDFwYXN0Gc+rWY
qswPpYHnwPKcWny0vMAR8o21X7lOMYQAEZlq8MFLwhSlr+UwaGMY5sVvZdfYauYo0ogvO6kCg7r2
TZv+uT20a6qcee1xtJkNeG4CXzydVb3KoipPwrNS/SOZnEpSg8BuIB9lId8JnnUP88beEoZ7Pfyi
CsKubZ4nmYp+v0WQsHKs0PCOGgTE2XP39sIJ67AS69xn7IMhBTAUjbARpcVf49zn4X6wsvCdJhPH
rIER+9xF39VjpB3b4K3J9jDl3Z7XtZUEvos1OnoB7y9C6LAlamuQ1j03E/3ubu4/eF0GJ1P3I0sD
2wJ5syMyvG1zbV98tLm4+zzdC4VUwKZ1178A/9mre7895YG2gzP0703RTwYMCx0BQGGLoEUvx5AY
Oo/OUrPrZvmnfUNVQ332mpOw+YB9x1YvLnVayoCEglWkmrO81LuukwCHNlhLxb2A8kMXzTWF/rNQ
HD1fOoUdQirI4ugvQnAo46NZ0SNuhZ+HiCnve7fsfveC8jP9oT6h314N/yLXU4ZfWwoUAxd3VN8H
+p0B+r+5j+TvkbpFQrB2fiCQyXwRAxFcLc6PUJ/aSYjK6BxOzZEEOh0oevqUStAgbVX+1nYRxAKI
00GnCgJisTBeE8aJYCXRWQ5/kZiKttJ7a36tU+qhp+b9Qb/4/XUZjpoVsxQWQZXQTffRdCqTJ6ix
bZqJ+qanp/yvJSvYRTy4gR1S1yISWFyIkVHDKwK/9znTaZ5WOjuKHkjhbOye1Zn7YGUR0qnEp+SS
e2ZOjyw7bcxfZPi2NAJWp++DkcUhx6RlumS10VnM/wzpSbMcKXsTzbtAR3Qv/xZt4dBW3jAwb4nv
ZeBZ2nQxKKlXRuIopk7ynSB+SkSkzFX4H7IturM1F/9oaDGwZtBq9CkwJBufRK3eSwb3/zk06kOm
OrfPnlVTpK8JWOZkz7LJCLzUEApTzW5qKkfuXq2WApGws6q3SNh4al4DGMhJkJBn4maBMBJ1l5GR
GFsGQh/E+bKvPadjdmdWoj1TVXvxuI+9yVE0OPN2pvAlDLc6JFfWDtszeSIxwcx+dWlbTdQ+EWRs
d8prUdxlMJ1ypG/Jfa3M5oWVxdmk+4NgkXMMzq0p5XZBy5gePSmoTw2T/hqr97fX7joHPMN2Gc5M
FgtuwFqYG+VQRWwxCM9tJIuPXpyUjpgY4w6l73bvi0my1/p+Og5SWdhVYXiPRh1Gp0A3vANd7xnl
kTx/G3teTY3RhhuetbI74fAmTckZPT88FgdNrfuSRyhM+GX5xxrILzwdvxo1tYcUUJziOVLdfEcb
7d/bkzIv5OJ6k9/pMbi8qcssWyV1AXEydeAy7YficxynnzJocRRlK4pde1govNvmDm1KycoykajJ
td9ERpyckd8bj2NqlXY7RUiV+C6qtarc+AR8uQ0pd0vkWWwJ5qwME7EJ9tD/05ssb8EOJfm0TLvk
XEFQGg87/duEztXtqVzxZmyAvQGUAonC8l0eiVnoefRin6vKjPcsnXiqTcmi8SUL/jGkunz21XSL
T2FplHQKPUQzpyIlZK6qxSER6KKXhsBxz73c0Q53NHxXo5Wk1I1jpGw1as8n9kdnmY3Rpg1bNSC/
uUHs8lRQhECfGgVjvvitaIeDKAm2XCAWB+rePFuG00nf2srpU9H2DGkX6xuAvOUqzvY1iICR2J3F
fJeqaIPuWUNWeclZ8RKb7NtAsTfW/ouRGRXOMsIauizBpiRrrZjGy3Ol1baufR2qxhY2lV5Wh/LB
yuLO8qeUmzoO0/NIvrln/vIZUwxD5G2fvHpizVPGHzo456cAy3e5ZIPa11HfSMk5jqVDbaJMESC2
F39WvTvpwZCOopbdS6l5UIXGDqwazh/0pP5yY8zfMJPXErbNoNRlDYjCiJ+aCcuWN8ErrDckr/AU
7yAl+1zcqqBfJabfrc0XJ92h1PmWxS0jlgNRqVi/dIJ2uHA6wg7SRHOZK+GxXsfDfWgNdkmsPsFq
WwR/Ukj4bk/72q4kTTXvFQVGleVbGi5nr6wgqz6LnK07s+e68Qkb9qMBXMoras9O8iG8u230CkDO
yNHs5EFE8hEw1DK9ClZ08noTqxp4bcH7nk938pB/S+Sd1YP+hWi1d+D7UqwfopY6SDxGQFc47LWN
TMLV6OdCGM0Es5KHydtj/vmHlI7Y5l4S0Pv1YiqCuBc9cacj9LKbxskncaNBk5Wn9fH24Of9cnE0
YRN9YzLZdDdSblwEm4IWCEOsWOFL3oyBUweyRJ+qPO1vW7l2rtkMPEDcI6h8X5XF1Wqm7EDS/QVo
d9P/bopyp4zSIWvCg15YTt9/LZvHIOxg6kLAz22SZuN0ukpNwplz8QWLA3+gQ0TrGzN80ROw7Ikj
jI9d/KSpxTfy6G0n2RQmkiGFDv3nsBd472cPbQEdim438knw7ugXV7a+6epeeH+Oc+cRt6DcuuwT
LyahM9KWBe9TKb8P86g/xokkPSgewLXSrxR7imqJJjF0AOJe009xkTdOU4fyQUTQ5lkNzBmx1TT9
w9RIqC3GXrITCrRMRK5Rp0ibt0BTfwgtYmuot0f7ICBJdHtplxHvDGHn+6lMcGhA2bdwWjR8ymTU
k+aEbHO7z1RRR3PRHI7REPlOivTPVjS6apAGC2TI6a3Hby53iTYFgSA0ZXMKfFfN0lezeZVLRECq
164abKP7XvXSvZD1R+9rfd8Hj632g+NrCoyNK+I9X/Jx68wjBylsUbGldsHZcfkhvtWhtpfXzQlm
43tfemj6r3CYI/5VBjvfD/dqCemP92h1hl0KUFp3z36w956T9oevdYfCP2WqfpdX3wDTBPyFT2N6
V5/HN12Qjv0W+dj7Rr76WiRb+BgieNgGLr92CMllNcnQnEh1PAy5bbUqxIqGPSboADaf/bhFEum3
ThM3adMHJZv2daM50C2n+n1fPKTVTHvqBrW2y2C406xP2jjM/GobhfP3l+DyO+n9fW+xIOBd0o6L
VdXAPpe0p8RIi8mueq14yaRZS0megpYuCF8MVSep9MSyW98IHuUxCT27HNB1E0NqZCYgLYiNVKSQ
P5cFbYm23qrmQ1R6Q7Zv00pyo7gFtFR6UUZfg2CmP6fIpx208NvoZ1lqvQ+LZlWcBgLt70FciSQ1
5SoaHDVrzOmQKbFCbXFKt+ha5hPoauTkgbjt6XEHFHS5QqoaQkyhkY2rYVIrvNDRuj+Z9B1RQPDP
T+bfdh5z13DX0yoAvy3viyU7jC4NcEgGuXDyQ++UJh6OUT0Y2vQYCyc1bgj3PenrX54VmKQ6JBGi
GQokoovLJph8paKAJpz06IHS2n3fnAZeNaH65W/tkGYAooBKB2cSD8PLmWwHC1bUkZBemJDgNau7
qnyAyX7fFeNG7LAMR+c75aOlRcErLfqsqhPddxEm38nCJNpC3/wSGnOjfDKfohe+sbCz2L1JXXY+
BQjsqO0TcZpTZP6j5qdAw6KfSfW3WWmGNcdgM5sOwREUF5cT2Cm50gYtExgk3kP/qpR7rz3F6Xei
Fm7EDa+48vuFscXrSJByQ6VExdiy8MGE3Rn2V7tINZBvdEbUkw11123/WJnNj8NbZqN0v52gIMGi
mn4KY7LhpudMgEhBSAX+n9u2rq6ry9EtgVGd3gpqXFi+K1JADvud2j1lRM+jvpEHWfHEizEtPGQI
a6NTE+xM+TdKsDBLygepONwezFWj6MIxljuY+HBQsxgrvfA11M2vnZe+ZZ78KH9OXkrVEfzwVc7A
SWhTi0TJBpZ7GasujS/eflNeWEoleXil8cXqf4/pX8bf779/bkcDfEI09k5U9CH+1nPP69NJ8N3E
Al87SFr4qdXlfudLVXHoyiJ3y3bYyhiurRvIT0rHNB/B1rU4q7pUmMY+bAK3T8Tejui3fEiNMeOa
EbdMLVNl8/h4nM8BC+9zKhuXuxpVuJBAtw7cRi0jYQ+AmAgtr1O64HggPCd16lewKpX5cCynst17
ot9tMeesbIf5BYBGF+AIFXzk5TekCUeLP4ax6/d9+I8SWnSRtl6/l4ZG2I1FVW8Uva4SaAwaLSgk
QFGXACm3rMznRmJNg9XE7tCh3iF7MB6RxkJmxa/6fTzF6D97u1YPXRnuk43dMq/d4tSG2Qo+InIJ
iLwtSQDKelS1SZNiF1a/5C2ycvE4KiUiFpYS74akkAD0SsK+tIR/GqnvnbLM/Y0LauVwJTQl10WG
FO7uZR2mMYpIFgYldnOrK9PDME3ap7qraLYwrSAvD4GuislOycosdLwwDra6vNfsc3fBms1ngL5Z
rHdjeJmgZ1PkiqOC9ERUJketrbsvouwXu5g356MYCM0RZXp5qxV7xdXokKZ+N0eRKg5w6WrlJI5S
3LYpdLCSf84hUjlaTYUwfG4euqpUj7dXe80cLzk2FwBUaDcXu2uMWrk2qjJz/SmDeYQnWp62O4R0
d/SgbwkoXeWncGtwNkgasT4z5Gae9w9nVdaJZtUHU+7KjekYfmv3iX7vheFdLJ8QQ95BzoBmtd1K
+i6VhLNKXbFOlccWMffbw15ZYKipNf6hRkDcv5jluA6aQNXLwi3JmhQGwNMgP1qx+VBUQ7uLovZV
FsL9bZtXJR5G/w41BqI/E5suM2PR/Nqt5bZ0q9y86/x/hfKlTL8a3tlCd4vqsBY1d+H4yZe3uGdX
Tmu6Qw2yqTIrfRUYmWMONFHKSldSsz+N4e8jrQd9FG2JZ6/ZoWo+58Phu6C54nJ5+9iLO8+0CjeO
OSHVJNVt/c1LNH1j9ebfsziheEHPwG22iAJ869JORHERyaq8dMc63KcVaENyTVofHtTks6I93162
lfvb5NUOHg7RL4rD8w764LN+2HoCmDvSOyhEvkhClh19iKg2AqG1IZHSQhR3rloQ/l9ayen59Awr
rNxC2XE635mjdCwj/9TVX3pxqw1rZR/igbPyHNfpfI0vrOGogtUjT+oi+oeYiQB08mFseTw1Z+2Y
7vXiuzc9ZShIpcb3yNpyx+ux8owCKEsBY94Ky2ZiUezzUVeiwk06cHb+d1Hxyavdcxk4VqjYf7t8
l8Zmn/2wfG2cC2NcxIWbNTCrVzS8brFDzJN16Y0KjGQku1UAFrxLF0dobOo9fMpm7Epish8g3IjB
BES195QaxQaw5XqDXZpaPEVb5Hxmku3YLWBlDlHxeY2TrRaSLRuLeFWoIqGCYisBK5MBgOyKMIFS
NjUdPW+at9uLs+IJF1O3WBzqBH1aiFbspn5pT/l9meAJ5qOo5LvJ3GCN2rK18HlyuVoWGiyT+JLr
B214a34g3rVL0i28zcpz43KV5i/54HIa9ewiSrEE8CWfdgPgeysheTUqwacgqJxC+JRGT32CgC59
Qb20Fb2sjpTrjb4+OtwUZbGCVuO1AXllHLLPdplffY3q/iCOgZ34HvIBX26v4XV8TkKGawW/4/EN
huhytI0xTvogxomblCgfndriqMZOo90J8cmrX1Tx121zK7fohT11cXXLU51YVQzgoPH3Yv6YBkiY
oi417iA+9Cs46erGtkgIFsOWwuTavJJ7okNonlWQEJcjjavRVCaFJuBqEJzQ9lXXNMlyZT/jLfTk
VfMCiJ85zfU/UwtnDeLSUKscU8P0FRHaSfJsWe4OXo4A410ej0fFcPyph3YPlXGU5ULvoNeDXSPJ
dnu6V1f3w4csVhe29dJHyytxVf8f6VGd/oEfBq6M9nP6U8w2Xspbtuaff9g3XkLY0JtF4hr+MUNg
lhSiKhzK0k5/QeumdVtQ7KsS2vssz331FLiBCyypT2ZcuCcZbeJOwmE61KhuCD9SGpbS6U6aXoX2
l/LQTadQR/ErdaZqP7YHfStptfLUY4eyfSDmZxfhWJejrgQhTo0mSWHvrRTJ5lU4+HYWwbK786NO
mjMSRtlQImjzPykpXwQKRJHWvhLR2P9wHNMHTnwxv72ucCh1NAyNWOaJq6n1QUzvZNx7TB7T/Dwk
w4ZjrV0zH20tDslSjHTf4J51yZT79ZdEeBasjaz8dZDPzMIgT0mWW5F35OXMxopetG3NyWTFvYPW
Hu9UJzDhXYHmZfhmRluZijV7UJ8xf7CWQ0q1CAT0RlSnrCsT15tO/qxI9FvX7/3ucdS/99bd7X25
esnAhmxAhanQr7p8wYRBaOajKGCsfhsjO0VlDy6UqBtgdpRsUbAzX98JpbaXp5/jVk5rbaRQJikU
PBAYJ396ObO5UmVh0MWpK6A3mqbBSfAPqYGuTxvvBHOPxt3t0a7Zm18V1Hu51rRlOrLyFSUcpAHs
WSg+aMKjVAk7z3v1VcfIALG3UADcNrh2FEFlMO8DphZ65ssBqkknlm2qpm5sF3pkN97L7zHgv9/8
+rOvbDUQrA3PnHmL8R0eGkvU0mC0E+BrK+Uc8mwf9L/ug1LOdlrIkzj7lAfexpvmqq7M2pEoQxUS
ximwRUsYu5H4klTVQuZOE7VlMlltrrhj+UVpHxvlc2f1L4npncAuFpqyp5F9Jz/5VAJpciqmDryY
5kzhTyF8aL/envcrdp/3DyMlzA4CUgXy7nLiLb9AK9hLctfMovuw0x6rpvyhWMUvjY5IGKp6HE4D
AqjW4rEU5F3FiyWw/YDwClXNg1fpO7GanoXoSDJ049tW7n8VYWGoSfi6WSD+8tsUveoVfRBy19B/
D954nuTINuETzifHF14z0OTViz7FTtsF9uDdqWa7E0hTCt395A32RKL09gfN9hYPD6CsJFR4Qs19
J4vvidJK9YTeT13P9HaaCtZLNbJT2EeyU/ifbttaHfsHW4vjuuoyUfcmdb6bHaE9UsbalUx8nTip
sUUjuTWuxeZL/TAxyXtxNSjBXgHZJn8SxOaQ9RuvqbWrF/cHBWMSbHEBLwKOiOSCmVscY1UPO3ms
FlSRc+SAoAWIxV0bi06QKIcJ/I2RbmF3V+4/bKMKRZ8WeeVlShnQ6RilXZi6PtKceWjcx2P1xdqk
GLnqYZk31CxaSqIewmTOl0unleJOMGqvTl2F7taqHvZi2D+1/qfW+JH4ltPo9qSrTu+Fd37d/6uq
X5JN5ZV5zy79FBoacW4IBcW3FIEq20qZJi/jeNPVZCebOYIwlv77toOuXYiEUTNFI40NOrX4y4HS
JRAHWsVAw+yPmfj3aZDutUH/NWbDg0bLnREaO83PnrReO5miU7eDc/sL1tyWC5FLkV4o9YrXTi46
TS2TMgWCg7WGRgX4532ABLU/bpzfa86Dz0LkP0P3qElcjlXOFBarb+bOBlGyzdYSYEy05L3kIbZ+
e1Srpt5vCYT8SG8sasU1Les6SLHZVLYffIWIsK6fQh61/8nQvIJou0FZtxgTj7qyCY2e9VNUeA+/
hD0tkvFGYWVtNHTy060GXhVercXjUQHSk+YWgYQAgdm+M+RffZWLtt7oW60ra04/V67Ih9KKSRPt
5RJ5aV6IhUcEUQk9yYyXPBw2JmwlRtHmXQ1sVUQqQl04vNZ1pjWUeeZWU5ejSDs0JOw9svzHQhgb
7z4QFJ6NgjdakSNQajpyUYnp/q/dg5QleW2EAOZq0eIj4KQcq6DpMtpTkBa1DjR0W8jX3Taylq+E
VYr6JsruJptrsWxWYaZqlJa5G9eVA9EsjNgD1PJjXu+r6L6xdkMHq8neU++K+K0KHwSICG9/wkqI
psmQjasybY6yuBxnlycgDZQ4c+ms0Q9GGHj7ilZ6yBxBSphKcah0RCYmpdhKlq4d4NBDAbKaG/Zp
91zsizQccjngXy6XSPFvKTY9orKDuoNwuL8PG3NeXCk6FmOI8Hta6rveovobSlH6AgJI2CVKVh/+
fjKojaE6gUYjDTGLwGNAXyYp4NR2SyE2H6vckvY1IcqDXJTig19a/r7qi9HR1EB8vW15Zf/SZDvr
FJOIZz3mn39IEYjB2MEumRWuoE0Hr+jusmg3luLxtpWVYIdM/9y8woTzkFu4m2gF09BMee623r4s
/5W7u6+99mczc7Zmho5lxCw488g/LFaWSttQ52LFNBYxq5hERHGDeN9PyjnvJs0hH7AFSl05M8j7
E3DMLw127SLimdJgSLM4L2DnVx6kDJgj1CSJccoVydGSu+4owjB/ezLXNu9Hm8sOsaxQGmgZqLU1
/SfTP4Xi9858bRPxPs0GvPOsIndXy88TDXJp9rny82OxlZJdOYzncseMJIAXldP40m0syRMqcH0F
T5xpJwzf63wrlJzPuUWMA/s2gF+Kilz9y+NepA0izsqegmJ8J0V7ke7ggvfbvuve+uRNGlvbTz4n
8X5LtWgl6KCFlWuZBBLH8BLl1I364HkKD7k2ket9qjb/KvCP72IjFO20MAvn9mKu+Q98DDMIhfwn
AcjlRIpCnLfpOObEOO1U2nooFrYPF9+L1FEq6Kz7EuXW+6qLSqTbBHEj7Fk5hIkfCbHox4UBdIlI
yUm3GlEoUDiyaFKtgx2KAXFyqJS7Xsjmo3ij1XnFbUAaEpLQ2Y4y0rIWr3hj3ClFRe2o/Sq1jR1t
6TysDIjEozSjaGkyp3nncjqjhAaCjg4hN1LU6s4fIU7NtWF8rpUkdq1cptNFkH2YRn1joxqycpDO
SSM0ZEyKVlf9yL0y9LVZTYUL2Q+pI6t56trxLpr+Q/mNs2bmHSMSAtq4eDfS1dtK/RhTqp2GXeDr
tq/sb7vkWuBPaZu+P6oPc0VxcRsBdk9z2aKs7mfCA4LZn7qp2ZWGY3qV7Xf5a2DU0FmgP9uXpu01
yaFJtyQ11xxF5qGFZiHoTeDKl+s46qqPmB8Fdi8Oqbh8rtvftwe5ZWAxjV1tTmBBktKts8dB/Drk
3sYpvXIXoV5EZExTPOnfJXw3C8o0Cke/dNOZETIQTwaUqOo+V+CnO/z9WMBSzMgNVo1o/HKy0qkQ
zSKvSzc3EMbO60nc+Um4UUtYGw+BggT1kMqzd7kiuhjLeV2opasW1a6dZEeEDVqvIxsalRdeihux
+MoxzNOWploVLS6OxUXEACXWYI5dXqEdh8yGPzwYrXpUOC7tYGNgaxuXueNBMadfuXIWs5cGItF+
XLlxZJZ71SrPfdzmd1m44XFrEzhrasxtDzNeYL7wPkRaE0y8Q92qFZFWcuiFwJWKI4AmyrPF6yZb
6Ip7w+1PaE+Lyiz9uXBvvaiCONKTGoWW/G2yBsSYy41iwJoJQh56HiAgIYe8iHzitB97alk039Qd
2H7Di/Zdm2yVAFb8wCTGYBQkXAgDFgeB5XEYJRKdKXJlPnZGZAsTfCZ66nTh8fYuWrFE5IhIDxic
9yLA5foIep4kCsAaF/4ARw1/NfmbCA/VJjfZ9bzRzDPTbdNrQ/pm2WsjC2mRqR1dpPokmudBM/vv
qDMnzu3RXMcVWKEMRx8FySrOhcvRiKEc9ZJPXJEF3ZPaZxlwe09yFL+x7r0IuPAwmAVqZ7WwN5vR
2t+2fj2XhDQEiHR4cmDQ1XppHcxnkXN95W7dF/C0J5H2onpG4nj5QO5oMIKN0a7UsOf+N9KOVOjJ
9C2jtkGG8zRQi8JVep9+yklopKdajEw7kQTjaaiz6DzV3MtmldLnqdee/o/eFegkZABLDrcHf73R
WVxOfL4IR2IZLgcf6mkf6B5PqlAa36DhelLEbwgitHW5M4ytY3nlNYs1aD3gK5yJLd8v8w/HSlPH
QQ95/NwiJuepU9dF+Y0TRutttUvklyHPyfkKWQlfRSaE6j9wwqjyUw+oEsXPuILKTOmEEk2MySj+
+gokpJzpv6ConROmi4mIKl+LutQjJKpr/W70c++oeaG0T+JIcwQv/ASxirwRhq153pzBY3PRVWwu
30bdKGaRGhEeNVVwEAUhndV6HowyKnalXv97e6Wvo805XUiNmTCFeHYJ/ZLSRsszGWN1PtpzBt+C
4Gsad6OHsnBs7cnRblyLa9uaqBYSAB4oHImLazEnyuR25jis40+y+L2Q9oHxoPh281CrvyJ96/S9
vhsZ4AdzixXs29oSIXAp3T5qnlEKuBv0b7SEbCl6rO0YuFNm5j+ThvBl9lWN/KI0Mp4F/PjYJ/6h
HsbT0BFGywkdw9F/8Eudm5hXCCfwVeqpHYSwLUaxcM1YOoYBbbKT1f6eFPOHOP4MAOTf9pK1SaQu
OGfqqQvSzHl5HsRxK9RdrRa0swFMrOnEBSJujVvEhmueD7EPVC0c+MzlIr4IfK+0jHYkZEZqKKvF
whk1/9swqZ8EVX+7PaSVRg/AeQA+aaemhR8YweWYpNrwAiGWMUb+EJWGu6DPD4O8A/kUKohe8zQp
DvL4ZlifxFhFOoM4pz+LxmkM/8NpyzYH0jgrDl3lS7NmyJWkNEu3HPey7tbhY119Nvw7TdwwtFLc
YsykSkmWAVuDSPhyzGEzxQVXXulOaHRJZA2h7LpPqv5e9DQ7sSTqWsOXqEi+TMXWs3alfYlUMLIg
vITmBtNlNqRKIR9Koql0O/qWCIhp06/KU1N9Sw3VzqNTIr1q8r8iSMnGe4xzWPxS4Rnph7+Oldkx
c4P3zOU0F7ovpwCu5ikJPKF0W9lwGzG0Q/kRiavPt71rnsjL1M+llcWGGfNykkNAKG6UJA+6voOr
zeZVvW+yjSVd2ZnvD0yuauqG3J6Xw+n9PNS0sKxcs2v3opkA9ZbvG2X4dXs8q2YMHaq+Ga5MT+ul
GaH1y8GbGE8iKBbAOZmO1jJpjgGp8Y2zZuV+mIPK/5laxP2CiLQXRHyVG3S9bcYnLfJ3QSR8Chvo
AUsrsuMSrgxvq3KyumK0XJG5hiSN2u/lCDUvJ8Iqg/ltE9l0I+9zAh01svZxvuGBa5YoZaHBwWON
TT/P9Ydwpy3rehyjqnJ9isthojtK/ABg8FA2v28v2tp2RxidUJImcroClpUtq0ZbcPD7ypVyqX2J
87E6SMU4/cg0uTlWRR7ZhaQ+dqExHSZRfmjCfIt7d+VanGEriC7MeuZEGpdjjeCeq8ADVS7EP46e
Ihw3fPaFQyioh7I93B7u2rxSBkBpBEtAZRa3h5BD2OTFU+Vm8Rc/gcL7O91jnvTltpWVgAkYFj0f
Moh9CCsX8YRu1YLexNxRcOGk54Dv+JYK+YMY8X+lGZr7pEGHGTGnv4dFUlkhq0uFEsgGSIfLqfS7
Whj0HsxB0u4L65sWvJj1Ri51bet9NLHwzKpL2izQxNKNE5K1GdQgIkWkbHxVrWYvis+JuJfL4+35
XPOQOWlBbG2Qe1w+89uaRCE/K10csNM6p0Mf2LKnrt2plb+Bll3dENB7EsMQflJQXrij2Pmh1Jl6
5VaF/K8QitKhM0x/V6la6dCzLx0Q7J71Qv3MqX1aZtqktzYC7rXxIsFGCZinHvWyxSdYaefDJ0EO
pakfitB6IqD85IfhUfKlc6NvJDjmBVteQ4B8yAxB0I7rLLZERI636sKwQWss2XOUQgaSeNLGgb22
7z4aWZycfp3ReicHjdsgxthHx8l6Fnq7mP7DsYkQJRUbkuLUuBdmBEBEgdcWxGvWIJ5kKd2lo/FQ
R5bqBLkSObfdcm1QFr13+kyOjvDlvIwfDmmvyWihRlXOxQ1KoOnQ4TZS1TuJVt55etNsmFtZKIo1
cznhvWK+zH+KkUEJLvFqt2oafE83yx0Z7JgenGBL8mDtuU1t0QJuh1MgBLgMfBUvtoKqbVwjKApa
qf9kyKbaoa8qzjigVd/Qu38wJ0G9S1pROdRymp171F0PQRqYdNIV3cbKrgyelCwEB3QMMNVLqsEy
NMfaGKKaS4LGFd+0la51dGXjoFnb/KSyARrOL13i38XD05KHsg2qoHX1o1U+eOY+LB8bo6YecJ/n
+UE2Qnb+/W03Whka6RGRJwaSM0Tei92eeenAGVB378FMq70WkmJHrbi7bWXFWS+sLJy1TvxSqaaq
c/vJLsa3tnFy6bmn+nbbzNpgiI3mzjFeTEzh5Z6Qh8hLmizsXT3/1QcPgbRTmp+3TayMhOwX1YbZ
FYjRFwcWmPhcJEXau+l0isIvBV2TXizvLegZbxt69/LF0UhWj4o+Gcb5KbAInOtRHKBcrXu3jeiu
HYPiqSq/kt+DO0rpU8A59NSTbVOsuzyVXisDqPO3zt+1MgT6P3r9+6Sf8yyySxa0UnlDPifZWe++
6KG+C3s6T5r4To/Kl9tfvTY9dPWQDUcaBcLsxUeHKcjoyZN61wgjJ7Mc+ODtWvsS6uHGebRuCKeF
rXFOey2inHFMikQ32t6ti/QIK0JXKq9+mD+PPmqwt8c0e83VQvAQg1KLdBfsnJdeNUziMMSx0rvj
0Y/ue107knKK9N6uNnF/17EbSiXsQw2UOnWZZawRdskwiBFYVL2j9s5h3jxGThj8LKU/hfDn9rDU
q2EBJIZweV4qCmhL3KuCGuNECpsXoDbYAwfssAVCvd6OiGbRs2GSByLntHSGaip1v07n1B3Smw4J
DrtXEVeS1L+VAMLXAMQgtgBLFSXb5V0Y1ZNOZBZRB0z0xhYDNHlb8yiGcD7FqKsmotufuzjZCNZW
JpBEAfrHdOFy3izToN5gJPU08iCT1PIES9J3yco2DoGVnDsl4lm8SZln8QrTP4i1qcch8WALnYCT
TBLC9EZ61psgcawSdjyUNVDdrki4y4GJSPuU7jyg0xtbYG2o7/1y4L+5n6zFtm6LpDBzkUc8ion7
WMj2qvfjtjfOv+Fyk1F+AvJCxhDfp7PocpORZfa6oDZKtygKOw0VpOjjLt3JlXcq1P/j7Lx25Taa
rn1FBJjDKckJO3ArbcUTQrZk5tyMV/8/3N/Br+EMhtBrGLYAA67pZnV3hVVrKcKPbP2/UAUnJjc7
b9P18SbOpr6/LgxQwZZYXxoMg9KP1SJknZ8NUnozDqIVEJNFz5r+6f4yr68t8DzM7sOnRteG+Z7L
Zao6gEcm0wa0uxftodZgf1btOPVjIeYHS6vknQ93Y3FsJ7ApcFPEFcYmlIIeuVKKocJeJc7gUL7W
IeQPEmoCrj4Pj3qmH+8v8PoGY4F/GNx4SpvNRVSrzfBSOtZZZSQjbnwLxMaCh2ahemJY5HTf4mZL
eezB1ZBtku0ionOVQih6pI0TIrpBkypwrJlT+WCMue3pSro85cLY67ttbrU3exQHgb8rPP/Ati8/
IUI9thHKVR1YDPDo9IASiq+N9eP+qrYAkTczMJMxmgVhL5Xmddl/xPeW3tk5XRbMpEDPkfQxHmH9
g1M2rWtvsUbtXzHn2cdhhNxLmWfrKVT0yVfLcXyck7DYydM2frT+GjAPILUQGCDq2RYlnZrmTqKq
XSDpc3dUluRzaaWvpsEQvhMV+oMUQvFyfwdu7DPPLc1N2gfs87acUBZdhFiR1gUaHsxsoRRD+xeP
hDlLvONC2wGet+XxAlKfhKaYd2Sz2XpVaDBQqqgzxEpmHeHwD8Hz9cynOVkiEYEnZtYA3mrbr3GV
DfZBUiDkditNiv4NEaT61neD9CHr59Z2i35pIcJDcE+D1TWv2kMLB8zkwnsnxy4DhPVOUWTbKHj7
9ehlaKtGFu/tVUw68m5Yjd0FrZLXo5tFaXOOrKXwq8pC+qcbRomSdVQeu96sTpk0yT+BUQnVjftG
OkpNCgWSLPWPaYJonh5CxTnUYbvzObfZzduvXEvrKzsO5ZTt98yyJZ7j0uoCi7Fy5q7T9kMnRWBc
pnzxIjtvjlLX555hxg6Vf2SaIxSNdj7026n545nhR6wZLMWGtyE5xr8vT1U1h7UVUakKljBDH6lQ
QyPy1WlZ5/9Ca4K8skq6L5zvsD/GAJj6YwveTLjlPEX/jEOogZMZRUNkpgzNO7uYDa81jPQRToAy
olJvzzUJ4gTFoR3HZvlPMk+D8ErIdskThkh7NSBqklxZC5flkE992MEbM8mvf3t0Vpl5uJg0BOBW
yOPlKttkmc1snEVQqUp1KNtOYeqQ1GEwnN0S7hpob3eUd4X4mBuYuvtmR/vGslLajdiCYdUPo1zV
PNGlqP84oe1XURh+nqwq9HUpns+t1nMQ1OU7CnXpjoOthrY/hNsC/oCVHBU6kstFR1Wb1JKBf1XW
5ECTn7yGZp6dEU+lDpOidZZ2f/e4vjkT1VxG2VbBONTiLi1anW60mb6IwFxqWD4twi6x6DAW92Z0
wM/GE4ge8XD/224Cpf8zClyL5MBcCcY3gVIyREhspYoIkMFqPwALSWDVKCvfavr5QDTYnXol1k/x
PMdeuJjl/2KecJtzvI6fbdvIMgweRd/zuc3abD3dKMbvEEkrEHPrv7KiKx5MXeq8bGhVj8LpXmt+
26NbV0+rgFiNF3FFuG7SPkOmFWmH0hCYcpd8ys0OGQRdhrfQRts+gVnroE3JfJj6qvciovdjJxrJ
I8z5qIGS8ESjNn5VjtFXaxB7faFN6PP228jUAdOBPFKvhLHlfmLcQxnrIIqoPNgCZPigoyveLYrb
UFX7YA9W+L7OHW0ngr1+KXkjqdYyNcdYyxWDEX2SeqAp1QYDgj6T20Yds1yOZPbyCZVS3dpxgeuA
ixkDCMaoUlFx5lNcuv1i9fGYgk0PKprTH3KdORLd7GbPNmoQ41ltJF/vu/z6P9ycbKDb3Ixv1OEQ
y10aTKI0TpfEaQNJTZejtDoehem9TtDNZa3FI2otFFW3s410VMbOGaIu6KfQLBB4HrQ28yhb1dL7
JMwXIj0p1MZlJ4u8YZZmL1S0K+8J5A2b3TSTBSjTujh1/qEYYHbAsBbSAL+j2EmxbvgnYZSxeieo
KeqZl9to1YrTkk12QYMwjMgNzzLFwUS4rgfcUlvVqSv3hn1vRLEEJVQY6JAw+ELx5NJmPbZlNvT9
EHAzOV8jI/86mXl1qPPC8GMDkRhn0nJvIGx1M7RLPOphNP0S3UB6agj3KLhuOBJc78wgkkpzX28n
sqa0qsMOOtKAaT39YzxFyzEfur1S+Y0bmtIgHG3IEwL02s501lT/myRRhyDTi3e9Ex4zS/ZnCTKQ
5aFqYbSxtNdRj3ci9Bt+RNWIQUSAauz29mKeFLTPrbEdgjbqBzeuRpTqih9yF58b/Xz/PN4Il4Gt
r7Q5qE/w1m65sIqKLLwLjSGQFZF80kKpN8+FlA6Ol4owfWemffkxC+3acWONe9qX6w74m2ib4pcW
6dlxlCvLzXjG3kV1Mr2n4/e9yTrlTIzbPbSZpLwfNGTZ7v/qWxuELhclVYQHVpT1pStGYHf6qY7G
QIC0Hw1nAO8w/NSmpvbqNj/dN3bjrFHpXLm/icnXct6lsdoctaIt13dqagdvbhfLzfP8l4jUH/Eg
/K4GwaaLvbjvltVV+pdBXr4KGf+l1bQ3e6uvkzFoTeNTVzwvzb9DfspC4hBxWEVt7y/yhqNzZ60l
t7cpom1SaI9pLU2iGoNuMM9TZEEx96WEn6/ODo5Wnspf4TjvVPi3vaH1kaVR8fbe0SGl7He5RHtm
iiCT8zGwFhtqi2K2H4bchNId0sST0OXhBClhdY6SOfMLw/5GnCkOCrVOt3DikzHbe2OeN9xqfQS5
5ta/r0DASmSFUVp0Y4CsRfoET544zVSmTyoXw4OUL3uDCLfsQewHYIHzx5u4+sAfdYGlnxSp55kP
FH3xK8C+LifvZ6RV34hFxd+fGZBnRDOU5KhCyBuHKoQjTCSQpgBt8O8NJRxn+a825s+R2exgSt94
ZjaPPLU3hsFoQpHxb/m/Uh6hVHaSPphNdX6Fzu1z36Xf5WaofTldlqdIzR0/bjXrFbh95eVj175D
sCQ7WHKSIBmZGGnhznX5G03juQF67dSfOhZ2DKngunEaqm5aZdMJcgT1OFJ12Dnx234NnskbB65j
BUiThWzjh66SLLvtsjFIdStloFjq8wdSB/tTFGnHbBjSc1SI9kOe2NE5tiDqVFQguqNZkukmhXWs
Y22Cbc3UfEHX5NQ2qXPsHUOcq6Gc0YZRBAo4ZujKuf0xLlLJj52ePAeCZa/gFvKzOn9MhgFk4CD2
xtxvfB10R+m12ERfgCG2+MqJsRSnLcQYNBl6NYBmkk/p0EWvCT23wzgObeHGnfaZccXZE4s2Hktr
ng7q3Kb+0I/LoZ/D3p26QTxCpRo+2lxQXkuD6+QYkXkqZyN0SzlBbEdD1TvtK33Hka9ffn7/SuC6
ztBzZ60h9B+nppXVrA8NYwzCpQ4ZiZNqSFiQEbt/IV6fTawQQPLocy3ChnxpxWZOVc5K7gJdSMIv
M2V5jtRqPOaWPPjW1Ks7q7q+7ynHgz5Za4SEM9sxB8XstG5Z4ikwi0H1Mtsan+GnWVw91oaDlVWx
L4RdQXdt7LGe3bIMmQxVFEhTwU5t4rpsgCszrLmFuqkOT4kafU4XGAPHwYAJVFbnZyG0U91Ne/Xs
6yeHhou2Dh1Su0G4YvMdzaI3Edxtl2AQJyIwHwKQ6YNhdo+KdJprr9sjOVqLBpe30moP+oG3QqRh
r//9D7+xaCrNZZoswViPJzVJXE1Bjij60Ci6t5Tmjv/cXB0dEIU5KRZ31dTs1w03+iVgYrz3W6cB
ZOFIGifdcFxltl4kwIH+3KxVJ9NcdrzphvdSSCcBYrITapctPE3UWl6VM9xxrSJ+dErhJ/mP0fwd
I6py/5jc2FQMOZD/wGEM5GDzhjMaYymj3C0BYwtx+05OX4z+s5zNHtw89y3dyD9WeCGLYWNW0KZ6
+f3iKZRMOXfmIGpJKzRAqIck9tPM66gP6J74KkTutuppMA1/x/R6BDaus6pwroNIJHgMS1yaDsNq
EGq0LAFN0MGjgiZGj+fBPvIhjSdnihtXMhLqZkZc+LMFNUncDMlOVnBrq5m1AmHJFhD1buLQqOtj
u9H5EX2y+HruLtRAlEcjjz1u5J3NvnEnkFRSVKESSD675TtblEmdpkqXA6oUz5TL7ZEoyODfGgxY
4ptatzvx53XdgyoEN8EKxSUE3eKEqFRPVdbMCBwb+YNEjP2KNGPi1qW0hzu83kYsQcyPXBvgBrbz
8luadVx33RgqQQfPovrBbn4N5iOkFi7Tpzu7eGtRXG1U2IiBaHxs4ju11VrLyRM1QPFIPJWtHSMZ
IGnHvhbS9/suev0owtH/fw8HRfkrrUTRKK0VGbMWpENZH+iN9N602HsLur5WgExRiSY8Ws/hFlY/
WWVZyKOsBv2gf1JhLJdbx01QhW3zPV749TNcHjlMcco17hWVNHjz/hKHm+acWGoApdB7TfYV+Rlq
+mM0yydGnU8tNQ5GXHcKONcfbEXfkQhRggMgam/ySphXxswRgwbfcAi/H6V/CVLvAVK4Hc+4kftg
aaWG5G4mcNwCUcp2ifK0YHm1KZTAGMSPQTAn1JdmfSyq6L2io+/WSNCnDBZ6E5nSLC5V3NhdluZd
k4i/ZAsi4qXkD1iFjiBxAHWzy1NBYWwYtVDWgjor3bb4rYVf7jvojXLvW1NhjTjZ4ivyeduIWnvp
FA2dJjlNXaXXOngFQthk9Zn7S+7U9kvSJGPpE5WTBWhGmwOKBW8mvC6R+ukw9mKSvFg1qtjL5Rjm
FacXxc5ButHbgueR6H9V+2B4Y4uYd5oprtPJ1AKr7nQ3z3Lr1Gft8FRFTuPPQPo9Y8HrNS1E+qux
/+mlft5xwxvHDJofXJBmzNoA2VxRo5FZ/dj2epDaP7V+JbQ5l05xLEJ159a9cchgJEHdjEPNxPC2
+DOHiIqkfadDmjwDBBnQUsstyUSOOK9Ohlynh7qZ8qOUi/g0TNou9ez1rUVsTRETJggk3BmAvfS6
SKrTVhkmPWCw5Emv0KeX0/ez6M6TnDxFGVPL2oOe/EyUhKo7dLSGgjrf+wGVnPvOeePcA9IiUiLC
sNiNbWgYGlNPnq4HXNfMCiiFCxX+E9Ojr/ft3Pqwq3rLGmoboBs3IYwjZ6JN1doIHNhgnW45zTC2
j0OEBNuOpZsr+sPS5vpUk9auIrsygqxtgZ59TYrksZN/3l/O9VNK9sVEEP0KOhYEm5efr61rWq7o
oQeGTmXQGKfRQ5jsM1QXDBL3TCLNCvq8923eWhi8DSB40T6+xoXqZdjxjthGMI0UQ8fZAihh5/qx
Fs2emsSNr0Wngr4caSBTbNsGVR5rZsc/9CCq6/emA/oslp+N9lcD0ez9RV2HW6hFMycHRIQ+HEnY
5UbOdRI7FRp6AVIVj5L1WGuJH8tQLCv/aO3vUj3eN3ejBIA9SjQQotFVxPSlPQBqQ92L2QgKY5FR
xyVyUHF5ZT4p/TK13tTEzlMEM+U3uyhh9RW08E6WVDIVPOtN1Z1HZTZeGsVJZHcwh2zxckNbZTAY
24IHxxDxL10tYiDlVj5WrhQt8vNsWbXpaqmV/HN/NTcSA1ZDVMySiIsp1W5WEyomaqCqEaBToTaJ
a4Wzm0vZqWac05a9VIHxXn7Xg/eex8ll5Ttfb4vsWx9P7mqqa1jnD9vSmq4Rfa1lkMCKEBevwo9j
zrRT91WL0xfx1ZIfi350hTjmsbqHeLv1XFE/5DsSM3ODb1vlU5MBT4ObJVCnn8lieKDsfmTde1gq
aawxP6ulnqlONYO0p/vbfuPtINGhXAo8m3h6i50qshVGbzRmEA4AU8IpGg5xIaRzOTiwl6tydbBb
W8lcqZ4gE6Y3dLhv/8ZFgDY3MDEI0piX35aBGig9ia8GYlHoPf1oqnLfAG7rNYm2J2v9tpZNMMrb
ACEb0+vMRW2BEWG8GNocE62lS3qAw9FPne9NEr7LADiGmjfHHZN7iAlFw9FsXyN95dw9z+W5Nl7q
6Hc+n5w4cRU4eDtKDnnM0IFytATj79rD/U255Q7kbfStV9AxNC2blyy0qLVoZq4FuvI9bBK/6Zxf
9O18W31eywB9PRzbSTt32R4l3w3k0tqPexsMhR+brbo8heFSSXZK4EREG51VLTqFqP/qxje7njz0
0037WUb/Ws+Mk6UJP+zPcSLOYTkdWyM+57H58f5OXL9N/By8nGIBTZvrKqGVLUYMVWKA/GPloRmc
PGZpqx9IK8kiQK9SNrD/+tFdiT0BE64SOtyum/Rh1lK7DsMENrtuQUi3C2s/VdXCLYY5Pd9f3vXp
W2lkiKJlWIxILjfveyvXptkKHW3j1vHqXPvQJp03FtXLMmlHO+rJyEzeffH+vtnrJxGzGsD2NS7l
7K2H8o8aWh0bMYgs0wyk8nVu38fTv3lE3XDvPby5uj/MbG50VSrzWY5sM9DS6ki9+rcC7kIr+3fp
yPgDMSJEXv4o7YwG3XAZFgchMpEeUPptgWWI+7axTMgIm3Ytd8Rm9BRPdfOQ52Xh21ItDnYN59v9
Hb2+xtYd/f9GNzsq4sW04gx6tYFxNJ9WBCXfofoWNaE43Ld0427AFOMBZJsUs65KkqUIZ2PM8JnS
+ZnAXm85Z86zp+byuVSfsvZxiM9xvfctby6QCBFmNDD9V1QzZq0DKBlQ4SancHMkk5UvZrhHUbFn
ZHPtqXnblVK/Osyk+K1lumFqPNf6X8eebCBwKVpoqP/a29JR5KQmtEcOd4oTRYeOcpXXF+Uvyk3D
ToS2XpaXDw6WeN6IaPhi5EiX5ywa6qlRpdgKUgPcm6mkjVfTS/8frMDgtTaDyHZhZLm0Yjdym60k
HMFYIqRujwr9OZuA4b7fXQe3sBfSTyXUXFFm2sbDM3MBBxoKOyjlArrcopG93MlttE6c7hGWisUd
q+afPLb2NBRuGQbRR5MLDkVqVust88dlBS/8PEvyZAfhuKDkYhbmkZGvAt2/ZDlMqZWfFaF2JyMr
q52j9ibcsvl+DP9Aq8OTyFu85fvQtBGAsDTagVG/LvIXxP6ORTKelwLmr+THBGAyU866IR0G43FY
Cwn0rxgVdlN9dp2uOjP/8WhD7pLIyaPVrZiz3Tbg+hhtfyIutsYIFPPgX7rcnajI09pKJDMwRZ7+
htuhfu0lOSRSCJt3uqRXnt1omU/erp9qc6H6Bk07lG+xBzGW5Nux1h8bZTTe0aaSvTbV7c+pM5pA
9czG7xXpn6lYso+JLI07XnvjcQCyD0sb0TZx91abs+5r3c5nrjFrUbx0Nny59Kvhayw/LNW/onmv
GN/vO/CNw8hDy8sOUhHs/BamOSezU89hCRmLIfUHJbd+hALM030jN3rOJH8c9VUSknOyZZG0mqGC
kzA0g3xugso5FNYTlWMBi7ybLW7kxMdl/scMf5dp7Bbxu4g5kFA8ReaLRutFKcdjYo9PHfF362bj
obVfe/vcqM9Vx+zeIYvpdw1muxMOvMmQbJyITaHJDzKMoa0tr62kU0sPuRUDeVEqfBtN7U+K2Tqv
iTBF4U2ZJp/U3hoK5G90Driuxk4EdLOc/+v1hMG4hl7PcoTpJ6HrHDfV97B1ksi11FCG3dXKS0Co
IwQusZWpwlcLuFRioxD/TouxIDEzZonmK9mi/5vSX499VUtK2eviHImdIQkH5qkq0ecHyYB/z6/j
tC+AAaarsEI5Oz+MprNs15CKJlhlIzPwliET2GpuwHsganXJ6dfN3SOhUPgRYSjlmx5nITlvp5Iw
V0am9NxloWS5fa5kqQf5nnPK7VH/Gi1aO7rOZLSfRVzIqdsOXfk1h5VfuFFXRUTJhtNDtxbVmQ+0
jn57qEqRJzkJj2NXzF3vzyPcTo/mYJHQtC1VwYPRV2ZygurFrB860fU/5EFS1IMEmYZ+Mo25+VFR
fP1uRkNRIlprhJFn9eUynhGaszQ3X1SjPsDaV36Se3oTO3nwNn4CqA6nPePePJHrTNQmakNK2xFL
J1GaSeT6VClQ5yn1lPpONYRPyaiKQxjLe1i520YBApL+G4phbQJhuVUSuRoSM5izc//FrnR/qQ5K
dxTJ3yac6/JgouS1JP5l7mGzvFaOmSDSamJfR3PD2PziNP0Dmf1OFLr+b/48UrQYuWuIr5kVXOdH
N49ykdR6LRcyCb3ECTB8NYTRZzxp2h7k/apssVrizHI/k7Mw+ahevgB5WYfLMAgjmNNfU9e909Lm
NA7PSVm4YjDeTbZ2kssPInN+ZuMehdn2Esc2EBtAdauvsNKNbaNxFmkJCaXCeSX2SY/0ytyyNB6t
tHUVRtoU9GH7nUhkGyWuRvFMlgzpG3/Y+ErumF0GMMkM+iZ1Y5H6Lfj2CBL9nat8+7RiB41boG2Q
4ZAHbjvVfR+HitoqdqBUpX3KO5uhVZCsHiMyylHthepHuRl5cAR0D2lsL986s6uP9uB8yyy1f5qL
UQnmkLAgb2FbnA2hBZKJCpQksvRBH2APDo3SPIZKvEcMudVlYiIMQhv6bdAxMvONX1z6RLKgw6R3
aRgkeeRqGZrMsVR8HiL5KIfPoX1q9CentTx5pTIIpedxbg9lPQP46b268A3pkzVGhzZS3JYmeGrv
/b6rWh/FNYow0Ibx08BPXAljt1kkU60MA0X5HfMR0+aodB+yg95Efikv8P5TatC4yJXuuWr3vuw2
ElitAzxC6GBNvo0tHFgVCBpoXR4GBeM3bpVIshuH5k64cXONkLNRmV3PB23qy28gKbFVwwXJozo2
/2kW7dxUPYe/pdDTpCAJu1cjGo9GpBxhi0Sibw95en1KNOjVNVRQqC7A77qJ1+NKpbRO3BbYeulG
cnGUGWrtwM/fPyV7ZjbXqWaGcWQPsxSoyewK4yTVvxQUcu4bucp5+WJvOGqIpUndiLAu97LLYcbO
QkcKWjs7qePgwpJojjR3je/tANdq3oWeXQsvn/MduMYVsno1vSpFkPUAUWb+89J0kQoJMHwavYQK
/FeWL+nWGeuG+T5UBJyXrbtoxj+5NnySevEesbd/R4gphU48Mj2qpUl58H2Se/b88f6eXEWabz8M
HAvlUTaHDtzlD4spQGZmU0QvQ3eACgF2ck8zk5emOubGg8XcLSMLUfmxQNoT6mUBC5pafVxFEhB8
8ZXirIAQ7NPPaXVwnI99e1TT8lBP5zQdqPK1XlI/2p2+o5tz/V4QG5NR8WKxl1dsCuBvUi1Ua36z
dJzBlmKJxkKfQJ2WWp4ts3W1zVAHQ5v3d+v6OV4Nr9QdPPk0B7ebFae6wTRp9OIk6stoje7MYDv6
T4esiB/+1tRbFw22JsTQud/W2+ePfDVXrEjJUTV8aULb9oWVHjtdWQ5R+QPQ+fG+rTf6icswYzUG
bIsgAKzDFvANxEaTJJJAtGTTRbhmFrW5G3YM/niqmiqTm/W0WTV48CZXkohD9NjJ31sSOtNuvDjz
U9VAnSEvtnrUBtDjrjIo4y+nzaMvRVF1O4fp+itACoEmE9EC9FJUEzZbQ1VBKfQlR6mEHjXNnnNU
ho80ftaxtZ3zce1ql7Y2VVxLzeuGeRBEWed8Hf4NR7+aZ99hivtYxva3VNKXYyxnyUMkp935/ne5
uVCHuA8oJrX6bQzdhHg/VYX8RUqf5ehoVs95m/hOv9fSuBH8AYZcC1kKePd1ZOlyRymgtoVTpMUL
eZPXR7Bitp9r/T+KAoeFtl8+uGN8akrJNyprJ8K9fkUNWMPfJg3WfHcrZaTZUx46iNm/8MvEp7zR
lafCyLQP93dyW/2B3MUheuYdhTcPauPNwW1gKbCtCW09YwiTx4l2jQf8sQZdMqkJi5O1zwU1PjR3
2zbcOV23bK/so1wXyDHQnrrc3BxioXKSkIILIUEbUWPRm8yLJSg+YPvJVO1DrdXf/n65gD0pOeE7
q57HpclG6VXJ6TXk/NCdTBZ8VjtZ6Tf2+Zh1ginOL/ftXeddABhovzH7wHUFmfOlPVudq1KbjOKl
HJgZpiQxxpHk19U0lu/bqUrVk5PZS3sGepLZv+7bvuVAK1MQInt4L9W9S9tirvKm6xb0/ApGsJZZ
0ErT9NL/eysrIpHpDC4E0OaXVlSkZgCoyEiwirLgKpaVd06tzIf7Vm5EewAZQFky5gX/OU/bpZmo
GOUiE2HxQjPLtYzYEyNTJ8NZBn4dx9NRMqIDIolxYX+Swj7I7b1A7EbMz9gESE9i6pWOdOutshUV
HKUZ4TsQ7q5spuLYWMWLbBU/VaMPj/DVxG5WWVxHkwi9Ul9+Wo04p608H0Ooyk+lyF/hVSq8jLzO
XQFrXiTU/mBphX5MlP/loQQqQXmcnB807nb8q1lQ/81gJ3kRjnSEU+fdREDSte/bcE8H/dZ1DCBj
HXeELoNG8+XHYTRE7WV5KF7UPsy+oHMY+gixTe/H3NHxBkPd8YZbp4pkmHMFE4qKsuqlPavXnNIs
8Gw5/+04mQs4oyAeGB/LaE9X8U0kbRMBOA74SjI+0uGr8W8Tlj3gxBKfHUWjD9kAH4caKfLZQAj4
OWb82B8E0zlyIbUHp5C4OWHs9AEEpafUbKujphXOM8lC6oEI1TxrTAY/j1rpQxFFzA4rnX2eHWH5
XRcbT5HRZCe6eO+ippYOelrWpzHVokdZG01XFc3wW7eRW5dElXtIkjVQOmrtw6x25MqVZR+pgoVM
gmVi5729dVMTBjGsyxknGt584CEHcEgJDvkqaflN/vAay6GrKNkRv/b0LvJmGdDl/SN/06noMq5j
AbADbuvJhWSHaju15QuDz0+tMiO/8KzHZWCJ7/cNXXsTtwp3JOkqs3b476U3ZUIkEoINCIISyCBg
Wyi5LzjQ2WK9K4bl9b6167iJhxZaSUYeqOhAYnJpLVxISx2zLl8089/BOq8DD0XrtuN/epQ/ASb+
iLbrfYtvIOBLF8YkdEj0wAExImFwaTKaRDLKCkT4RowmDZjSWVRuJiXOLwG3y+JWTAuS62lOW3mU
LQB5j+jjvNNQa/4qZ5XxWYVrZXatoV5616pMrXdrOdMeFlGq36s+rD85sdH8jAATDL5cFBFTXUZt
/OgQPTvqIOx2FnTrg4HdBhbxBlvYPjlDVDYAl8byRRKMpNSyS/0YINH8mtmjZ/TpHsnirU9GIkhv
jC3kr811M8VRl5G9VfTUzYeZUdMgKudjjgRfHMpnR8uYWtuT47s+cVyaAPdglrIZG9mOpsyDifLp
HJUvJgxItXMszR+NXT3SAe/i+OCQj993khuRLgbXIVqGC1Z03Xoc/0ir7EJNLCC0CMjKkqB2z7jz
twIE9WM01uFnBhLswSu0zP4UAwc2iZtyqp3TUMF2FRsToNT7v+fm+uEm4IAwLgP++/LnLEvukGs1
JU9Klnl6SlctLgdkroaspOXmVB8iHbIiFAOdHcvrXbY9LZRcySAQ2lpj00vLPV0FWc44oPak+4Mp
eVl20mL5rzN1tpngm8YNW8e7cmklVCZ0m8K5fBmVM8Phbp5+HGiNjNXiWfIIcD87UBnZQUxfR4Sr
UYgAYG8BEbOtWalONuTyvHD3jNAu6O9IsHeiwVubB/PaOs7FoC7l0ctlNWXkhJGzit0y814Rj2VB
vtsqv3X+tRVOS0Oevuw2zY2tUNGIo8qXCJnIDBB8I32cwk8hEMxo2Ulzr1+hdeAbCpYV5U5avYk7
RTQ12jxpbJmWH5ZBJ+jsPa1cDurQ7RGgrd9863nAgiAVIqVbz+Fm85K5FXGzyudK1VMYfZLrz7Lu
6hGCCIQ2P2f7R+fskVTdcglASjgh07ww4G9sMkXZAVdDQ5XOX3jsLGPxU7gOjvdP840CIzPscLtx
pJjiJo6+XNo8TB0jHl31osQ1MgV0Wd/HZeOF82t5Ri/Xr23DzfYiiFvOyCwcR5jpAJ7bzZU2aCKz
FnTMX3TrqS5ec+OxlfcqBLfuqT9tbN4GaivlEA9o7HbpDA/nw1Iz2wt/MWxYGhNnO954y/P/tLb+
mj8uaVg/W0trIyRtjPzQZ6pXWrWr1V/STpwNbU8V4ZZvAEcBXAP5L2/D5jDLY5+m0kDOZRiAK1JB
nAcV9F6D7cYJY4AJLlSHIAXk1mZN+aQ0Yimz+iUyy/LQLZbWgE3u1dM8Fcm5hG1nZxNvLIs1kbEy
AcZwwXZmanHSvC7zHnHiqo6PEX1iF/KSv1TUpEVESwt855o32HT9Nwdrsu0kne2hfdEnNXw39DDP
2LVk+TsH64ZHrKPBzCRD9IGljRkJ1HEGK/qqsEBhd3ytp/g5k1/1diTprN/nNJaFNj+s/4ZS6KBB
1hCjNAHbvVsVw5FugB/G+k7p6g14dXGTUfmjwkINjh/FZO/mmzYwbRoda34ZrH76ns9Zknp1ynSo
P856dRaNlsheT2ch9bUkk/whNcyTrjHj5Ct90RguarnWzwwswU8xh6gQRI1QXbyw7bw5nfUPsCO1
gMhbJz6EKINYB13E4+Q1bQcycDYaAYIdDtRfUq/q0VFiANf0mLsff6e9PU3H3AzH/mNVmmI8t3Wb
aW4DHUvnWqOjJofIGtZqYhlm/DGaTfAHNRyiO19uvfKu9oiyFxVznP5K9UbNnHp06tgkim20B7Oo
H0K5oHDejfJDCQrQsxZhzW4Sx53qdi2UCoMjr6JSY/JsV02+Q0dxHQDyaq/jIkBUAKJRyri8WxBa
IRcFpfLCZxJulWsPVSF8zTkpuQYbZ/QIF+9xYRonytIPyxjuBERXl/WbeQpQpJeAL7e8rUmZK3Zv
5ebL2EXHsjEV8pTEi8Mq2Yl0r27s1RBVg1XLjebddha7adI+HZbafKnsEvAIFBp5SwZRuK1gUFk8
j+HOGd0xuGWhchpHAxZVmS9A8d0eekIHitOu9hVDd63st+R82fGsNSbZeBYPOth2kMc8ttvOVWJb
sRhlTh/44OHATVU9aYn+39IDvC/iHJ2wpFr0164BUj6UWnWsx9E8SavKyP1fcuubAhDmo3IXYmfj
UkUR6wMSN4CvWsXvnZOuHCig7XzP20ZAtvBRCWq3oQUBWmHCkWe+CICAHU1S2urc+zvHdc/KJiso
HEo2UVhipXsUFBqt8qQbOwHgtaPg+hSn6TVS7+CPlycQvkrm4StdQ5648BnWUpVzmD1A1eRpaJMn
9o5fvnVJLv2Ekwb+n87Gehq2hY9YRh2kNf4faefV4ziyZOFfRIDevJIypTKiuqv9C9GW3nv++v3Y
C+yWSEFE3zsYzDRmAAUzMzIzMuLEOZF6JoRKHXCzE0S7oybu0/CdHF9G9asofxJJG4tq5jTkrapu
PKAv+uKr9HckWzfmreG/+Zzlk6jR/UHxaz5HUZ5VD9ZC/bmxPjXyYYie+myj7rGOSEEhEXSARJjZ
+5nt68nG9+PI0AQDYVZRfx7izLD9AvigRzR3AJ1ZneXU5y7gSnnXacXolGjRHu7vj1Ukwjeg9wIv
BJU5+LkWiRlZCWKQlIZxTrgfqT7t4vTLv1sgK88dDNQMRqN5zt8EjObMzGNNtXkuREF1Yjb7TkyK
LbGLGytHigI4JvkYKGeWR2qd122O0CFHatsfBOU3gNlnIXxRT3KY7Him//OxQkaEqgbYD5BsypKi
pAvRCOyEmGkzxUdNJq2dIQ2o5vqW+OF601N54+HCP0Gagjm9nj1EOAtJhqMdtcjuKaubkBJ/+E7y
rI2duAqBwcq/tbPc+HJN8UDETtxPtglVRRx+Ary7L/p/v+RnS6BWKAjwp79lljf+EOLiZjfzqmQc
CgezrRVb9P3EbsHu7rzEE05dM3kPcKxC1OQNwqFtM43jJzP39x1z1ejOc1pFsov3habMQfgicBXh
zRMM30NbcRTsHomnNP0UyPssVT949AOWR2PalcXgRlr2WgzDB2p2M0A0icuNL1ll9+YGIS7LOfTg
EFw2Eeh+CYK0lq0zbxRqvFJWn8rE6B9GJYv3BN4d3YGedCgb3zh5oyyd7k/ELfN06kJkyooopBmu
fSzQyyKyMswLvQVDpF/vCoMwMIsMFH6t0wR3sp6hzqhtDHv1cOBpQn2ZsiQqlyQbFudfxE0D3l9r
z+roeuEXjSxbOP02s5OnbbwG1iNUSThBpgEcDEqWJRjNG4UYhp9qOE8WdJdCi87B4AjeZ3KGZa+S
zBMcuG037uv1lsLojGZCLApF22VXw9grQa/58nCWtPdgqLhOYeG+ZPq4EX3cmEYed7Mt2uhm5vbr
5atbEdmawBjOJV1l8IvYrZnRGAw2W3qVwnIjQpgPnOsbW6WhjL7FGRCK18wXypvtW/hiW3t9NJ7p
BXnuKdAXAhIt2Rbp8K1BkfaidQKh3vVTYDCjSqCqNZ7rms7U/hIEwKQzu4GF9t/bguen4ltji8Ov
NcG6I2Ewno0pwBEcMa92lui/KEn6J1O/V/VzJxTPefEQChtrd2s2ua/m/vgZfLZsRBQFUe28uBnP
gX4KDeGUxbYOoOT+/r45l2+MLPbZlOV0IYrleCbxdzTU0E768al99oP9JGyt2w2nR7CAv0mlwB6y
ZEcbaCGzjLiazkoE5DL8qtSyI4o/DGXjvroRPNETzwUC+z7gG6r+135YGXh4prfTWahANxlH84vY
0Dq0ywkPIdrdZ8nGlb+u/0Mt+9bi4piMezmm/x+LRjsdTDV/314miJYcUhkoZA75M8LzD9lgy91/
ZJlyADlz3jHsvuuxRnE16LrfT2fN9bJ0XxXHlPf5gYSlHn+v3oH/qaf36b9m6uf6Fg1hQIzpkV1d
SjAD92MpIeMTRST6QmEfF/G/H8u06pDypT2cGHNZ8JHGKA4NKRcpoit7TSgI3pBZDaum5nAO9/UY
npWa9nRV3NgRN7yUBgiuOoI38N9LXIJE7U4alUo8G1176fKHLD3V5o9Ybb/e33nre+evshQdULOn
Qk58vXAAmqqxinzpDBVh3TxbRWenBRqhu1HunExS9kb9677FG/uCDj5Fgaced6UHYvlKnNSkkWJd
OkOCo06pHdWSI0d/+gSqlOxJbx/jrj/BfXnZsDsP5fpemDsHAeuTS5qZyBY+qmitSfSrSefsWTAf
JlUirQYn/PgTyl/6vprstdSzvWT8cwwxm+UqAvZBin2ZYI+Slm3TmtI5qunwj59i4VuDKmPohsLG
O2b9wri2tLhmu0JupGgwWMsmstvvov9BFj9lZbwLHj0I0Damcz6+1tNJgRkGJl6H4uLVJHZGA7kq
46rH/eRaHNq05nsa+meRBNmaB+PIL58T777ZW2NkvigzUQBSCY6v/TW0oLjR1Ew+mwadTNYhaC4G
en6e04bfBXFjQm+5Ki5KBW2mKYeKYL4c34QSlRjGU2Tm8jkFy9r3u7C20T6GqmmflnZYvghdbCdo
e9wf43rvz12uMzkE6Q2F0/TaatEE+jhFiXwuxRcQXG1c77Pxg9/2G1f7jbnEzjy8GZ1PtHRtp/QS
JSz1Sj4PRe2Y+fcAoaQoLMDQoC5naY9wwd8f2EpnhXfMlcXF6iXZ0E2aUbN6eWzHCXzkuZ11XyiP
C4pTDuWxE3ZqbSFaZti8120hsACN73L+2Aw/a6188qxjk9p9iZgEblaHxjHz9WMiG46mgHbfAm3d
9ACwWhwXM38XXnc9R3mUyq3elvK5EA6RF9tyVO2yA1BPqYRArrQ9g+bWLcrEG2lmaAOIGnjpcFQC
cLi2GoxSQW26w+8C7RfiKc5ghXtR2RU8DMRfROwQG1d2a8Cbm1oP9xdp/u3FvuZKwNtJcgMdXjaN
SVrVT23VysRHpgYfRJ0fJi+JD/et3Lh30KEhVoBqBoIEa3Hv9FU5mWng4QlR9uoN07mcFCcP252g
ZzQEiyynQk6r3jiMb83szL3JwxogE8u5WE89qPpKIN91zrufMMD1WBgF1HFtZdiNpo0SsPK7FuTd
/dHeNDuTh/zdZtT9FwFu0JVyUVcCWUTQ7siZ18K4G/TUNoeTLn0p4uKjLhzk8BlWr38OkuCMfGN5
cdvmgJNjI/a1cz6UFV2vPZFLgzTK/QHeWk6uAfrjkZ5BsG8xrUoSKlnkBdo58qijxbSrNn/G8iTA
2Ox33b5/V0bG8b7JW1uTovVM0gT2kL6KRXwtThq1Hrbs2a9tcd+MrzL0fmV07POPYmIc+im2pY0Y
Yr03iOMJ5uak2kzrt5jMkd5fAYL56ZzIkbJv21A/1YJRne6P7JYVKsqERjOn1moHjoE6KXlQTGd5
IqAdQ/RqoMv9V9UL4hGuUV6vpAhBTi8jv8qDkzouy+msC1N6MEOYV8xBCTdOk/Vddm1l4fh5aumU
rHkYdIiYPhuItuzRoWugSzWFk+Wp/cbc3bDHvcnrn1ovTVNL2NtgTXLixbF09iJF/5Zr1niQOpPw
QPOCygYbsCW4vX4fE8f+JZD734h2cZDNumQV7xCCLordwJe9JqDzCrosIS+bbmObzdvo+myGqxgR
aPBQMttsmdQNsgG8F4Ja5yoVbWP07WAYuZLea/7vyXxSoo0ttp7Ma3OLXT2UQp9aIDwBKkWOlowO
G85Bt7f694zrtaH5eHkTZ8nkj9XGFw1AKPlPJHyfgzCa7Fa2ZSOwBeNJELSZobN1Ve9rjzLM/f02
Rx2rWZ2zmvSb89Ra0lcYZqFbMXHuOaWR9tfon/SvRfI7hpvrvp31vgb/P7dVzHTBcKMuRpnUYVAK
CMydp8r/kYI856Lz0o0bbu2PGKHni4om71XSbtdTKSFzNph5ap6tJA0d4HmMiYoRoPum/0/G88bU
IprT08zUC+hXKAKZmW2oRbYPByg//4NZe2Nl4YS9P0VdPjIg00sPTTOhxbfFK3TLAd7O2WJhYFOu
s85nYVJjlwlF5qTU81rjg6knsJFEH+8P6NauemNtmdSfSTBy3WPaJC2pD1brtTt/al5Hy3+Oq3Ha
8Ie/P7f0blIYPJpgnZsT6NcOoU51FXZKaZ7HMdvJkF15Tf1SW9JejMzd1D1aTXtEmO2kyq0jPsZj
YoetdJTy9psVeV+K93Fn/LZiz1amoyLx+CHhH8SSmyq6PXo7A6IfvOA4AqnPVbuLO0LS9/cnbL08
sx/LJGAILLgRF3fIVIXQ+oKJgZBsmEDAcbfLu2bYqd4pU82tM/ZGFs1EV5htSgaZ5P+yb10dkgLl
6lgh+P4cWQ+0oqY5miGCHVRwEIbt6HhD80cRLkEq220q/HNnOP16MwcjQQ2hBhjH6wWrhRk4KhTK
uYPUb0elS7HVSNxCeNwIn8BNm9gidphJihexjF8KAt0voX4ulcLOapQY97z5jE+I41UfejcLqo1j
du33JP/hUDKhM4C19m8TyZtD3srp2/C9CqBDBwO3YJafi5Skkxh/FUqr2wh7102pgGt5WtB+Tv2M
WVwcG2obQyMT6iCHYnlfZhP1OTk7At/gfWvJP4BAReiwmrSrdskp9dgXTRMfteL34IUnRS4UGBOS
6lGVuvFxrLQf9136BqwA7C8yAEReYOCIJ68X2WwlWmO8wDj7pvTUC/pz1XivtFLbufVJ5hmEUOxO
r9sHr04O0EGm6rOmPNaSuZc6V97CgP6NW6/PiPlr5hY8cKxzrf/6a3ph6C3Po1gsfxoILEx6or9a
cNQ6NHFp7Y/wp9Q71sVoH+7PwmpjQxgGuIL55naFK2Jx7rZ6LNcw6Fjnqcv2Y/AFvV1HyC/G9AGW
0fum5uW+GuFsinQxHPBUdKmmXo8QcLKaZlFjgZvQ93X+Cv23LaDNmsCHlH9R39+3tnL1hbXFJaxI
nV9wnlrnTP/TjLVN5xTdv19nscD7hla3PYbQQaN9be5RxZOuhyVV+igkVuCdE320Sy5GOfhmtVts
PLeskI+iyA9KkULoYp3EqEVxWog8guoKloidlP1Q0o0dsQqOSEDNKGQ44giNePtcj0QGg6yLhS+c
NT2td72WC7bSy+np/nytTz2ZHl4yG9JfZBsN4NdmAMpXQqaIwlmsniNKdqOm2XX8DWXHrsls1dvJ
BWAMaWOZ1o7OS8Rku/NMA1S7pFJFskUItULxXboQ7W76ZTW13bU/DOkLUh8bttaeThafzCFODqyW
NbseYRl1USxkU+D22e8hlD6Y7YsYtzuQGVBhqbt+S/ZvxQDNVUVaj2IagBOwtcv7sq2CuppQ2HBV
9lRaf2+dWHTRLAGQT+P79NxoP3sIvdr2Pch59NZAEgvNE9Q1x3AuNnxBI8EoYDa1EsevyMVv8T3c
mHwgMKQJ5judV9NiM07jpHtW2Ieu6T3HhU+aRUNT+nfhfUGLayMkXrH1MRnkCfErujxx42UrBIje
vvfg3Haz7jXKvnr9x2l8HrXO9vR630vHSftVCnZIFEtzYvYzq1wZKjP1c1coMJdMoq3AGN/MWFt/
C5233mHEFPj9TGPIKacuHENEfnkcUyVypRDoXJ2Rf00Gz9q45VcEx8wALs5mJl8O3HCZMZ1Gj3Qh
TequJvs2/dS7RIxP81ukgIfJFy5NXp7aQtwZn70ht3mPywElZTBXqU8BKPlMb5wjEKWOxX6MDs1f
YN8APYe2S8OtfTkfXNe3AtiymXD7r3i9vMSVgODxjGAUY7cNnDp7VfPqUM7ky/qPVu4fvBRtho0D
6IYzgsXiOUP5gqreEucaZLKUTIYZu5X1GFQfpPYS+o9N/QxAc+McWMexVA/mv+gARJ+Ny+/6IAj8
tIQg08vcIO8OQOjsMB7tipH2smYXfuXyFMUNvV08fpK87KUcun8eLHNLIyyFDBB8IIqvv6ANY6Po
vVI7C4LlhOO4h/glIWshycnR3ChBrycWysO5agKmfo4uFwGVr49xJZsh90emNYcwFQJ7HDT52csl
UP1qrbpqu8nmfdsoBGtQl1OAXqkuJsGUhmYsnMNCgrtbDXrTySxf2k8JKFBxrGunAdr+6f4ltj7h
QbWQsaMkzXZe7TAp1zupkAeBPIJZTU5WhJqOai+EOZzwee3Z9ehZ1OBCsRb3ADjSLYG5G671l7eZ
Ov9MYwf7//XCkuVIVamf+ALPD3J7SOjQBwQWPGckmJ0uY6N2SZrtBKgQ7SyN4XHRqwfCL/moNZDr
3J+PdXhigl1C6gBpBYpZy1AfnWQ0bk0xcQNxkPaZIA8ONiksF+1WBeuGKVJvtEr9FfE1l/j/rCdP
WgVW7NaDouziGZY1VLQ9lMO4xTe15lJgTLCOALqD65hDdXa+N++lXACfFbZR6haIPTX0F5hlDVlg
5XRPOrEK54Y8fGQfP3OIdOMuq4yHJkmPRX0wtNyuquEwpuWPmg4yeWOvrd8LM4E9sQUkSiCDVjMu
KV0SBE2auqJnofPIVS8duzHdeQWY6G9S1TqGdlCQGWqOjfGUpMI/rzgkSubcmoRcA+fLYrNzuqqN
nBup64mPaqay55JdulVgWG1uwMZw78FnYM4Cnn9DyTfz76st9EEoVRDXqI+BKjtt/c6CoqDVXOqY
h/s+vA5MF9YWQ9JUoW390c/dyexOZtnboncqht3HCPo8yAy0s6xsRYp/iVyurr/ZJoQdPIfmbWMs
bBKO1Z01VLlbw1xgB1KX7yM5e0fP0fdKHesDl1X4FHUh7LxtOu6UsY4eaQaGfFO08l3hRcL3IBO2
qp+35p1cLCwp8BMB8VncW36njM3YjblL/QUvCg0aBpvOAP8afQv6pNxP6jbDmsxmWk4FVQM4+Ui7
EKQvjFZmpNd9redu1qOmoNWqfPJV+gbLPvVJiNT+g+n73F6CIOz0OPWeEGj9mktGeerLxvyz4Qzz
xK++hq9Ayxh5OSAr11u/EGG7NUo1d4cpfygl3fbfVWOxq7saderQjvXH1kICZIfMy33LN+d+fqjQ
xC+iU7E42K1wpNt88gtXbJuPdTtGe6+kNVnWJvUYZaIB4d2U/bhvc3WmzqB+Tu759iY5tDy+NQEI
lDBNuRuS6AMZHyHMVbSCUwHL3983tQqBZ1PUC0FVEYTxGrieV30aa4IeqXAN75sif9Stj/d/f/aS
xbrRRzBDpXmDUdKYh/rmyOglBCgSSylczXIN85R3uyZ2hvr9+CpoO5R671u7sVhX1vRra6E86X2S
GIWrJq8awsHau+C7n35AueW+nVW8wUNyfjHAVv+//762U6JUEmvmWEDPvRuhHez/lNzyov8KvZkT
D+Xuvrkbi3RlbuH8piWMBC6Ym5Asiz60W0XcW4sEXgkAAW2XBA6LxKclmGYWkvR0E7myhfqDPj7G
3h+vPEmloyNA2NFL/u8jQrUANi3aP+C6WliUSdLQuMBCmdlTIPh7FdWS/87CPKdvHK8ORIhnTCzQ
mSDs09iHu2QkjXjfyuxQS/emQqZD6MqFSI7h2ooeJaMVh3np+vohgJI2eSenmT0YG9jHWw7w1sxi
ujoobfK6ns0gY9hkj4H8cH8ctwwAQwf7C0ECKoKzw7+ZraHRx4IItnRNs3ak9CXbDt5u3CczrTwC
lzwLACEs9maC1JVG4qFyjfYRXvBWtfVTv4uJ2RTjIIYXSX5AE3vYDw9W/TEM1D065LHdO1W706QD
2dZ0q5f2xuJdfdFyW2VRmdaDUbmD0DyIsTg7iJ0FfzpxKyl541wiLJuDJxpH56aN6+mN0raBxdGA
BbofHbH7o5tPIeGDFPmwrL+7v5Tzby1ckr4QXkHUFaAlWqojDKKelEVaNG4Lv6RDagcJ2zpKHpKI
wue/m8JlkIykz58axuLy6PWOVH5QN+7US46KmmjEO2883jdyY5XoAp0DH0p1bLGFa2J3NCejadwU
rsg4pRE9jr8b+fhY9sXGXb9+xc0JKmtm3Cc5QNpqEf5Ffc2pBIe0i6bEk1QfRwPXVF8V49WIdSdV
o0MMK6YnqA+1oB+DZIvacD1WWvtIhtJEARILeqlrP1FhaoSmu6xdPgQQ3e9E/uAJuwExz/tzuvYR
ninA6f6yoeGQC3+EQzuMUMOrXUmASDrL4aeUj0K+lXBZX5PAaRgQyZZZhXLJfdfAsyxn3dS4mRrZ
vfQhj06IcY8K7M5j5pTq6f6obpgj4YDSCiBY/loWT4ZGUZo+VhrCJv2T0B5A1nS1I7YfKmcqxa36
yY33CZw4/29umV+RYEqEi3tsXD37OUYd0tRPVflVQmzI24WheYo81W6iX/fHeGPlUN76S2FDooFG
imsP8eKkSis00NwQ4S21e5ofs16x4R7r42omoGCrkVEhObqMP6UkLYox9xo3KejFpHO5J4PiZYBM
33lGsXFe3fD5mfQbwR9KobwfF/u76UgUmWHfumOU/Zpo3o/AZlSThOTlVix/Y/JAkM3gLurYjG3+
lDe3nNSLUdEoYus26kfLL39MVvxt8P+9dsgbjZo8mSiekWREFmZaTUcfPipbt49evMjVFP+10vaC
8KhXf/SeZmmfxL4lPUQTOqVK/j7zH+47ybpLcv4CesugAqNZE96C64FOogfrYJu3rmUmUK/ZvajY
gf8k5wdPu0zTbkoyB4WKMYB28NLw0i2s5y0M0Y3dePUNs5O9mWxZzr1xGrqWzU9CpHluleTZRH22
hn8QIa6vk7hFCn5reanJ8WSlgsr+X5zeeSvXPci61pXHh2D8nRWBXeSHjamdj+Dr65WpfWNkEfF1
GSyiZjy0btI/dQZoGMkZNNpvxffKcEz8U6V/Dl/v25xXa2USgBQ+RfF+FTnlMnLdKcxfuG3oKOgH
IT+Sffa0rSTmTTvQucHcw5sfWNb1ik26FaSJrrRuGFnfe0RezED4kUafR3WrZ//GRcss6miQQ3WD
jy7TVVMXSZNYYMqK8ucwfmnabF/S2Unictcnxr6fKP60vS11HjQTw0cxqzfUmdcR7/UXLNZRqIdK
D5FZcpOuukRy81ELtubzpj++GeRiPtvItPqMorcL8+u+lgLb6p5V/b8cx/wRb7aZ4gVh7rcqx6ec
7Tppb/Rbw1inXefTBF4e0Pdgjei7vDbR9qGIoJc1nybqh6R8CX3aVZ0wcIrmkZTNSUv0xyx0VODN
QJ7Psak9+7pva0N9EgsKK2pnq8Joa4ismP3Gy2j9dL3+tsXtkZTch73J8Ms9IsU8J97p76T4I20Q
9qBfxkreiDFuei6gHZ5IiHtBfDb71Zv5Duq4rRXB79y2eS+OVCat8MUL5xK5/DIN7zMSNtNUvKRi
faw08QG98602ylvblKsFdArwTO6zRZCoQ8Qw6vLUu0Jf2UiB1nJvK9VPdYu6+Jb7ztz18CeDG0as
+XqkWU37cmxJPRcYz6LiVPyYytG+f7TduiQQZ6GXli7vmVTj2oYC0XAlG9HgllO5j8RnQ94PzWUY
vF0x7LdUwG75Ct09dI8QtZHTXGz51GoFT9bTwRXizumD6KjRZsMhUzbZUxcZdgllozju7o/wViz1
1ujiEKgE6iBJGg9Eib+D+GAYFLW/6PmJgPG+oXWZ+S+KBxb/Gc4BammxXn0HvWWuY8nIfWdWLM3M
6qEVmw90we28+Ieafc0auwxrN6SDBUm5oy59LcLvudB900PzOMGooFfZfpASp1C8Q4niQPvalDBP
i+nx/seu0V58LJB0MpwziwzQ/uuFl7QggPSatUjFhzbf6V+QfPGHvTUmTpr8aPbpz5BWtt8QSAze
z6C0u42n3vz7izv1yv7i2ISQbqip+uMLkXwqDeHVHPKtKGx23pUNGmVFjihyoMuMh1GFUqKV5eBO
Q7BDceibqZx1rXlJczeYTLsGtp23f0C97Y1J25rg2ZmXxmFonCsGYLx4n19PcNJqrap4/egmrdU7
sjk+iCgi0RCmeB+EsPshKtAB+I1wDEu53AciYm6tEe2GSeo35uHGHtdok2fByZJRU5nPszcnZicQ
EDdpxJeo4tcy/y1a7QUVMKcXALB/E60tnOONcwu4CWUSEow8BJevF9jINLVvutGVjcKR/OFBLfad
0TtDkNhTAEuR/wi2Yiy+p+rnqrTc6nvre49JtMW6cNPH6VWEa5TEN0Nf3JtmVpuJX0+j22RuBI9F
G9iy8mR0R9PYj82hM6xjQVc/dICnuTVHDA8iRFHS70zzN7z91q1FDwiFO2onULuLi6OvQ0fTb8Vx
dOv8qS2c6Hexszp7Avlylru98TKZXwx/o1P8plH6kcj2gTAD1bnYY54wjTC0pJNbILM0oAQWtBBX
Q7s+kdoD3WKScpDt2J/sAiVDz7A2n+jrqxIcJTV58DfwxhBCX7ueHuZDZWjK5JbRZ0iGnuvvTNFT
GVmlU/YlPMyFI4gOElugXivhwW9rW/J/dVn2K4h/3D/x1gcOjClklKAgYh3ofLn+FFMZkXyRxclt
B/BMejmdaBD+Z/oSioTA+OjMpJmb63Rx2QRdrylVU4muFvlObsg2HeR/ku7Dvw+FXiJmFPgUN+m8
4d9saDNCqUcTStFFAvapl43QVlJzIytwI7tCXxnvZ94jAKOtpccKFegSmg5EN2gfvQGV3sdQeGmi
c+LV9kRMpSB1GahbfTe3VumvrjnHB+W3JcmnXETwWXtYRcFltGG6ifdoWW8BGW65JVxKdJMCx55Z
YK4nMIgNLeHMEN2c369i7wiy4RXpvO9FEO7/fa3emlp4xGRlidgkmuhK6rTvxhdYP53/zsJij5ko
jSllqWJBHEFdlLltKclG1L0+0nn4/sUQkmXG5xYhbxCFslFpqThXKWN0KEREXKXpnwfCw17lQQoL
A0XRZSnUCOpOwors+vCJNtUxQZDr/lSth8FPcyWTF6LKBmTmet2tWhDqqE4UV0RGM0qqfQ+mPaWE
fd/M2r0IOnibzLUcDvvle22oSHTlzaS6I6KrsXhqptCetMcw3iqD3jDE5gSjPHdMEsEvLjhDSOWu
jyXVzZryEOnhpfDMP0oN7rVJP98f03pjwm5IyRVI2wyqXZYaeOpkKXS/hsulYgfit4KT7b6FdUfy
jNsCv0XuncIJJJjXq9OMqpZNTW66huIM6XNTju9qT+IY7S27jtoMwKrwXQv7GpDoiwXv9cYHrGeT
aihHAtDceccu09chwP9hUkPLDeqXthVhpX3RKzQewg2s0oadZbfVMHZ+HXSB5QpB5HhhZHfgkmTr
1CU/7s/oOvCbB4SODLNJLWoZiA2jKFdjF1tuYb2M8iNvatuDV6vNvku+dKIF6/19e+sOl9k95rcq
gFLw7MZiBXNdy2JaygVXCxoVKaiHWnoU8/5SmSJtSZ1D6zcMGXRJvVjTuykJ7Fr4VfQKdz790sB9
wo0I6MYEUFWf5R5piKXYvbgoFXjq5kpPcDFyYTcJ3+NWeaiEch96EPT2QCE2YWCrtcUQXQmz7Bx1
EGou1z5saj0ay345k8a+WiNEvIJfNbvOEP70iPjdn+7btuYzhqieBZavbTVVW6WB2evn1tTGx7Cu
P5o1qhNVWRmHSFOSw31z82Fy9aCZm4phcwJnR0hHIHttrirQO2oqDVbFble0UFPqx67qXlXd+6R3
8Za1Va5g7o2Z8aRUJUDgiIujzS8Ktanpkz63xhfd+NyV/hNqIQ0q2xkaupwkjtpuTeh6hNhUIfLn
zYIy6LIdDHnvnEwCTZdVN0GKVTYXgq9j1XmlnSaj5mgWAPX7k7reMvM42TUzOJ2M+fJc7eNMKtq4
Mc9lBR8cNh9yQ6+PuS9KDxQqn5TWi56DWGiOcZ59zXktOxChoF0ZTPprbpXIi9QXCt+e6+kIepfd
JkHF6tKcZRS5W+Z1h1lnWf81elS76f82z5GAuncKKYbfpjTKpa8bUzGHQtcOhiHI/wj9OD5oaLx2
sFSQOsR0fBgdXxjvp6k5Ql7XoczUfAROa4evyp/xRDpMRU/1vunV5cYQZ+YP3mZ0+9ATeG25riw1
6NoCMsco6Q9SRdMDHQPmRhC1Bjdihlcg8ROBNdO5CD80yy+8KlGtsyFW+rfRbzn7pUC1vhjyVP8o
m5RDc+x968tEj2Rpt14Y+7bAWVMchrGnN7YNAyN5CKa8O6aV2W/xwd6aBoiYkWqDc5YSzvz/374r
/FpM25kivJr86RkO9dwO5LHfmOxb04As9oxpBLxFPnsxDXpOJ2Qte94ZVEHxNBEdW7ZUxRSJ0SSy
9UnPj7Exmns17rWzpABZy/TCd5o+bfeCGRn7opUTRLviLfah1ZkDhmhmxZsTUzNjyOKEq8uhiMUo
Tt1UlpN3ahhIR99LmneeL9VOENInAaoYFimzHMF005t53wtXG+2veVRzZr0SYGDL6Q/aUGyLAAiz
kVq7rBPDfTx5Ifm48p+RNzqnjUkkp1HSkqEYvl7psQwTyCjM4ALJcP8rSQm4u1CqHsY6EYHeBu33
+0NbvyYxOE/ujHSc33WLmzjWM61NQj+86PVPdfjQo9UFxdMh/FjIEP8H5cETHEHdYsJY3ZBIZ3Fk
4WQASDlhF57mBwgClLEZXjJFRayxlP1DNTXqPtbrwg7HbEt1bhVvLOwtbuQeZYKCdy2jNJ7K/j36
NjG4VY30opNCzn9/TudD6eq45NqfAw3iOlppUPG7XkNBQj2kpavpkmokcjL0laKODllV+wGN1o8Y
/emNAODGbBJLwTg4c27ObnNtUG5VVSjbJLko4bM0obk2XT6O9Vav+S1XuTKz2IVSWatQRacJ9KX+
ESi3kflPkh8e83if+56TUMRrFfOhkMyN9+dq+zOhb8c3j//N8Qe1ezIYsRBfRNQBteEpStxygETl
Qt3ChhpTRz3235fwrcXFvdMLcaOyK5JLNZ4Fq9qhBuO/CMWhQizwvqUba0cWFClA0sAGr7jFpBoC
Mh5yKKcXFSHkqQuPafhJSfvzJG/pwtxYP053WKXmHnKCm2VnqVlFVjPJcX4ZcwPaCs1hHsPBgaM9
SiMoqp0sb2wtAsl+f4jrdCdw4Fmg72/XLgHLYv36Kg/l3pjo1q6bb+XgjJNdk+q1DnKwb9KTlJR2
JR6lMHnQN4lU1vN7bXuxklbSQAQhStgeXgMYYpLsIW3RV/y8McYV+uHvGJEAIx1DlWlJcZhFeWNG
cZlfBOlSo6Ga1/5x8J4j6wn9C7J1tDdeNOHnfavrY20e3P8Z/bvibzZGOr9Ym7bOL1Ij7ITYYnOo
TlqdJBFy4alyEGX5et/ieiteW1wc3FUwRL44McyufueLyU6aXrL6UIa7sD8j5wB49Xjf4OruJRih
so7LzolbOmWv936TFlnHxZxfKlF3OknY+ab8kGYbPNDrFMcc87B2KF6Q4wAddG3G84eMN2NQXgQP
VSZSxd2uRx3GVpRa2Tcl/60eYnGXD+jIJMqQfgbfnDq1bxSn++O94a9UhOjCpFnpb2R//SHZ6IVc
nVpxCdWeR8Ms3fIIdhamzK2OyxszyxOV+hv8gdQZl5ivvKDQRa6muOTtaGficEGb3Y6A4t4f0Dxz
17chtxIZd3JuBMcU3K4HZKlprE1dWl7MLOkOZSDC19dOW4JoN/ySRg2KWtB3kChaWqmDqYyrcCwv
lP0Omtc/0mv5LnoSwvGrJJjfx2Q6lv7GXrh1rl0ZnT/qzfYLen9sc7MuL6OQn+LoU1mRKqkeU6Gz
s2qwDa0FiHgaCicThI9+FV7uz+ytBaQ5ZRZpoXyFWMS1+U42hiDtpPLiNRpqyY3Tde2+EfLdf2Bm
fuiTL6W0sDy9vYnEilWo5SUQKIiVaolcrnkYC/3XfTs3DjNAgf9vZ3FSm0Go9dSLy4tmnOSyopvr
g5TBXPmcJy6NZRvwmPnXlm5pzvwec6cK+P7F2vltm8aBVlWXoc6ad2oe6Z/aPLYcajsQpOdysY+k
6N9FQQnRqHqz2+iMWPMfGAn5t1JNq4sWBQ9I42ZU/TTpJwm3WHkPvQRBfjtlRyHZovC5MbnQHlL8
AuBBfWpZcZUo8ZoFbf2XScsRhTA/dKif7obsfzg7rx65rWBb/yICzOGV7DhJzdGMLPmFkBWYc+av
Px+Fe3Gm2UQTOoAAGxbgau5Qu8KqtWJXY7olbEzDsQT6Vfe39PbuzxVjGaMMPZPIL4KbmCZumgh1
fRmNio6zlARfal2P3PtWVgKbWfOF4EYjRaaeuHgjsjIVhTBV+bh0jE91MOoPWmmFOwURc2bJxfo1
L/vhSyS05q7UW+EQk4SdNn7E/PJdHyh+BEUKRAugQqVdcn0b9dhs4kSy6otSlbKNkBuFn8r6LsGq
dp5GkGFGNw/Aelrq5Emb79GstigJRn89sDLXMSiRkdJRsAfycv078hrGTjL3+tKSDu9pvjenKUrL
jWd5bWc/WlnEAZ1Z0ckIqXDBxNXvid9hDRnrZn9/UW8v6fwtPLwzCz8DjgsrHqNddZiyplJbPiqN
F8FFoP+I5ODo+77mBHq7AZG4dakY5IpiEhAm9+V68eQyTBXBwqAmjgi1BdIPWfIQI/erLaHB23ee
5FCnQzQP084942tLlNkMhkKq5lJXP7vhi9J+L9P3ytvwqSsLeGVlkYpmlB8HpcybC/UjiJrhrrYD
dJegy4GPLFNjENeZsTVxvTwbhCN0CueGO+IasCssPm2smKGwWq26gDvonaIoK6q0gbqRFN6EbEsz
i2+TmyKbhtIEo2oiNCgzzY/IV//L65hBrV0j+DWO9RkQef6XZ2Rpd/HsTn0xJNQrq4ulf+mjYzO+
D9GX++d+9hUffckfE/MaEolS7146NF+lXZjUfn0x4n/lGiU94HgIy+1BikNpCHBd1WxEqDa89fKw
yOCb8Rv0LalczMX96yM5IkDheR7F9TCxtR9ZH5wjU9+VKFrqqrURu9xAZ5fGFu6ySAI5SH2puVgJ
FY2DmKliadfZKD5UHaT/iNPH48Mw4B5OajYY+l6QszpwmraC7UkzNC88ok/czeNyhZycvLI2TCeJ
Q8Yj9BD5r13R1eJ0kvUEOIRS6HXilFM3/b6/UctbzFeAYJsVCqhigXudl/RDBEja5etNMnUXZeyi
o0AT4BiPwSMA++jkjVW29cisbNF8s3jrqCzRV16c+bDIeyVNkv7CaIj8HKaN8F6PqXHWwx7hTqGr
ud/FFIPdqTtHiQthVxQK7GV61Dm0xWQnn+RTVBSSowmCfI4wRuyT1lu/c5kNsy4zpQ+SsDMmAV96
vS6+MKoD4iL9JWo9y9bl/FGzqvobipfVE/rVij1Qs9qXeh6eAcJLDxVEyRvIrts7NINk5qYnKBme
uYUXyvpMKfJc7i9hr/YP1CBeBGY3v6pV0exDYcg/taH3bvjKi1R0W7yQfxpS1xd4biTgeqmpklYu
0buJPCYJ8ifDJfLl8lOVeMNBk5WRJkIwOQQJ4iFWGHdpJaF7siaUjvS0QzuytIp96hf99yiJspe4
UWQn6gUInhKtJ79HeUJB99mOe3RT0DbE0RWV8YBYR/kYFV38AoFO7zSW6tlkJNCU5Z7m6OL4qoeT
dejEzj8Jnf65ysvOaUZxLxCg2X3awIafZflG3rfin+nJQcQGYd0cZC9xSpkfV0kghsMlsP5rc3nn
j+jzBF+g8z+ZsXwZPEAr8oFI7DO/8P61XLkmV6YXLppWIbzYI0JLmay9aLH3udKlr4MVv9TdQyz0
0YbjvAlA5+NOA3Ye5aMvCkfm9XGvC9hTBjEZLlIUoY6g7iJo4YD4OYms2LnQOEqTn4UCMIGvHu5/
6k3TZml7cc7VrGuNysiGS2eMqByUTBZM8q5Ljq3wPfUMR7a83ZgxMKzW8bEPD4ZoOmA+lWQLIba2
6H/SC/jMgMYvYycrEqcO4WT2O2ptJqxEHuIO6YGx/k3ffeP1v40xYFLC4zJaziWHUu56xY3RqpW6
m7hgkUAHytOkk1ZZ1d+fI4iC5iKJQgID2P/aiqkEqWVG5nDRU83tAsSYVIZufqoWs+bvG/u4sny0
YlSwb/grfOf89x+ektzwG8gO9fESNuUpDDS7Mr+U41llsmDsBVuypgettj5laJkEdB/51tEK7Nw4
1caPDORqViXH+z9pGQzju8kUyfrBZFIZW67xOFSeVpThdPE9lfSwHWp415LmIRx5iO+but1OTGFk
/nge72V6aiErpGRTOl3iWRUmJPree7mS7e5bWQk6eIpwRwzbg/QlC1+scadlgh9W0iX2u2afJGFz
LkQ1twtT7Y/9KMjuSPsWWkHfP/ilYuz0XjV28LOZO62bOpSbPeMptvLs4Adp+dzkiXQ0xN5wgqpF
xSaQWsW1oILbiDj/6JZePydUKnAtGpVQYOLLceGuSFA+NyPlMvrpjpKBug+Q//2ttrZeHDTDrkYn
stE6YbI33EHRk32d5ntX2cVWNW/lTMwzxDSbEIOBpn7++w+ndGpz0delTLk0hKJZ8QUJpMragnvc
RlV/6IZnSCAbBZji2gh0VF1QR6lyqeJ3KFoO0Vjvkx4JmGArTpkv8HJhmYom/5rxJSCjri2FCmTX
jZ4rl+SbLpyMfXkco2NWHSj/CA9T7vQnTbLTLWK/ldNOyQ46QaCOoA2WBEJRH7Kd4aRdKk1/GMtR
dTQttvb3D/vKTuGxZr2eGdWALu/1pylyH6pDXJmXRuqqnRE3iT1W1dPUhFuKfKuWcBb0leA7IOa7
tqTKXSIPvmxeIk0Id5oRNju1VdOdlTPTfv+jVlaO4TIRBDDUKEyOLNy+qNRNGkSGeRFKFc1oqk/o
6wxbWgarHzR7PViGQBwtrRhCrTTFIJiXtFaqc0e8FuJv2+ifBhJi9/4X3dgiQpzZlGkTk/FTib9e
PEPwi6QIE+tSy2Luxp6fKwdBNgcuNXM4W4KGN/PP86ED8Q+KYp4CAc1wbS5k0sUsDEMgKk5sC4Jr
y/vXUHrEuI59m9pKPF3G8qC2HQNPpe1X3pH/tO8E5G78DbTlzV7yU2YJ0z90EqAgF3spIc8a1l3i
u2PO8PNUV7/jyd8idP2TaVzdcBoPIteAqS+gXBB8X3+w0bR5yjBQ4I7hP9zJs6Z+Er6il5rVEKck
00FRz1r8VgQvmT86cvXsy+LjoDuVaW0EajdOjR8C6JiFJxoG97jYaFFK6zrCrbmNGp2CMAHfXjUF
82RGZsehsnFRVqxRfOEPyQf9yOW8g+BJQsKEbeSW3WRzxIEzdTsRjcxkf//8rhqC6JnID1cMOuZ6
ffFeRdxWXuSapvA4Tf3JSqf/IjN2DH9r3PYGksfhBSM+g3EUiEDIrq5taWmimkymRW4YBZeh+JZO
R7H73CbHbvhPIzgRdTuSoDwH1D1RKAGnRl3YrlBEjH7pQnK5/+U3zIZ/fg5EwRTxqLQSvFz/nCxt
pbEWu9gdCTiOYR1lim1ZfWEXffBgIUL8Ogwo7MkWpcpIyhnY0+Lg3Hda/8hSBo6v1ZvTgzcPGg5Y
Aik5z/TMRGmzu/nwPjMphCDYoMau1ydvSNp8is12P4qdLb/lleIo+TGjl0jE0pliAEPkZCdboflt
NjST0VAUEWk00O9bqqZCpZoEDYz4bq4/kja9RLFbxsdAPefGuZY5hgKNfjHeSMJuHSn14bkqwlAf
YMU/zboPXw79h2+SyccuMZsdzvymxe822AKGrDitWWST2jqwKZ6HRQTZBb5YaYC03FAyB6fMRFKd
zhR2G0drdgYLr4U4Np6RhsIsyL5wFkVkqJ5m9onrySkKd4dKo2YbNOdMOypCBnnD6CQdY+b5YEtN
uKvMxy75Cc5rV4GIUYXn1Is37vlNs5PTTn2LVx5qAv5NXXy5HmiF5jXA75Ig+Wx55rnLqx9af9Ay
60dZdM7oebYwovL9C7GaJh4P95dkbeEJCGfWv7kPuZxBEYQ+07s8SN1sAIEoDeN40HxY2O5bWfFm
DHXP+BgUPShcLa50FKlZL6VN6qZd4ihleB6ntymNPgvp/+l7ABww+Qn0jmrR9UXtaFh1gaqznFmO
xNu58YeNQ7R2Iah7MaNOB4VvWYRloTT1ihyGqVuBWXbqXv/hDS0kjUK2Nb2zduNBnzHtwuLxEiwj
wDgBEdKWReaORxH2g14/xONp0F0vfG3lizC+leLf33Y4eEAu8HkARJY0eYZiTmkKMNeNO1lDaKUT
bEtQzqL8fv9A3FQRueXIxfFkQ54sycsDUVi5P+ZqlLmq8tacIYUWKWJZ7037FFWvlVxufNbKvb8y
twjPvCoypmTMMlfUckbiR6XbtUXzKxwHxEM7q3pQTH9LtXvlzGOTxJu6PzpQS9VuvaslT5qwGUm/
pjY5aGrhaJMb/jUIEw8Cs7fKvSJYgPh+6dQ8LxXUpM5cP3SayDpIKOq+M3iSkbmKpJP3d+4PR/3C
h2KOP/Bt0/A2Fx0GLzMjSLbT3I2SyX9SQjXce03cXeQ6G3biZNbH3heHXePTOqoKWT2UlSw7hqDD
j+zHw0GlYOrkGiIPlaDUBwj3FaZTVcsZokI/l8Mgzty2wU7udc2Ogih/FNNaOlleD4WQj0pBpjft
ocJfHUJrGPdFMcbnKiqip7oMNbsDt/yeSJPheCwKALgeJ+4H2WuMTvWxStHY61o6TELZ7HxBDh4o
pxYPMiXVT/VUQSNttO3x/pLNLny5Ygqd1lmmnsR7KSVaybw2/GXujmqaHhVPyg4Cei+OZlDWHNJE
OnSVUb1bSbt17m+LxZwN5J2JxOmcz47k2h0Gk6XUqUoG1DLrrEpOJ8lHczr3oTtox7iKdqU4P3fF
oUvb8/2vXjv/DFEQJmOXbvPCdCGYk1k2Ue72psngxpcuLFxj9skbb8uaK/loZ/GAylor5ygL5q5X
HpT4PfskqoJteF/NmRez+6/Zosacf/dyNz/aW5z/htFTH8RF7lbhv2b32kNVaj3ECdUuTs/9JVx5
aiiigKCbyWz5t/nx/hB75YiGAiGxMreUQ/XcmSHVfhMVsT5pft23tLqI0LtRrYEv8kYzw+vSPMlS
PkrtnvJBc0y6o3oUQJP0g9LqP0CF6q3q2x8m3uVCUgJm9oKYDy7QxcYJVkfg2Qk4yGAnFciNB7ZZ
fQ/Vt15ubS2J9n56MrX4YOZO7gW7noA7srUTWakdCw9+6xBly+GusZ5GMXnQOxQqNDAF5tvfLw31
CqJ/tmJuPl1vgtFOZuhpce5mjekUk36oi3g3UfQXzP5QeOVeLIMvTMFsHOu1Y8ZECqRxBE5U6xbH
zCxTKVCiIndNwNl1lzpB9ju0fujJW2S93v/CNf/0wdQyBmyLPKsqGY+uVUqFf4ZZSUr6Z1MHYqdM
crVnehyRuiT9W5bS+eX6aHjxLA80GzKhznGMQ/Z50lt7lJ6KstgN4dck/nn/I9dOOFPQ5sxNIjE/
vFjPWMnaSe+q3A280C7KTzkDmfEn0Yz2shW+9MmzWP11eZnPQxWXVvYMLUX25vrkkO7Ihd7GhTtJ
Rg3pT3nKtDS1JaVUnQTZ0Eer01B8jSfhGAzTcGqCID+UVgYPgDJBuaaHP6feand1qTYnU+qSU+YV
3UnmnfWkIN3dX6A1fw15CPV7utM8VsvI2RI96mM8Fd5gdczgpOnZTBgL9HPBt4eg2oKWrmU+XPu5
yg8rKEWVxcWakgStWy8tXMWsD1L/OU6/JdrZ8+CS+ETDv82/d6a/K0wg7RvFwT+TG0vXg1YFYhXA
kpFbW+QjbZFZI+e8cJup2HvxI/n950axHDU096Xcfm7jnzA+6MPDUL2WSWtblyl5HLXEIaUkKu4f
A/EoxGg99A9dksCH+eBHdips0TasL9FcbqWOTjF9Oc8bqENtWeLA7+z87hhUA6lqwkQBEgGTE1Vy
8hDgre1BHspTo2njixyN6TFUWmtH40TemC5ejSYMbg+jDnN1dQk/UNtSamOhKFy18PeldKoRX/fP
mfGQCc70qhgjaiMv8Y/75/K2u8Q1QlNElOnVMJC/dMDUdcZmMrPCFUPpAAY4Z8ja/5kEhW362q+q
GFKnHMx/4+wQZ2j+mv5z3/dOX0y8WcJXHwYetfRPhfC7VmLb3CQ/WHMsDG/SnSZHk4CXX9/yAvJ8
XRzawu2L/l/iK8sRasatVTNtznLBKL8SmwBpOkHdC21eH+6vzp9XcnmU2Qlq93C8zAyg1+Ybs80E
MysLSOgm2OHKIaVSFpl++80iSn/qS92bgfcTSjCc7lPXlfDiWJ1Sn5sokgt7NPziUVRr/58ia2mI
cqC6p0FWi37unsAimirxt43fPPv1m98842XxNiDLl3PHeiT6ZaGKnCN5fMg1BNhLz44ygrXe36ef
Ff0x8JypUh34UDae1dUzzJOKIDtsx/jnxTvQxENsRJZcuHr62/CeA3OmV35Nim9TZTp0YPeWbktm
/WJtxY23wRyndyYonSkXZs3J640qk7rMjJRjHAKogsvBCH6mm0DoLSOLF9UcEotqKD5Vdv0pt7u3
2nv2e9PuqmIXRac0eVe+GdpTTJkQKMwuL8iBNp69+VW73lxyDYAKdPiB0OPdF9+plZ7ajH3hDmpy
UNLurRO32FlWCiPkFVD3UlFCmYJLd20DRlGxG6q0dKUxcGKg8wnCt6DRz2H6FPhwLBmjU4pfcm/j
29aWl9LPjE4Df8nw9rXdNFdMFCuz0q01iwA5aD1H0JSSqS9/E4c5n4flOmq8UXgP8nq0LK5tVYPQ
Qh5YlW6GvlDYqM8FioUGI7mCj3cvi1MRCY+yB7GflV02Luj81t/YxtHzPJN4UAq6tl1601gOjH24
Fjg8Bld5JQ0x0AE1RbbFLNRQjvmu1qEwjOo62WdDWDnm2NfnvK7gbURfzr7/i25DVDZ8jqaogdOu
X+axHs5BG3uxdJVM/gzs7lXvMtbf+JFrIwrE2ckYthzFvJfLNZjLNhiF4ZAzfb0GmtwxCt3npdvV
0d4IYE7Wi/PYu9RK5XJEHtO3qbY7MVyH2YhKjTdtfPPaYWM4ZK7FzdMo6uIHKC1IcFoMHDa9JSxK
dDtIdB5a9D+2vvU29mNK+YOp+ad8SDSjJs2nWIJtu8unf4ch4mX97ffJb7+QHiajciqlfwp1yxHV
0R7i9LHuVMcPDJ578Thqp6HYgpSsfTvdAEQ0CdfFG1qsNi6tMjaS0mUy3xYTEcVOmBGyjRVe+2zY
8uYSHbAnYt7rz47VBF5lEnpX97pjXch2LVq/CrU4MZO7v3+A11wWhRiwMfOGquqSbEctRSUcWqty
TU/Yl2LhiJ3pJk1lDyklmKkT3vJcgEKzjJ/14HDf+IpLBtQ6a9MCgSJ2Wzw9lJZzA2KuChDNW67/
GI2NB31lHUnkGdFASZhRsaW7KGQxG8SprVwmFwWZBvj0LCfP/ha+Y+VQgNQBp/OnIELT8nq7qnpU
2qmdKjcB/y4m+xFWVdQK7q/VqhFCKWqq9PmAXlwbqUUjTArwdu6kVk4ZwA5PI7TfmiZZXbH/tbKs
f4th1+hqy4pFaXcwEsERld+l/N0M/i8788HOMh7wxbBMeuxMzdn0INfwK9uKjkW85axWurb4Zdqj
MszNOMxlkVPI2qiPcpnzndAnhuBA6ai0pgjNAnuwLYggIQfMjkRWwXvXmcf7u7a+nv9rfXE0kjCL
+xIxIRcGeEdRKhvEH7E+Y63wXN43NQeIi3dhZtln5JsZghnucX1AskENvbxOag6ILh6UUkiOgtxB
+kljPumlAv4sWZx1CdNnHRDN/r71teOpwJdBr543Cc2Ea+tgTHIpB7LvjtUrSPhD0kX2NOYbVlYS
z3kKCRjJH0J/kPHXZgQpq1tZL2q3DCWmg8rukCvyAVmFR01uD5YvPBXpCRqLs6W3u2hSDpomnO5/
6QrEZP4NdCX/0MPTabj+DbIB5YhkVrULPem3wnzWQN0ipbkfrcRGz6Yl5S4yAdUG2ZaNOrNLqXwS
JuUUVP6h096kYCsdnw3e7DzBO3EfZC43/FN+jnQvnD21KwjTcUQo3hxflOq76b9KItP2G3uwutMf
rM0x2oc32QwiWUiA8LhCUzBY1Mb2qLupnG+d57WrM6ck//+rlmFGIgoRsWbtNp6tZm+WOdmN/DXb
9BC3BU22kyYm9WwF0rtlPNuJhRq0DA26BOdQ7ct7PzhD3GHXkroftY3FW/+o/zW2ODthmmup5mMM
9XfL+uab77TeFIpv98/omi+YO25MlgOdQ936eo+GMudRHMbGLYn/xexHp33twDv1w1GM32T/Mc6/
3jd4ezFnuNWcN1vk+0gRLZ7yUOkmWfOFnKi0dMI+29VaaZcglkGmWuIpfora8qjFoa0BF/jbMT6I
EOeu+jwmAwRGXg7XmaPvh3FOqSOx3glYoqqx607+2zUF4g5lLfMphEvwhC22zm9GTZx0nTy5fR3O
/rnVD4Z3lIRHJelQEd5Ay93csoW1eYc/3LIkFtp4FLUCsJErea3Tq6Fdylv4ylt84GyGCHsGG7N7
1uKgGJnlRZ5lFi4q9POcgF46iVE+DL4o2OQY6qVXItDHJFKn1MzyoyzIwt5MWuVQjc0jD1lpU1no
d8HcMrx/pG7u5fzTgMTMWS2gomVhfEwihDkiZGPrkGymyA4K3izR7L4WnxV/w9ht+eXa2jLwaUvN
r9oaa0nBZBVcoWrUOOhWOHFuPot5Z1eUgpoosLm7pSGd7n/rTSC8sL7YBqHpp6SZjMLVBA+uL33y
nNAotjqS8wm9eiewAjqEyjaOQYNH5PpMmUQHZufxjWZ6nIpTpJ06gYGgc0pjw9i4Lau2KKTNhIgS
1DqLV0KcIj0PIoFyljEiIFY6g/dsdk+1KJ7KPHoD8buVNK1uIfP9SEHoRAjUtK4/TynGqLWGuHQ1
BsIZofxpVJ/LXtoXMUpKu8qQ9vXYN3MPY88Ytnt/B2/zqHlxERzgFYFIkN7ytfVshLklrdjCQIXd
PP8NJHqXq81boOXuEAnPnYFScO+/6tMWW9rNm/LH8jwwwPAd9a1F6DXleSppsV+6TSkeG+hZhO9V
bR2hGTrf/8Y1nwRSQEJrAwEUGPSuPzEKKng1KhJ/MUGL0C9NxQnMit4v3ZmN+3h7IbjNYOXhL5pp
y5fF664dO9XMpdJNpmRyBqPUiTKaLZ20lSNDuewP8RN5FU2fxY0QkkTnPTJKN3ir28jOB9PukyPM
s2OgOLp3GMqDmb4kwpf7C/mHZe36JmKXgwJanzeFqYDrlRwa9GulOiQtqGQa9AERpDYQ4IRiIRyh
FZDpvukR861xv+sZlGeoDN0Cy2SqWuySd9CCEGH5VfGqqMGwrzLxbYKN8zQideX0Yp8eUqE8lJ5I
FKOKr7nqB8/xaCjQeSQ9nARqdwgrU7IFQ6g2Nu4m8oBig9GeuWFHnH7TsJ+msjOVJCClV6p9VAV7
sOmHHObVC/WoFlU6W267/f3lXDsstAYtHWY5OlLLgFwD8xybaUH+PVkgXUUGYptJLDe6TH8oz5eb
Bp0s0H063wT/C/8iZFUOuUVeubL26AfJP8NYO4AzZ85cygzHpoh2umBBqdPvRDTpfH96CSbmdJB3
MMMfip6yi0yX5E5BXTBOPhU9w7D064ry6/31uHUICkhcJqygoiaqXb5lsZIWdDDTyk3jz9Pw6L97
DLxIG/Oet88zRnjbqXOjqXHDO0HfdJgsk9qN7F3KZnqKws5pA/WB2uTOCjaGe289D8YYmACQynQ8
jN7X9yXzLGb/44pCjiE6clyexMgjSNkinl41Q/+FCcC5er8sowcNV0euxcptoLrYTbkZUrFXxBPj
vVsck6vLR7I2SxRA779MZCsFspBBlSq3lh9CS4Sa5YSAuZ34//jNxuKtXUl6AwyuMz9JyX7h5MKw
LP0IRha3DYWf6UzwHNgBIvIVHWyJmqpY/COWW9iyVaO0CZhJAEjJJMb1juVT7oN4pvBhtEfPg8Ov
C20IfnJHId5IjWPc/rx/6NcWlCfp/xkEwnlt0Ov1pkgngQUVPOGzZpXfA6nZFVWZ2kbaZ8xZK+ZG
O2LVJJzWlCNwB4RW1yYro/SzaC4ElPFZ3Sc4uEYCJn300805nvl/tfQ9MLFBMwkDwnxgrk1Bhi7R
5CHFH4d/Q4JTJ1IPcqzvJO0cmNqhFF+taovUfs2tgi0irSJmhLt88XlmIDeKlJe1S3eXpn6zk/6W
XY7OOfOZ82DvXNKk73r9Veh35pkqDTUx02uU/TvUpwTksBXsmTjcB37mqMFW9eI2LsUkVCx/xol5
guc9/ZBXmUIcqWOl1G7oaw/G1yhvj9JrAuUj1ABfyEU2nsMtc/PffzBX+0lreJ5au2I92h4M610J
+UWcfa+UZ0l+LEiQ71+DVYP0pOibAGG+QWYkfm4IbSHVlPO16eCbsUl4YcZH5HTTk9UPzT5vaCh4
iM1suJk150koM1cAaEqRtV1/qlkpEWRPOitbt3PkFNQH34jSXe43ye7+R66dzHkkYR4Epwe2TC66
oBzGygsbNxnzct/0cmYbPk70vpW1Z/SjlflXfNg7RZqkWLSixtUTzw4jba8Gr77/rsJv838wxJsz
Y0hg5lu2KfSm06zGaxu3EktHFoKd0r2H0j+NtWVoZd1QRbPmcQqQooBXrr8oLKwqboygQ5s9mvZi
3GYvhufHf9uMZlRrHsrR0J6aYYILX9UlXh/4HXTNuNx3MA3uFCDopAXH+6u2ct6o9swjIlAiMLe5
yDDTJLMqpTAatwszm36kzaop0ha1x4qPB5zHHBpiJRyG5YBVJ6reaIVp6wY6sphCm0VO0de/O0BV
h5QRnaei1+sNp7H6ZVRkCGaoe8Codb1NcZTKUikE2Az/a4JPSvoihBsZyMrZJsGiKQbTFvPl5sIE
bH71YAKscWuR5kfSa/JOKECNtSjy7GqgLxtHfOXkKXTHyRvpksH6tzgTwCGsUQ601s1qqzyMjT7B
WwEz3f0jsbZZ3CEYIeFRouG3OBKaNxmeHvctBQ5oV7zqKZ80R3mVyuJgJtnrfWNrySMjFLi0Pygw
Zimut6kuOjHwQ613LTRpX4Im1XaWUMkus0raSSDxcoLSgiytFORDIobyQyfr3aGK4Ua5/0vWPhsg
O/N/xCEzG8f1DynViP6jEfWu1OjZURUArFbSsNOb7E3W408jx3vjhK6Ue4EMUUZiEJKJC3gGr01a
dVHXlip0rj6FvJ0g4XaVFIYHq4gb+ltF/tI2mbgjthBeeG+Kx9S3yK1FINWiIWwJdK4Em1e/ZvH0
CFQlhq7XO3doxGKnINi973RLcKDzyHZDrIQPbaEw5dLW7YPU+VuQjJU3FzgGwQQoy5kDbWHeKpsw
T9O0dzMeWqMy/zXq5ybVnan5PZXTKfDELeXT1Q/+YHHhyBlTstBtxGISIFHRfSvfY686zXMGUC0Z
T2Pwz/0TtuIuqBgym0h5ie7e8sHNgQJnnp4P7gTDYeb21mB7I0WKLY3QFc+nUuxh6I+R1tuJFMXo
NA3a6sGNYIxtSygn4ukhk77e/5oVK7TvUJEGukqRaZnmmQCWqkTuRxcRlSckbIedryZ7oam3OBlW
vB6vLbpwYMIYl1tW5sS+8Sf4eiY36nThARruelcWcrkReN1amZvbqODiART+ubiLpd6PJfx7nSuE
OYCzyla3cDi3C4YFmmTkcmDGSe2vb3sZ+ILvexy3eiz3Vgke2jAiB+G7LbcyJ2nXac5siBiIVjKx
3VK5NSYs7aSh6V1xfBaU4KnMocqaote5gyTbxfQtC355/Q+EmDfep7UvnBH4OuVN1lJbXCjF7wKJ
ebDBrcYSPcaG6bvcaczf9w/eyk6BxaX0DjUAbJNLtYe6E1CfRAjTFf1PRRHZ7fTffQO3nohdAjrO
/x1yeTKA642Sui6q9MwX3crI+30RiSrZvj5cQCztsnTWC0I7Yz/0WrrxGK4ZNqm/kViBJOJNuDZs
1JqUxFMogvY1oac56AP6IYIziE7Y0Y9OtphCV/aLnh87xSAXNbllcyg0vbhXu2Byy6G1xf6kx509
jMf7qzlfnMVpZACA6hZ3eJ7PWFysmGIK1zWd3Hw8pfV/gaIiAPxpLgtr+YapWwfLZDyJPdU0NM9u
2OvGIht6xaomwNrmYUi616nXdz36OoYwne9/1cohVNGOolDKAsLcuYgWqFxWZih2otulieUYrRjs
qqosNq7yygbRg2G+D2oD8u0lHY1nJJC8W4Po+mnvZIk7+aVjbBG3zMd5sUGAbaFH5MzDQ7NUQ4zD
Smg8QRHdMt2PE2rWiLH7CWqYR0WB8i719rL4/f7qrWwUWC/YduGlgWhjSTMIvtWLY00Q3XbQEFKo
U8gXo36yY708N7ElbmzWyhGkUQelD/Q0sLcvJ609qVTVUi8lN32ptMwpDePgSY8m8JIh2xpRX7MF
i4Ss4QJJ45dAiLyVraL2dMmlZhyGw64eQieMg0+F/Nh/vr+Kt9QeTKozpQt1sorQLL2ra3+hjFIb
VUktu4WgHr3hORB8KJ8qW4fVrBD/G2sbxl+YDaSDmuXPSeftxSDbT31xbgPppfC7g+hZ/9z/USs+
7ONvWvKftRoDZ/lQyG5chPsp3A3eQdAfGvWYmu+t2mxckJWG4Vz5ovAFipTdXc41DYE50bqLRVfQ
T4mf2p7yFlbJDjoeI32JhXcaeUw3He5/48rl53lADmQWO7uVdgzzSu0bI5PcJh0Duze6gTEzT9nw
Zisn6crKfIk+VE6MVO2MqY4kd/6uXGN4Q2qgyJ8cXx5tJdqASqxZm7UicQQkJQzlXFtLqUYFcdlJ
bo2eMLzjsvfMKN3Q7NJ644SsXP455Zk1lCkwa8vKhqzFhej5quSGlbHXoi6GXTnqoKQFUZglW0Xf
lfNIVUPG26DAq/DYXX9XqfVZr42e5Fp9vfN0/4VB80h7k7p/JQF1mt69fzRWcjpCO8YXYKaib0d9
6NpeXxlxkiV0xmVqXWX3NuW/laxxMmk8a9p+yIWD6cHsGT9ZsfXUecPGobllvcO/zX0KNJTmYHb5
ZERGk+imX3L/0p9j5P8zwvYF1ftZaPSHwlDsEehJXClHIqdDJInf62F0fL07l7kLw9V7eAieilem
NO8vy+2Y1/yzNPw992aOgReuqk0QsygN8vq8qXZKgk31Upmu1B8S81sUBfuAYistlfhXa9lIeHcV
qNnkvYP+sxZ/wUb7FDHO4llbP2zNgfDDwFwCJ7NgFlnsV5JBdw9MiPUirxjRooj8cReFhW0Y7d5v
TXtUYSZIxmO9qdKy4kYMQhVKsLOsO2Re10dFKvtEbcxedtv2fzg7s964kWQL/yIC3JdXshaVJEti
2XK7/UJ45b7v/PX3oy4wXUURRdiYnmkDBiYqk5mRsZw4B824TuhKgMLClmLJ2nVjyAQ2E1gK5jmy
ayt9r0kZoBjZVcvPQx/ttHqiyqAcvGyL5mfFhcz//+B0QRy998V1FCoBKtuym03KLk79HYgGOCp8
O4Q1ojD3t4/UujWiZFMmZCYPvV5X6g8Kg/p8uDQyjUOphdbeZxruMMBBZw9UE34LfZD9eSSBABsM
NLSR3oDQ10ZDXY8DwxhlGvOftczYgVbdt8KHvmmPerZVkFnBlfG6kC0SPs/5znKGXq2CtkH0VXYl
YdrnCEC1kB/ovrKfxHHH8LHj6cWdHj754TeriO7b/mch3fUKs/Njv3GB104RNQumeUmNmXNb7Pag
91I5yZPsmuPJqv/pu0+R8XHcoupetaJSTTCAPPHiLLyE1I2WMTQwiopR8iJ1wwelSvOjZjbfPUvf
Ajy8hyDjk+ZpDbiiaBm8G0MZ9SjNYzyWm9YUpaujFR9AAR+0Or4fxPqjH56z7kdh7ZtWtSdL3MtJ
s0tSgz8bO6Pc4kNeWTs3VJ2zCZGsfSnGM2X9kEVZorp5erSGHnaL1NaGTxCw3L4377H8YIEuDS02
2fc0JUuGGEPqg9CDpfDj3diihmoNj0oWfxzNM1wAlXTKZKQ3puRzWgsbOjIreQ1TmgQavMtkN8vE
MzK6qQC8prpT5vn7sMm7Oy+qRCdXQXffXu6Kk700tYRxoMQZimU0qG6ai4/CkHyKof+6bWLty82j
AmC6AAWSdy6cAmzDRRqqqitmjXauZbqvaZ8LpwGZ04O6XaBfs8cnpMhDVsjM3MJehjqM1nN73G7M
9pXW7HTjtdDUnd9s9KDW9u7S0PxDLiJQqRXjCH/A3pWwKmSh3Zvu7a1bOwhcdfBweDiA4/MvuLBg
tlXSDXKtufRpSvQ7DaCyGxCbtWtObf4/G4vtQtCiMMS00jAw7MfCCeqTJcQPklcfRvFUyCBUp+LJ
Snbt8GJp3X1bPRftay8eKmYQbi937ctd/pTFhoozg20KxoAXMtnncu3MmxrCX29tvfqrG8sjRSAP
FTWIruuNHbV6JGdkY5MEEpsMha1XOdooma7FutSYiepoIs/j6Qsjll6WzBobmuulTZLYsVQTZxYa
VUej6na5p/iPstSdOzU1EhDO4UnxGEPIW6N4NNVgC1q+urk8zEz7Qa0Jwvx6ybAheWMJhZaby6pt
TA9e8JJ4kfN3W3thZ1GlC1uAWmJnaW4VF3YafVVh4eqEjUBj7erRVfzfYhYXI2/9zA8qjLCQWv3R
m1tA37XdYqfQl4IclMnFxSvgWaBGRKvS3cD6UUkTgL9/J6Ul2/v9x0ee3sCbW4QpjZLq9VfxIGbp
QjXDTgBNSo1kwh6Vp2qfx2H5gTGbrXWtFUXmKiPtFSbWwGotPo9R1E0ViaHu9uK/cg2Dv/Fk9A9Z
nT0lge/osB/Go/4S6sdIt1PNuDObU/eqxhB/7LMtVs+VTUY67/8fWzT2lqW1Vs2nKINfyPXIetL8
LFTezqierHELeb9yXK4MLc5+W7VmAWaB46L7Ns1E+Fv//MnmoFDsmGfziQQXBc+YnrQ4efN3lAe7
iChH167mnW8flhWvxSEhR6SeAwRm2bmArLIxvaLVoW840hO2w+AMjeyGE15pOWt0nImrRXoI+jvu
sq5oAm0ke3fLJBofe817FSCx2XUlyCIjyUTojK0AKlRVK05SZ5rHeIrhfQUAFB/+fL2UQcBG4Dxn
kN/15VBASo55lxiuZL0aGsKZ+qH8m64M4A7GeuBsmFk5lu9f2A99aTQGReQTJCaK/ODVGxi+tXN+
aWK5jtYvYinHhKVQMwqkb23xpU1A7Esb8OEtQ3NSeBEvBFIwMAJQGq5S/RsH5m7qXv3W7dqtnuOW
neXLJni6aLYtdurT1GsfU398KsLwVyduhFhrJ/5y5xZuWMvMpKu83ODEM6A32HVgwtj/+y+O2X8n
YBkDh32feFJeGG4k0tdEqKoL71Nvd9vIvCXXbQSqeXQbCelpSnCcrz+N0TaenowWhTb0zfZ4JNnR
41HZV/lkOSFY9iD0g7vAbLYqfO+3cJ7xBwUJ6wvB6LLiNSlN0qIuobio6zlB9GzQ5ES48M9Xx0Ae
zJiE3VC2LdyfEg2K4amV4pr9NwMwVk9tPXyMvVPT77t8CzT3vrZB8sPbxQQydP1EVtd7KdZV2Rny
oLh0Axkhi8K93Cb1Xg2NXQER9tR0G9Xf9+cdg/hb/pmzw6VmoDUMFQ0YSXH7YR+1bgXMPkvufWtL
UfP9OzXboT1CC5xq1JIPWfEhV8zpdLkVaBuHFNC0FV/agk2vr+Y/K4tLVYS9BpBeVmDz6GytPs6F
88GHR2bccEdrR4++Jl1oyKsoay6e3aROyyiCGMhVBdFJ89YOc8329A0r68v5z8oiovGHstTShuXQ
Djr08VOlIDQgVXapbwT0W8tZHHIhIGfPGRp3OX12m52D8rNpfL19kdZOgD4TjpP88+It48FpnEKt
UbhISEOrD1Eads8zU8dGX2jNGZGJM2BOmkyIsPgwudX2iTw1qttaH03/WWP28GxBZ1LI3UdfUEo7
lIdhI2Rfu7Qwmc25B75IXOJUlLJoow5VARe+xb1Z/YJ4akqhD+3GHYKWh9vbuHYmLo0tPITpDXUS
FQJnQv5QhP+qxSlAuVzbOBBrS4Krf84gIcqhKnfth4SuaSbk5lRX7qPP2rCfLNTTHiU9uGtoI9xe
0ZqttwI8gjLMBi0/mZKUYYsPUpkiC7uvep7avvIzbbp9VGzs3coR5OiBEyDOFCGLn6/BRRAhq/6o
mkOku743Vac+QTYkSuLqz9czezkGRkAt4eoWt7ZiNKxq/ZiwK2sBeXWa20mVk+sQQApe9F0L/S+3
N3DlSAB8hqBl7gZT7V98LG1SYx3Uq+EW3D6YWlLNMUrtIaHV7mijePcX1gCxvdG7UsdbHMAm7qH2
rLE2Nhr0SZ1Pp3KHiMHQOoM8md91IBFb+hzzChYhxkwliZAShElctIVfb9tQGdWJV0ooGV5WnCm1
hewUZeZT7kXPlb/V513xhzJeBIgvI1rwNC7WWCLCbqW1prie1O/0/FsaDM40bAGVV7/bhZXFd8uU
ZirLHL8hT3dKJ9lZ6zM13kH8sfGObC1nsX2ROMRaxASOK6lTe0il/JveJzS6vHJLmWwlCQfbwaeC
SgAfL4nLnVP6IG8jX4VWdziqkyuM4Uvpdw8ZtZKkebIURx5zu4yzu8rs4N58VpBq9B20qqY0cbSy
VDaSvnlt744O4ypM9M3sp8uxw0xOK9ErPAXs5YfG8n6PieyET4F+nDy3qKl3x73/FzcEeMDcLILQ
BX6zazcDfQSzRWlBCU6RbUPMDl38MR1/BZCZ3L6KK9+VAg6kUzODJsWW2d9d+DP0Xw2xESjljMKT
Kbh0DDp9I/tfOaNXJuafcGEimsYiqpWG7H+awqOZ6ScKf93Oi6ASwNvkGyta8dAzcnXG6kAwzit+
bc7vevhRTI93Jw/9B4vyuq1k3hYPztq+yRJlewO6F/zJ4j6YaL6ETRdrrt9ERPMRTWfoITY59Vce
NlodRNUz+mBWmLleTK0TxI9dRo1b3UfMzycZfB5CTjPvVRyq4+2zsHLOZ9g+49DAgmhqLXYuBSib
qAkVZs/qjgwNOX23a6rv2fhaJ8FBRGM9/vwXFt8o4GcZC0gFr5dXWL3fqTkWR19+VYIgvm9T5bWu
GsNhOoI3KAmDUzcKAqOgcMjeNr52LmEtob7PBqMvszBeErx4otBwxxB8TeWvQxvYiVc7seXeNrT6
EZn5QXGLtIyp7OtV6gx96epEJU9okn0j/mqUb0Z1btr+0PcbG7oCSdC5x1TuOTIgM/XFZWtMI0qk
mFKb2Y2HqC9ffb1GSu1XnqUOtSunFoZj7Xsv9Ns37t3adtJJp82LDjkjtYthxRb8pJ9bE0xEeoZY
NlqOcu85WmM9m1L4+/aOvtdgRXHp0tji2zVoSjJvD+2RDs9liAaKLor7VEuKR6OTrB8S4M27UAn1
Fyvu7rt0Kj4IdRt/HdFVOwSSObW2R+jqO3Usb4HYVveBVqxMfxhI6fJMR0Ev9YOZoMVS5j/G5qvs
tzAFpF9Tb7MbO69y8TBRswAJBfUyYorLsbXIK8v/96z5iLDBtBOknZcZd00DF6RkB1lpQyv8qxnS
gyx9u/0F1vwf3k8E7a4D4F/KwTTmVI9gbgzXzJ/8ABpw+f5v0j0FQiEgerQqKYEvAoFESxoqqtS3
vPQhB4zYbs1lr94WvA4TcogCgRyYv+XF0zRKWWoOHbo5ouAfwRqfEgvNElNwYsjfS9+pBvEUVr0T
wXZ5e//WTgmzX8TcUKPx6RaOnaIaGeZ8W3Jvz7zFTqoNu1HvoWbY8HKz016ekQtDb1twsUQr6YS4
g7HN1QNYEjpH0h4FicqJABMemsmWslENWjsY4CEAakEDPkNLr7e0VarRlApLd4tCs0UrZwLWs+Pq
Lwp3UIb9z8xy8ltqJqWPJswElWE+p7XU3w398AOmoo1HcS2cgDubGUDCebAPC08jwBhTUiU03Mbw
7bSJnL5KDn9+Fpg5BXtOqgyDjXy9ZeOkMEw7+dwlAexkXztAZVIZ3opM+HMfzXGje8GIGh9nCVgb
iyEQCPd01xA/9wRGU/XgSfaUbUkBrbx4V3YWh8BrhqlNI1aUVCfDPJuwNrVGujNkdzTajXLNyoH7
zxbjRIt3x+pb9H/mAyc2ii0Pd4KJIrh698efCCaPGZdGQseExWJB0xh0FowXb44CViElg0k9mCpH
qgBKV7KxxWq8cuqAMkkcN/qfzD8sQjGrkUzPlMmQy+ZHLulAQD/eXtDqrl0YWCwo8qdJ9OitI6v3
b5w81UrAI3W6bWPFx7EI+vvUFWCYXVb1Y7iv62LMDFdrTpL2u5ge0VWoY2vDw80/deHhrswsnLja
KZJQtSwl0UNvr1V5fLRSirdZLoVOXY/f2rzVTqWeWx+DpNhwdysNQWA0zB5SMGSV75ToFasNvCkb
TFeLakfuxruss9XpldTANpXqLgg+yum3VgPIsKUBtAKhuDa9cE1yKZRTaGBawaakNPdVNR2lIN4x
Gtb/yNTE8b1h7yvqXWYh0+MlGxW+9bUj90VnEA4aqFSuHVcfR6JcdrEJlj0/tIN/PybBPdnqvqE1
qnoPsh48RPOYVWTm5zz+cvt4rd0RHhliH2qm81TztfUyUWMUEUfTlTvkgpNEjp1QFLeCrJX3k56N
NcvDQPcN5vbaChMCSZ6WwI1nDoKh+jfKk0MPWUYEz1N46Nvftxe1FtlSAYZMkdiKGYFlxqdFeiwM
ngi8GQzs8DE2d3mOhOAduPc72FV3jV7tJvOT0A2vRWlXyKF11lYFfM19g+sA+kNSZvGUX6851pCD
9UeKnEKv73uru/OJrlt/X+j6yd+anV7zEmApScCwSKN54YmMttTjuqejngxFfzAzOjpJrWinVC70
g2ymW2/Tmucj3wPiQRVwnqm8Xtw4Cr6A/C95igXWQdQKxaYqivBcJG+0K1ZXhjos2dCMetAWL5PZ
JejBdqxs7Jq7pjbAgve5ZJf+YxDqGw/UCkie43lhbHEXtQZgU02o6Q5SqEV2Pyb6XaHlZmwDHMl3
kzh1UJ+o9U7xw3wvDelek6PcVhp0ar1ctLMJ+GqvQLHQe4b0YtZFuR+SUrknzM/uhDGKUPSrN6Lg
tSs8bw29IRH2sCXJXEDLS6xSHTRFPr6KinxitzYc9LoJIh4LXo957ub6c8dBmY10S3U3TPRfhVR+
HcVxi9Vj7b7MfWRg1jNV5nKQSPbjemgajb3Xeod2+ZH2/8Ngeo4vVcdGDjb6/mvniqrgnD3QgkDq
+HpJUGGlYQ4JjDulvfRBUxLaHaPVH1U5GL8nw9C5t33Sqj3o3WYpaN44a+EOrHas9c4iagwU3dbG
6RDWuV3nH2orO9y2tPaxuC9M9bEwYq3FIU4FqJ5AvxKfdkZ4AGfTObpebjGSr66HaFuZweKMhi88
QFFrY64Xc+yT9cdYzk9NJztTQXqUWBsh0OqCLkwt4jhTC0Np0GnkQDDa7UIYc2wz1bcoUtZcGlEi
CZEGWk5b5njy3LD2gxAIjQezkKAjBxIYU3cwLW8rV9kytfhCoEE6+lJztJ3rxz7VTbsNkZNJhmkj
QF3LzZnbZxiSLgBUAUs2da9ohlhXI7Ki7CXqfgsGWOXkmAyH0IhtxFr3VvjibwFRVo8GFVA6lsSt
aEEvrpZklZEVYVQr8vu0neeM8hc1UB80vT7/xVnnmZ/5dWc5nMXRCEqvH7sEOJKoJk9KQFNFzDce
hbXVkLYSlYJVY9hz8bQ2ia9XVjoYblc2p96qDpHnfy4C8RFNuu+3V7PmAi9M6YuNS3ozLicTU7Fa
32v6r1D5R27Lg8XgSZRu2FpbFsxa0E2T+DG/Ov/9RUmDYV2pkFK8hNymj2F4L/uMpg2lI4AIub2q
FUuUwueREsI/4r+FJR+hUgjvibCLYsocMogvEpOpZgNduGmVW5nsyh4SdVGJoiTFV1uWToDVKqNS
BZY71OExmyxebThgnVHInSFuf6WKl2wckBX3hKLzTEalUEVUlw9XBoaobIfccjU9+VWGaeikg2A5
tzdxxWUw0sjbSBuL9/Et4r34XKnE42iGreVKYOVtMZJ9u9bDT4WqHW8bWts/CjXwv4B9hvNwcQY9
KyinQKmsWVe5zu6tSjjoGEtyRIaVf27bWl2URRF6Jnnnfxcng8iyGK1qtFy/PYN2yaQPcbsRuawd
PvKA/5mYl3uxb3EUhIz2d+ybpTqUfw9oFUMmke3Cfouzbm3niOnnMJy6HZHitSl5CNOyL1lNZ3zv
IuU+f62Syp6Kb8Q6f3GlaFjTaIKknuLn4iP1qHtDwiparhE+VvWDXD4O/+jiz9tfZ6UkAPcZTPH4
AnAUy4oaA5tCbTLE4Pb91zr8LKmvqbXra9RG/GdZjWEk2vhWqxt4YXARInVar5m+PFngJ9Dt1JO9
KH2JpxfGhrqy3ri0a0cPyjACQAB378mm8k6URs3TLFdX3br/1OUvfbk1G7929gjD5pMtAkFfStlP
OtS6KTxybif3DnxDWo6yqPpblr/d/lBra2G0eoZ8WqSAS3K3LEzqRqoly/WCJt4BvSqg0RTTD5mc
HW9bWl0RI+qElRC0MBd5fcT9hhr0pHqcO+WzqEp2Hp5Ti4h24yCszFCDCqcjQs1Lpvn8ztulDRK5
oujBUaxFB5Zen0ypqZ1KhbiuKYPsUUqifyDUq/ZUGyanN3rhPsuN7NimkvAcjVK3U6dgOqaBIu6V
LgZmoEDGI6PxaTeapO9v78scZiyqZ2/dT0YzmYbVlsifUjXGoWGqwmUw5YNX+S+Z8Jh5H5OuO2oU
70fr39v21uK6S4NLkgdRYCGS5nluoMk/LU8y7JmjsiK3pFFrh7FEcOfB6xHblbqVOa0dN0AOc1+C
wtG742ZOSTzGimm5Yf8NRidbaL6bxVY2uHbS4CqcwcyEkXQBr0+a0SemEjaR56ajkcwE//FRipV/
G7R6bWrvxYZDXXE9sIzOzJWwC8PcNf+ci2dC6qGPaAKuqqad5fB32aKDGp71AL6haOOsrLhV4tW5
qck5gfVx4butYgJ5ViSCy9D7Ts2jY5COjtQ9jh1DI5Gjxmhz5lsPxso3I3RliTTpGHRfuoiyEiDv
H1XBjXr52AEu9jL5YMUbS3tvZYaKUPLiRXoT4bzeRV8qtWEo+GiyVaM/o9qK1dmyulEReh9vXVtZ
ZE+F6kkWbWnP1bPe8dR8F2wNJr8/fLMFukkwsVNSW0asnjjDUvrMQ0COae4vEIHuhOZD2r3cvsXr
2/WfmflQXhy6thdTTwlzzngmVA+hpU73kpfd5RnjzbctvT/elJbpu5AHwj3OCb+2lIY1j10nWzN4
PvVMRxQPBo37qI7sWNl4WVcK2ga0ldhipIZBhCV7V6UMTSoVBd+nOaTtszh2jqY+jn3qCMlBj18S
+ZPfC4fEyjcKYSvPxmx5ZrJ8o7pYwgUJJYu60Phuef1dil4rxc6MyS7SQ6EfZeU8BYe6BMgRms/e
S1YdRGEvGAxdP4tB/EX1zE9VujVH8P6y84vYDBEqY7Z/OV4beJ2mhNQOgdt/zbrBDnWny+9x2cOr
3AaOv/GdV64GXZw3YT2QvNzB6+9M0aJqiOY8109wJVUHCS+sHVvaqSvndg4J4RFhpAUS7/nvL85t
L4j+1Pc124wishfvCT8QRv58+8iu7BwAYTwycYQGQmJe6oWR3AjjXhBwk1M5HKzaSbrPAfgp3pti
3I3jj9T4edvgypuK6BJ1M4NWFCxVy1qJpPRqkzWV4Bp5PVT7UpBmNVhAzMhaT83wHXn7SLZB4qaf
BArerVMCrEKiqW6sP+9czgcYvra5pI+q0WLxWt2VqE5rgiulGt24svw2oKe+kVKu8BBgZXbV5Co0
St5lEWM3WGOusGAzsWU5PalGtmNg1VZG07GaQ5Lt6+aDqcTPgEkPrQCSvt/f3vS1owSrJJhXEPgw
Ji4WWlRjrHmWIbhC8aU2X5Qxgx7xj4NW0ksmRHRKoWiwLPOyqW+lfpJS/xz58Ifru7j4YE2R08Yb
QdnaWi7tLJysgY5s3eiJfw4ioCFjeV/OYwjFhntdceVXq1k8GuFU1r6mx6wmmqhS3s/MDZpuZ8jx
dVs7t3pCjJkFGzdOeW05DloOjFSg1u2fp/zfRNkn6i6SzDtU+l409RQUyS6qXrSktAcX0oVTO5Rb
CJWVl1iDeZRgk5oH+hwLh9YLmpx7k+qf5/RdUGBWU56MJDhuTt6suRvkucBhgZaeQ5hrd2OlmWkE
YRWcm5cxvK/DX0P10BRowPnfoCPwxHCr7TuHedcpAwy7/xlchoHZpFVqJTbBOdN15Hd/lUK0z+YF
esjVio+5hPxSeC6SqN4Idd/nKhimuIOsDZkv8fX1SufCvdFOGI6r4hCbGu/hPz19iFGlKPzBRD/o
9hVf+4SX9hY5Y96kOEijDs5WK9n16E6xZyMrO26iNtduBm8fqSnumz8sFlZqsjLUWR+c5fhOG/8p
6odA/9GbuV0Zj4AJiHly/4Ncz3NV0vR1yD7WAsRc3TEsNxzOmiO4/CGLFRthIIJWlYNz1T0k/tda
/hwMG8dn3QSKWbNElyHL899fvI6JFQ1TICvBueCcNJ7siHFuN91W6XbtrFAghsKCPIVJk8VKhlZW
IkuHh6cJdlL+dSjKz1J6F50bo/kWm5/+/KBcGlvcdVShqrhvzIA4zSSeUB9i6YUpcLneYl1dO5GX
hhaPTplKtK5rIziHYbwrxl8SnHdqLZFXbjG5L/cPEDjvzoy7JB+2+FzXn8louM2KB6V5me2tSDzU
0q4oDwBSdsG0t7yNp+Fd5L00t3gbWkmNQLrHvaviqSl6y9lOCr5Pxg9fP8u6tDPHn2N40MKNVury
4tF0ZoCeePBtXADV3utVyoUWapqniO5UlYdEUCNbNftzNQipk9fxqQnF37dPyppBwmpS6Ll1AVT7
2mAqVVWnx6kEJsqyywziSfGz0cS2p4VOF/obDmzNGlE1NYiZBJYX/tqa3OcGxASF5A5xmDlabXz3
MvHgVeaXthsRYFG3or/lW2RwredZEgjESdaBsVwbRAMsrwvAre4kxg5c4o+ZMn0WhfyecV0HKZYX
pfT2TbmlAzR/pssXaWF22X0aQ8PXxxizVDN/W0HsWGL9+faH2zKxcNERY6fkE4Hn9rF8nybNgVbD
/raJpWec+2dADCkMco0Yx1t8rarwg6I1Qv9s+elhMiw4dKW7sPrntpX3n+jaynxmLvwv9PJh5yXE
lOIAuzu6gZliOan0MUniU0Dy2VgfaAF8vG10a2mzt7kwmoSpJ3cNRpWWsRIfKFEOjbm0cZvnDbo+
BixtZusERwQ2wljUp8ZYnYpBw4qa1bZSwXdc907f3ifRVl9/dT2w18PnR4kP6O71enota4e6yPyz
Bl1hZjH0XO42X8p3aR0HgirO3LjlQlGyXFgphUI01UHxz/1gAGX0Bbs2mMxJXupDFgdvA0GxpCc7
Bird29/r/WnHMseLgJKCBPxX1+uDSlWts9ZiJwM5JexANWKIVONw28rKLpIoEs8RBTCauSzt6Znq
Q3fsEV/J2YkBQ7uR/FOsb5B4rZyKKyuLa+ULgRwHNAfPkmkipPta6PdBUxyEcmPO7V3KMX8uKqOk
HGT/ZP7zci8O+aAUkaKmhByK9y1u04MJyYiWucXwu6ye0vprK0r2qJ36AShsd6zTP50afrNP+Q+Q
DpvKaMG1fQCMYJz8LOT9knaBFu6y4XX8CCpyKy5e+24z6nLGQ0L4sKTglv3UrK2AGD/ypmPWGR/E
Trgz1Jfbp2PtuzGZYVL5pUVNBep6OQOwEDMJhvAsaSFjzwa0ws+1CLSt2Ci+rRoyRdIKRu2YYFo4
JyRbKqM1x/Csmcc60U+DuA/EwjEGb6NssXarEDmlkAkXyEzas1iRX/px1onh2VOCr56fxrYkQqB4
e9vehVIzDbv21t1g9ziFi5eKCb5MyLIiPqftazq6MKbtJqk5JerBjPODWfnOBAElycUWEPut5HHt
f2eIHf9BhfftRl+vT25H0fQVJTrPQu4azHGTeRR1xs+eB2G6K43waBROGz6oRn0Qm3JXJV+qSN1a
//vPCVB/zrtpwL2dnOtfkal9IUSGn5z9FCTpycpPsXce2vYx7OI7qDhjkBzhkxEXRzM4WtnwbAV3
ORy3OIWN7/3+nszSPJAsoqXBKV5ysFZqyHB4N6bnMfmhFD+tbl/2G05nGeHxsRkvnwEjYHwQdlr4
nCBItFyu8vTsaZotlA+FLSFzp32IqDbePldri4H7iq49MvP0UBc5zhh5Tdr2ZXru2+HUe3d6Diua
usVdt/Lx5pUQqtKoBfm1eHiqqakgS5bSc4CEtEqRVk6+i175ko4/by9n5XGF/JcNm7NuEsRlMcEI
C9EfPTk9w4LvhCjdtF+ajDne+D5va0caI0dXCZC8LazFO07J+ZNdGl5kppOvm6MQYVgvzkFf2l3+
Gqr3xaAek7Rw4k7YFfwrduBaVnDd7fibsEyvj411vr0FyxTv7YdQLJ65l8B+KIsvCucBCLdJT89l
19p+5Nt+/ynvTzqXVzXg10s3TtCqvbfYFoAn2K3Fwo0gMQ0Sfq6DNL6qRaNWdlJklZOWg37qFSli
ajFLDlGudne3V7p2S0i4rJnigkd6ibVL8k4YGNSGlUZt7/WEKNfYmeIuNNV/BmHYMLbmBqGasHhK
5nIOZAbXDqhMtKqs0B3ipqQ893Scn9WoCHdt4e0ioS+ctAmbg5aqSHZZgXDMTSN59Mq+Okl5Gtz5
zRjvzCFLNqAJa9tPh2kmLOZRReXn+mf1jGtkY1lk58rKHlVPe0315KQk3mksvKcye64iYaurunrW
DSZDmK4mtaGtdm1Tk+pgaEM9OxvS0/Al6I+dgvcdyiPdq9I/dmVg592LbtzLUm3P/fH4c3JfbBHe
zO/q4l2iFwEye1bxAOewOOg5ZOmm72X5ufJB+09Kae6lLhr/wtujHKPPglNIL76N61yEf4qGlPgk
YiXgiQ3ln2jjqBuf8O3oLFZCyWKWTp3xeiC1rvez7hu5p7CQnSfRsqlnq8IXJFb6H+rRHBF4KHaq
dycHoo3cbqXfJ8k3CDL6Bw9us/T3mH/Jnhj5nIZ93xx7MgpNPrSi/acNe9wKG4CwCCA8poLUxTVv
hDbKBomJHz0aj2NT/yxUCKeCaqvC927+6c3QG3kbf4IuZHGgp1RrpUztMpJKFY3hwtyFkeiAAty3
2r34vQg/FzTgCs2JvZ2w2R9dealotzGhAzHIbH3++4vPjR721GcBFVkRsgLzaeqfBOk+Dr/d9lwr
ry7oZ6J5i2rcLIR0bSXUrXgEEsSl9QQC+dhuyngXBVsR/Vs5b3GwKJLOSSZDqAw7LYJGMbM8QQi4
qP50VxeBLfjPHVXn2oKxPN730YeqOEZTT4aWO5Z5zsJD7X+DAwMt8NQOzfvoNQyf/eHQDI5UtHZi
DcfMfEQB8l7oN8L1ldtM5E9dktFzwqslsVTY9EaM083OSQ6hgWYyztEW8bARRq59XoAgjNajpsus
xfwrLj5vYQ3T0Olqdi77bz7i8iF0ffkEkefv2x/4fTkGSMvM8QRAG8aX5Qy/iGqXGTdJfi6NjxYQ
sbD+jbSWM4JCsb73idt7+sYzvPIYXllc+ORoaJIooOh+NiETKbNdGWW7Iv4tl+muE7Zk3VYvKQQF
gBXBEYJQWhxgKVBSZVL7/DyOTpT3fKrPufFi1TWaV43jh/rnuD1VnUpOrrpluJH7ryVDvPczQQHe
Hyzo0kckwG0oMxBp5YUNTb4thsEHz+wOpSG89MX4NctROWq7T+lQ295UTxuPwtph5VZRf6UDSACy
cNjBGHpdMCbFORM94VA3ZfbPWAviRqq8YmWmI4P6lmSDp25xey09SKKkjIvzUNbGvjen4ZRGlbQR
2KwcVbJ+QhsyV5MQbrGXtaCXltGpxblVvyT+U5gJR0+U7qRQQnXUcIye3nH3h4gpfCtIHCBN4IV5
8vTFNazKXK9aKS/PadyYMDDnitN16hbn1MqVwACng+l7ilFvYhoXlz2ZgswXhLo8M3T9SUz2od/d
GX7vhPqvtNxwXyse/crW4t0o1Mgsc7LfszbS+JrUh6Ae7zWr3zj57z8Wh16kJAT0HgTPEjelITYY
1mVWnUX10LaDcqfKpXqohug+ioonOay+No0oHwwz2Jo6eR9nYhnGszkQAgm7BC0kXIQR6YbqPKb3
eUQCYz1R6RCieKdYZ9HbGoN+v5+zOXrf86wQVd/lCelkwC2GXp1TfVd3D0L+BMxgw2WubCa/GHwM
2Tx9lOXEWIVtyUqy5iz15QMYm2ez/hqHD2FEPUU3v+bhXtkMb97faetN5IqwmXyR4YzrB6iverk0
6qhhywrtMPbRLH4NBuz287OyewwQzuo+zPbNhYRrK51eZYmU6O25Mn4IaAtoObT0X27bWNs9kORQ
/c/ke7zZ1zasPi5Do9Dac6RIOzFELYTq9X1XJ849Ima/4wLlObU+3ja6Uo2FuRqpMIC+pPf899pq
3md6HcdNc9ZS5TlvLABRysnqfJu2Qxloj1MY2nEcfWnjYKd74a6LnqKk3nDMK1WG+VfMqsRzk5Hc
4/pXpFMSRl6bN2docXf6sOehtNtkX4//qsqTJIh2nndOCVh3Y/Ur3/XK7vxNLjwaQoxl36NkdG5/
9+bOVO1YOBcQAUw77Sn4bOzHYD/QF1FsK3OMrTRl5dW9WvWSuz71J41HF+tiKH6rup99f/R91R6k
+v9Iu9LeOIFl+4uQ2JevMMzmLR7sJM4XFMcJNHSzNEsDv/4dondfZnq4g5KnSJalSC56q66uOudU
CC8+NnsIdIBXvzFx6d4e+LUnn+sk6DEEBCyem7L60gAsjpP1HJaLD8s66OKQV6ildf7UNOFtU7/T
d5cx86Ut/XKOIWuV53gBYIfNOg+7Kn5qzc+FAAMTCsiQBRxrxa/e3wzxVDQJ8g33zPuB8hcX4bCy
zdZGLT1wzREV5Sbp25Oe9gf0A0OPnh21vjPdvR9NsmJs4a0wjxupXrglzKf8CIUCrwPhJNaeKpvq
H64h1COyOd7oT6XKf3VTJ3hAxridwhy81M5340zVDjnnRbk1e9GFU5yx6lPdogSTMMt8b4qsoj4Z
qBOVrNArcEpzYYWTrZNnM+N6s4E+aa7sNJVWbJeWVqcehsbOjDtXKdInYohiTS500X0gUYJMHWS0
kTKRnBYBFhj9Pqf21H5FtzvTT571kOV3w/BjUvdZ3fnOgdebXFuJF6+fHZhbWJthayjZy2183Upk
eZeOOLeko0Flx7Hf6QXbD07cf3FYnJxWNrGKTXq1ic8MylsnL0ruQaDglA21z0i91wHAcPRD7pSb
Fik5Nnxm5hQoa7SFhesN6XnAivET6UdZ9gHHhLqVprcnwnQjyJNc+FY/rXVwWnKDwMTC/0JHE88r
6RJQrJa3qkO7U83uWvIW6z/1v+4RBJQhsgB/bEgu3okTR02gI3+yra9qf6rpseehCMv6XoC42dwB
AdG82n53pzcPvP6eELpbWcN5L8preP4FkrMvdDElncg7BMnHNOkeeIMeevxnmoNhF7Z3rtHecdG9
tPkaY3VpEZEAwXadaYpQWLj0gFXa6J7C6+6kTK4alRmiB2B/49fb41u0ghc90tRzw2RPGh7Y7Qm6
QPPuZFmleqA6rw8WeGkruDR93unyLII0CuI3lHzQnFkaTGr0bVcRvTsJAtKWRYYcymxD980UdrqZ
qqy7r7gyPYHz4gSpoRV3hh0jL6K56JlHHDSsnZJ2gze++gh2XoaKJXMPdCjQKDedxLZRwOQy9bj+
XOcefSzVqduLhKyh9q8DDkCFZ8Qrct2oBF8Jk454CpgNcfsTU6r0w6hpGhSCa59KkWj3U4PmyZCv
omB3QrgWXPpqao8aFNt+3F6yq3OHr8CzA2lKCARCuU965HSG0zdjRsXJzI0DAV2ap8mhbdeED652
xmwG+wI5KwNNm+RSp5KOgMzoncDRs+jXxG3tIahKAbT07eFceeXfdpBuhRbhnKyRnKShFHkiRi5O
NVR0N9Rgv4oeqjsmHSHZT8rNbWuLkwd9mv9Ym0d9FrvpmWsVCQKIk+0VceDZVAknCv1OjsTB9l9M
oSgy0+GQspZuuSKv+RDXjTghQe7XenykrN84ZFqpUi6v0x8zUqRUA+SRGZDAOKWu9QJyZHzUey9d
efEuThv4nRDr02efLLkJonaiImmPacv4rtCG0K75UbhaeHvKFvfCHzMyKKfzzNztwbE6tfrPtj8K
bwz6LKr1YcXOynAMaWmcfKosxcLSuKDUOcjuZ+Av2+1a57PZq114PeRVcIaQngOaA3wf6YasvFwn
eTyIk5rV6VvpxFANS3nc+0JF10wTaN1NTPRxgz4La6/qhRFC+QK1KDCNAVeRHS6toE/rMDqcOqUJ
XIqHkc1DdFZeeRIsjRAiZfAU6kw7l1FGqUYwa1o5ILkTVuZJb0af0EELeIqhdS4Au+xvsf8A4qMV
NvwEIIEo9coVQL1qIAekTwMgCAbza96VvqNmP0laAiU/tOP+r7fkhTnp5nK5YfSZLYaTEGLrOVPj
tyC6+lXMho0VuysX5cJhhmYJNgyyBaDJXcFlWp0XRqoOp4Kyvan2OxR7/hbIN8/fmQnpKJudLiD9
og8nm34xG7FplIfc/B7Ha1rhizvwj53fl+mZpy14B3ysbgynnH6BFnSo5ejw5o1/75jgXxFZoDkF
gAayIrnXZa7TtA42IDS1jfZDa17jaSWOXxrJuQ1pxqouHURRKsNpaMYgrfOg48iUxp9vb7TZGcjO
ApqUv2E1SKrLzqJQKoBseTqe8LhTo7SFMDdCsmxfVxoLFU70RzsexUoKeOn8gviLtCxKYECczUM/
W6Taa7sOTLABdVXTFhsUqhjObFqP43YiJv9hOcT8UpZDtRWpEjeH20NeCqiAVQA4DBBlFQHofB+c
m1emSWEKZlYgb+pOe8W4tyjyNv2h7ydf6Nmps/aeCG6bXZpplEuQzP+da5fzRrYFtYJMZOPJ7E6m
gkbR4PF234R9FOnLbUsL9xloEkihznqwNqhsl+MjOaomqZcOJ8dDrOjGfBuXue07JVMDIzbXqsNL
q+nMdCgPYeqcmLs057B8FIVijKcxMZqT14iB+FbG7X7rpeOE9mLcNQZ/TEaoV8d2mawVZJYmFjcO
NEEAv8eqSteqSadcK3p9Ok0Vvxc12bjM24P2+5Mqwxv86JqLubKHh7xpQTnYBAQCxXBpenvVBFEH
AJtTit6HI/oSQkEr4P27kv4oiu9/uZSzLaQa0fcAlQwExZdzqxkTsEyKi5coEdsCMIp0QNORPjno
+sr2vD4VMIXCDNofoP0nQCXSsMpc9E5j8P5k211oiwds150ZD9su/qBO5ScdkjgpeensNQnjeQwX
LshEGn7OGQDHgnzyFWyL4bbLBUgatEqCgby76RGkpYDiDn/rY2vX/XW8B64Zrgjw3QDugL6GFPtT
CIJNZUHUE9fuKwhox2n1rA/ZtqRrpPqrk/jbEiTPIYWJFlfy0FyQ+HheZipkHL5Ax60ed1mi+9Vq
QLQwhdCpBWpdx4sdxVHpCCQaGQZ0vFVBo3MeK70NbZYhEefXDvdb6DxWQ/ZespWoYWlw50alJ4CW
AJAMQqZ6ShpA2dODmnzg/I/G+18fAXAuUWCbtTDwjJdCoaxo0w5CRuop/VDVztezz7ZeB6Oxcitc
eTE4MIB80CEMzUYRQEuXQgVlY6HljXaq0vRNH02/LTfM1B7NtL/P9aBL12RarlPqAAiANYQme3iL
Io6QBpb0WqIag2mecBq3UzsGRmntXOoFhU79TNGhNzkEaldFtYosJflxe1qvgVyQDJ97TWJWZxlI
+XGFPpNKadmTe2qbbtemjwVUlgsOdAgLSzXyyK9qeMum52JXG/uM5KFtf1M+uX/bdQXXBeqKLvwb
GD/4FuksemOBVi7Ujk9U4RCstgvlTiAPgbnQ1tJ61357pl5jvkG+RsTzOwl+du0Td5zrYnoaMRVi
IPee8oTa25hUQZy/rszt/NWXLg2zip2EDYsL+OoRLsBQYM7YkchoqHVMkvqrEER7zEcInViFwr54
VNc2o2rQoKHqdKg1+6lBD61jXrRIQilrurWz7774HoBikQ0AXgNvQsAlJd9uVQbKdRq+p3efmv5F
FCLMHWO7MuqrxPMMvQUeE8BAAHmg8XF5WVW6FiPy7kk0QKO2m14cFqGRO5Tiwlz/VVY81PXeRw/Q
22avHi+zVXQA+806we0l7SBVT5xSpxhbXiehNZpBaxWb/58JyTeYlpKXSteSCMI1fmx8kHStC/HV
3vyNWsYljwgR9Wi5IRVBt1w712Ehg+ee8Vab1IEIbN26JzRA+Mb0ZCV/c+W8JYPSjqA0BTwtwayh
s7jPvOSY6e/c/mpX/Yqhpa2Hex0QNOTZcL1Ly9MQTnPdGkhEQAjd9Has+BQRRiBc9a/hmr/H9MfU
vFPODjjQyLrCSpgaaTQqLnpVxD6i05Xkw7Xfns0g1ETaenZZ8qVusyQfJj3GYVJ/JqW2s9P2uWHG
A0H5lVYH47uA/ADEQh5zZ60Wel3DkmxLdy6NDa5D24tEphNMNCDuptpqXcDj91p5qNFYLD8kvT9Y
PsLg22dgYcNAww+EqhknhPKZtI4Jt4it9TjcqgP6RT2ePHPwfFpozyAAroEXFzYNgBmAxcKJABko
GwMMUMkFwUpygyYBXhcnxaLFrneNlVEtnDsk12ckA1KZM9XlcssUwqX4EKyl9mR1UW2GaKJEeMim
FTuLAwJgACwI1K0wf5d2qOWkRkEUEiGC2yveKxo0ZK62kpW4igIRzEK6HzEZUDNA6Uj7v0s6nnac
ZhH610/ZPUGXeUU7ZRrg6Lk/VO3GWON2LFuclWHwNMErRdoUTWbVEDVkWdR3R+9LRZ8BVAYt2axD
3dopH7d34JoxaXgFH5U2AyMvylIvrGLE0YkbOMPGUSLmgYPnIkhLgts2lw475vTPCCU/2Vs862iG
ESYxkI7mS636A3j6BlTBjSHM45+J2HK8eq01GtA1zPL3av6xLF061KaGOoxYTe0HmiceemDDldc6
GaOsve+HBK7UCdw+DbzssWv6lWh4nkspYLgY9nxuzlypSftaZRxzDZm2IqRVP4WkhG7AyuwuRAwI
feFWQAhEUUmOGDir0PA+K7IIGoqm7evOjpYHoqPvecjR6Xq6EyvOe3EPnRmUlrNKW4vlCgzy+GEG
HVqRQKiv4VENqY7yJcvI9vYQl9wmcGbAYEPPFbQkyaCi9SVECLB/RPU4iK1W/KLfeLliZP4jV6t1
ZkTaKrWRZGNSNlkU1zrbdpP9nupcA2IDAIDbw1m6gLBic/sppAtmqPzlxijAOGlqHIqoRUFUc47j
Nj4Y913zatnHJPtR8/34wnP0BxnUlaP4u3J1Pco/pqVROo1uFUbVZpE7PMX0Z2PfGW3Q1CAbJf6o
3jX6htc/7Jfue9YFZvM5MVM//kGr0W/qZ8v7YrrbrFprtrm8vH++STonjEGoFU0n4B4yJd5YdQ7R
b1TlNopnRsq0JlC1OgXSNYIcDfoEOCVcYJNuuSng52kPaP57YvWf2pbAHYIMFVTVcfiVZtpBuPtB
22b5Hh1eqxLQ/gnu+dkwDh1NN7d3xqLH+LMxZH65hWy4ZZfzp1kcpOiRk01josR528o1Qmv2ilBf
mvNFs478fMDPHJOSdkqbtCjP2SxUvcd4pLuyfykN7o/6tvZe6SHjr2i4dVd9uM3d2EEC5AA1Fe3t
9ncsr8Sf75A9F0gcQ6eaOHIQ/CinwNp2BTrbPlB7xKl4YvajnW3aqvF1a4NGEv5QogdYn4Smc583
z0q875TvYOOZp5XPuspiXE6PHM9k/VQZ1Mb09H36hs6IRbMf0z2tnxAkNrR8Nrs6mOzqyKt97v3Q
szd0VSLaCYmp0YDkU2f6abyvxm1Rb6hFgMx4SBhEy7lzZwifumPIyFr6b9F5nc2kFENQYwSK29VR
cI2TaTs27uCbdcyD1hFr7auuNBlRapid1lyehPtCi6HL3UMZR93QgQspjMTPShYQlhyA8DG8TaXu
23RCvuXFmLZ2G0xu78fsZUxm+q3JggaRjdP6LFnZSdd5V+mbJBcCfIqlVG2NqM1Vds30ZkKphmRk
UyrT1mh/5NT1q/4bUl/b23tl0ZWfT4bkTIShT2bdYgunyV1ZREaZ+QZ5cmo0jnkqyRZJ7fgoqk3l
3JM12vxS2H1uWjrFlagNJ5tgulKVL1gKJUvuWYUGl19dfY09v+SYzmzJFUG74l7W4l/E0anHVIk/
rO3gpUvg3IL0iDDNDKTIDivI9HFPR/3AoBA+QaNeddIVqsHyboGOB6SdZ2KiTEmcJqfldS+yqIGU
NIUUyqZ3qrsqjHXu591emb6O9lrDrGv667xFz4xKR1SxUYZoUJCO9J75Y4UWsHuuB/wFjWDHY5kQ
H28MYKbq8tlRPjdsZaMuOYhz6/MCn7n8YmioozfDHN245S7Ba23jDSY8O3obrV0v8/tZjjHObUnh
TQryclGm831e3tlTwNQHTQXTkUGKzleG+16QIOFP4AioK4HVvONvGZY8kzY4w5SPMJw6+8H4VeMJ
5QWDn7fxjjgfzsvts790TZwPU/I5ueJZvELkHZHikaO7W9aJIDG+xX0VpMmEuGpz297y6ICXx1se
nlfuCtUPiq6ABA2/e7DqA7BzvRlUYsfajRsZfC1Lsnji8dJG6hXsYOScLjcMUMkd47GbRaBie74h
yORPFp4Ut8f0m0J0tWRnZiT/qZMCMByCiyujT6nha9PWqZ+67ojj4puDL6yfZrw1lNAu/HJMfQM9
K9YasV8n8eeTefYNkiMdKo9OVoZvEGiWvDPuNM1X0Rk6qJov/MP4VG3s/JFqL251bJQCJY01AYDf
ki3/fRKgU3M510naE4V2Gm4vFcnrY/LaF77lvnbgu7NdXW3NfN/mp1zcu8/lFwh0eMqRUGiVQIyh
17Mdc4jf6J9I/SbcU8bG3f9rjQAXuvy8gnZdHXv4PKbuaLbtu8e03XXt+5RvoQzB3e0UPyv5fav2
B1WZNtnU+269hgBfTCJAdwl8UGzKWZjh8iuojsY5aqKTyLvLM2Tt9DE0yQdz7ov2W8Y7MCi1DXdD
q3+7Pfyli8kAIAtqzwBl49K4tFu1Y8rqokFC1MrA235S2Sv0WgOIGq14r6UTd25IOgqETi3ARTXS
14PwKyICy/18eyhLHuvcgrTR4762nLbBUHILHXUBe57EfU6fRPZeF1urX4OhLpqDkAba7+HRDobk
5cwxjZiKJUYStVodQGFhE+fUZ824iR0rC0romWyMjK9cdEvLBf65CrsQVgCW4dKoRlghbIFkZEbj
wO7v0HC9TZ5tb8X5L8YQ5kyuA4wBLZBlBi0qU2Y/GshJ2HmnItRThg3RSfnKCb/XIZ30DCHk0Wd1
7d0bGm0/mbmVHW4v5zx/sts4/4R5Ks7udK9xDYV1WRY52sbkrZ92h74Y/cK9U8x/2JtAGKAaZyJd
D+3zS1Od2g6FWuNhmri1e2QVt3w8jZWVG27xYeogLMPCOWhUI1NonKYvcSEgCHTGqE+Oov6MTWlM
v+qfBSAV5rPW5T75mKxt9h6rG+Ht4yoUT+777XldOojnXyEdk3LUgLxsEFgniWrv7BL9NwuVruEv
F3OTwImglApgA9SQpTmdOruPmwwhGU1Dw1GCoddDSwFT81OM55vlBrX7gEY57cegrgVKv+vS8tY5
ty1tnXYahMO9OQMwPBXoFRa3yrEr2YFBxV499qodVHkGlsabXv0gPQ1GbZujoYWCvP6hb95HC7zA
vaUdmhL6/90mib8rVXbItWxvEhYkTDlk4AmQfnd7Zf7LnCGKBroGmCx5zmybFrwdEQMJFibte6k+
TJO1VyDME/vT5zQ/kB66WtXW+Xzb8LwW1/MFZKcJFvncf/py/7eT5zUq7tqoSc3Gr6gHjpWR1rtR
MeztbVOLu29uePC/pvRLUzYVSEeJKYsGIPxCqG9N+0rTVtzXvIVvjUd6jPRoo+14rYrHSKXtwY7h
Y2AnuZ8mcRQn32Phhk7irsV68yTdMjqP/Mxf9cC76yrD4rnQM0xiK7Ag7OAYeIR0ZJMYaPsB9II9
3YP9qGbj5va0Lq2ga4Iyj0AP9T85eqY24G1CIJ41h6EL9dIqtkqeKps8s4t/8MuIUCAmBCFb3HzS
OBXgrUuv9eacAIOEc3ck/QaKlaHa22FSPP/DuED/gWMGoxfp/8tJRWaptscszSMjThsfZdQxIKKB
qlIxrT0JFqfwzJTkF81iRAGRsTyqW2rvcjxywjxPyFZl7rhy3yw6KBTf/jMsWbpW7XIl1jObRmrF
oVPfurylfuI1TrflpJ/qh3jSBBuPioWkQaAKw6x8QQSkENEZwApzlBJIWIEpaeyNLM61A5ucpLtr
PX3QNzrJ8HtiFEYddMJR2LOTlIT/0tS0RsLG1ofdCK5S6VsFt8c7V+gQfEnsoan3XK0aDq0FFR0y
pjEt57YK0I1xVsa/dBMiiEGsDbQW8E0yYbeecooT2NKIux+azY+QyA9jE6prQ65GSvmzQfvwVEHS
jU733Vg8CBKa+UshYjQr/jkoUWx9eKT5uL3XFgI6Ay9eUAYATLGu9DQKT9B2qBIWmbOKN1jahVps
bTqGXrVF4w+/Em+3DS7sOFS0EMwBt4nGU3KzlTJF/3q9JyxqIZUbpK7zM63S75bG1o7s4nyfW5q/
5Mw3WSKO0aQRlsajyPdduUOqMh5fjbLcoMt4qTwUoYIHhxXG0PX57KpfLLHP+k1Wvd4e8X/5EKAP
QZZAU2H5pmFuUTkVq1k08IdBD/MhoOoQemiq/qp/5ae6DotnNDvMwEpVR5+SU6H76YCmZKfbH7IQ
XM7FxP/7Duka4k49ZbVSsgiMZt8bN1p9h8LHNATJmjDGUhlghnnN3Ly506KMz22pCZKh3WLu40/8
YLuPVRcMGxV9fTqfv/E+0MSP9nMyHAvQ84yw7D7Vva/tHL6dvhVrMKWljAS+5rfM79x2VO7xx4qp
p3qNr+mOA62CKX7rlTvmIo07VvtWuUMhKLXeTPtp6NANqW98qpCjla5Imi0llkF1g1440OCgvMlF
iHbKB0UzehahTeP3qQCD1OW+04fUghLFRkePEC0ylTfwP4Sx5n3mC0q6qGd9PtyUEKkDrFDKR6hp
z4vKnFhUuTlKUc0dg6za7e21FMnhIgYPCHcWxOdknTCLjg0aAqlY9OloVwFkWBtkBu9TO7A+81cP
PRCckFsrqclrBwZcB67mGaeC3K+cydCb2slMc+QRhdqGoea+l26ROe+wzxjxIQAfrozyujYPcSOk
mY1ZHwVKZVLcaAnTZcB9tpFLDinqHx00ne+FMH1nqDZKfgBhfrRWECxz7H65erAJYaX5BTzrfUux
XQMxj7osyzYyM+tOy4BD99IP3hvbXq9+3R7f9UaBihREpPAIRrSq/3ZmZ14zHphJXKtqo6RR76Ft
ifiDrIT8137o0oQUdLiZKCp7rNvIAS+XNhXynfu6hkalhorayqFbGY4sX16Mud1ZBLaG1jwlNN8a
8RoiZc2EtCHUys5KrZuHA302K7H8LPlye02u9zgWHwEuOH34CQLw5U2WNnFZ9xbFmlRj7Otat2kg
uD2BjmvRMsxq8ctT+QqKfc2mdFmgHGiCvcraiMVZYNj1YQRvtmCfWgD1ux6lQHN/e5BL0wgKEOg5
cws2tAO+HGRmZE5hFphGaxrtcHQyy+e2+vW2kaWt98cIaE6XRjSBP5m0OEhWY4bKFFlej+sgYn3Q
rTVgWzqz56akRRN5heLuhIPkNj8qSMs3dPuqrAovL1txUPJHIwqcWckzaGadNoTAyjQoG1btiGZs
uZG9t92aCOWapXn9zhyD56XZUOptG5WFV/ixnpwIlAFQ4/us1OUKK/I6SJwJusAFgkOI3nwydtlq
2yHPrLGNxjrZFCkq39r7hAvk9mZYuLBmM1gG6C3M0AlpywlhTZU2wUzKHxK0WdR0Hipecahc4jtp
qDvJYxobQZkYX61qCodk+OtgGB8w09GAhwfLUO6FSBIGHlWhthHN30oPw6T3SbqGQFmczDMj80k/
Wzi7g7AcSzWM0lO2qUjvqCI+MWW1Wdbsti8vKSjz4e4HVQT7EOm+Sztx4imdY8bYIOxnjLcMwMIB
SrEqcNQ8g94t8+n0E41akP5jgJaFWc/CrkRKqsyerLwMdDIGNXmppnTFs/x28re+TJoBFL5q0nEH
/hMh50bhm/jEgYX6FU8he3T2QgMgZuO8Oo9Wv7U/3MiNG98yo25lV187H0wQag6IiCHXhVz25QR1
rVm48dADT5t7Qap/GnTtjrIjpL8tezXvOvtnecxQO4OMCGghyGlLY1YUxRobs+pmIM5E/JEdeP69
9ELrW1J/R0TsA1WhsJ8gfK6M8tqPo5wJ2uPv1udQ9pFv92oAj8sBajh1vln2Hc/fV07tdQAGAzOF
xERGF8wA6WbiUPIuqZn1UduIHpr7Va5qD32OSsg961yP7PC7964pbmdsTOZOjm/ntbPXFRRgN7e/
5fpogWExq8gi8AQgW1ZIUPMpyd04HSLkKTSyAVEKikmjrVYbCOmuUYKuHTCMoX8I9KzBrQbQS9o+
CtMSvS6GSKH0YLKxCSoNPmPIhtEfirU4cHFoaNQKAglqL3CTl9biYSo7t6mGCFU59Tjasf04mKpx
gHhN9ukfZhHEUTRSAgoJga5kithqDnVjDGwEuxhwcLrXrdK4M2KgmG+bWpxDkJ3mjl9zJC0dQe4S
CHHH+hBlJWn8RN+neWUBlTdASHmcwtvGFvAhM/UXD36UymYspDSHKL4IhIbVGKmD4n3yErtBx2or
AfkYnE9vChJnrPJPSDpSyEIlfOuw1uFHUjv0vep64H2dMqYD+uNq/UsrGGWfb3/g9VHF9+E5CLon
1ArxaLuceN515VQAaxzFAOrcMccsZvDvWn+16zkHZWbuYogX2sxYlEIUZ0ocpTaUMaqB+b0D8WU8
2lBghshwQ15UU6x2p7n2szBog7eIIiWoC7/lj84uPItlRpcb5gicwz1t72iz075k9reB7wZgC13z
NED/oPXVQ5WlAZKRvhieefpRm2vckIUX/+WXSEd2qmwrqQYD2PQkNLo7+7tdPeh4H9ffsy3acKqF
5dOd1z19v72uC5XMS7vSNoeKlzIhATdGnfe1QveRfN9MWxZvkZP/kvxYU+VaWmAguGdYCTp8Qgfp
chsZPRqos6aYIpLrqDKUZAQyKH7ySB37vV7ylRf/AmwAESFuFoQY6KOMdg6X9kjT0hF3wBR1hr6x
yc+c+PVLfHibtH3XuwFEbd3t7QldOCgokYJri9AGDElPukxHT2uIIdQJsa/dbDM1q7aj066hBea/
cnllg9F6ZkWax5p6KeRp+ilyeRlwLd6V1a57yA3gte9cL1t54C2dEnRrgegqHlu4xKRrlLa0yLTK
myLPTdijimDYp61THzSlMXaNWUZ9lpWHf5jHM5vSyvUaFwKeCDbVPkMxtBp2rC7d/b9YQakBKQyg
S64wyAgo0fuSIKmum+0DdaevAjXZFSNLm34WOfDwWkWQI3u1IUcHhk5F5l5vh+Qh0ZytHhsn6rjF
ZiRovHt7SNe3MbYGqOwQe5or9vJNgoSTUsYVU6MJftwXbtf+wDQXj+jOVq/dWtfx1WwLKt5I20LJ
QRZmTHpzMpvYnaIJGmCHAe05UKFoygAtsMegyNXkc98iT+2ICgLEnI5HR3j2SkiwOLsoSaB/FHoE
ImK+POIzrFJzBB7oEzJdxyx3W58Y3QitPwuh8+R+3J7exfPtAoozX4WwJu3LKdcZZCdB73b6odlO
TFN9l1fKiuNasgLcnTO3xMR73ZC8iMUUvbZECvlARzwXeV5DMLo7/f1Izm1IE1d7neIQir2fM0Xz
Sd8mQe+t4hyWPBUicIi2GJCmQOh2uTxO7hSuwQZY6aE8Bn5Dc+e4o3eIh1nPU0VDttxtvJAnDqiQ
JgeOJhltX4uTMawnkYcWUbytaAT3tXqcNp1ik5ekMmmQUjR2vj0jS0cH3EJkh4FvR08y6S5E6aUu
PKarwLnE8QZinyCotiASdxnNo38xBelnFG4huCLr96DVUZE0uaeiaXE3BjpN+9eygSKxNaLAdtvU
4l5CuxlILc2sW1sK3QbLIoQ2BvaS2iWPE/qMh6beqv+ym86sSHdEy5nhEHjsSHc7c5t2VXmwaWfu
bo9lcYXm/uUojc45H2nPujod+txOtEhj6KOSQZwyrCY9e0TexV45ggulIKBM/tiyZud3FhtWJmqb
meKqEcOzGTl7lxf9vTaMpdgnxqR29/1IjNFXmqnnUHGv2bg3iIfClQaxMVSxqNUhDwTld7RXsJrE
b7kFaktpZmrr/8usOJCAUSFbDoX5yy/t1LJTWi1WAe/Oq6PWOtbXURXNMzS2vZUk+TzBcuABGVAA
FhCkAwkmHRGU/p2q9XINKA79dZisd17rp9SKEg2gTETPcy2yXQmplhYdJOb5jvEgYSJ3reapOdVD
A5uCz01YrLoLKiVNt6gnrknjLkU6ECWbm/TakNOQr+oR4UCvlZUWpVnhk7vW3gxx2DdbLlZigqVD
eW5o/v+zzRXHcQ5Jy3LeyMUnlpKAJmwlu7JwMeJ6Qi0TSR3I2sgiS8Kc35Pzrkia5Fi0zS4Dy9G3
BAuc8vX2BlyKsyGOAZcJHqrhYHdcDmfseeoNPYajQnMt0JN+Y7cpGtAPfHh0Ta4ELSnFfctNM4gt
98FGZ8kvTDGqlVldAHMjJwB0MGJV7BX0ab38joqCjJMMmYa6pe0nJX0YTHCv9M/cpT7AnEF9NFvQ
YxN9Iyo8Y0f7saFd2NH+iZXlQSmSYeVoLpyXiw+Srr+Kl54i9Pm8pGidR7Y6Le9izEI3Cj8XI/SM
7s01sNPC3pprgBg93AHeWJIrdofKVFPSwGbCNmb2SYVg6u31Xh7VHwvG5TQPeHJ56EmIGjRP4y1F
DcYbok6QV95zvNgJ2rvG97W3pka8lCW5GJm0zSbkLivKWy0aiw87/6I8Jh7SJNP4kqnmrsyIX7Zo
AE8Cz6hD8EEe0UuEeCvKewulAEwuZN4h944w25PF2oqpQEytwEcAqGDEUJRURJA7FhSFNWBgCoYM
W3zM7HYba4PtF5lxbwxr+lvztpHc8MU3SNvKaXCjeCPuQQ6F6++qouLlV/R992XoESlNEB27F3mv
byZWNCveeNGtnA1fuoJt4RYamYfvAHWpuD8QvQam8z7Rv8+YzvOMLu0oehiIXqRtzGMC4Vo07Ins
9t40IqXZmuOKssqCu78wIe3jvtcpHUUNd2H/oLEPOQmdfU+Ei/vlcPvELM/an8FIO7dlwhK2jZ3L
pqCf2N5ymV/a5RN6Etw2tAAhupw26YZGEDhWiYqz2SErWOcHzrZ2YwaG+VNHdUxJxUbTAiUzPk05
2w7ururFE9JZ3By3Y29/MZnx0yLqx+2vWnQYZ2s5T8/ZdafhsaQxCxPtam8p2aB7i29OR0G+NcpT
oT0ZaXTb3lJaC/Uy5PVsCDaBCiAZLLqMZEga4CLvfR77oGuM1Xf7g+m+q/v/Q9qX7bYNLNt+UQOc
h1dOkmx5oC3HTl6IOAOH5swmm+TXn9W+uPtIFCEi+yBAHuLAxZ6qq6tWrdXWL90WjmndLZxZXFw9
RTVL0yjmvUsiv24ax5ztXU3DdIp3GvlZ0SPvlV1dSZXTDd90tpGjWXX6Z+YXHqEvmikxol7Agux2
l1hy5nRxk/m353X1wKAOiewCaFJw016uIyPg4CIWtrEGms8JhOm9pfhE/l7Uicfmj9vGxC+7cnJn
xhZrGPesTmcbM1pX9Y+uz0vXymTZKfKc/jf32ZmlxdpxczL5NMLSrDO/0ENq+a2674wjeKzrenaR
q9mwuOoPziwulssueJFxExbNodxZ0X4aProC2PkhuD2H4vfcmsOFt9ZaRc71rwVrCyd55dlOYtDt
0GKHpo0nF/8sPAUqfYTp/3+DLBNq0ahllOkYF9RrO1AnahEEr6WNyHZjYyxxVYVcpdGUYhcq3PaB
xqD27ETS2+2ZW1kh1GBVRWR68NZchs8Ft9U+As/ha9W2+tEGQvQlqnTpMxnbzIu5rf97HksUxYF5
RrRuq0vkjpapFksa2BvM3aTfj2i1JkoZTMTc3x7Ymm+8sLS4WLktVS0SZjI6dH2o3Ta27JTlQ+Zp
zfcufwKYBpnXfw+DkTMzdZDpihfcso0O+hXyWEEB7bUuZ36Q2jp/AcqwDGy8w3zWS/ML6G5zdExp
2riPR22LmnJlxwhpHnQvgRILxKULV0KGnBkVEiSvXVoDz9j6OYOc5MT8jandsrNwJIVtVrVawQ7K
zZ6exE99Y3mxNd816l3NZJeCHkIvdOKgleWp5vbBovROSuiO4kkiT1sdMyvX7sWwF16mgCJHnHAd
w47nU6zdydX8kILOe5LV+zTX3K6UfJJtaUCtnpyzyV74nIymKH1UsMrzPmBGHEToN6fgbWTDtDHh
G/P9tdXP4oqRVJltcllGk2HqcG3+MLvHWQMBw8a6ikBw4UbPJ/Lr/XtmZxgyDn0FDEkq/hbmx9Dm
d+BtdWa5AqkTwqyc7BP4VdQrggrtd0jsugatNwa7sZpfEcjZR+hdNVRIucuvpKidlOt31tg+aplx
r7MBxDn9AQomPlO35njtcY/BozQtpHZRJV0cniYbjAYVB0xyYoHZBC+eFDhsAOFGaLLjULnzDIE8
3XRHVXI7e4v/aS0RB8Y86BhqAvt0hcm2baqzZrDk17LnEH3IHjhanyV1eJw7AylrvkM9Hg9q476b
j1pHX6dMc+Z0b5DZ6bcYUFfX4OxbxEY5W4N2lNkoZ9gIah5wKXM7UF955uRnoNoCLwb9by4FgeZF
+Q08icunvBSTJu8Mggfv+L1RXT4HsuaU/UbsqAiPf7W9z8wsRtXJVldycIC+lnkHXH2RQvW2blkC
so9sIGiuhiiXm3H0waAxMnILfaydjtXcV63K9jprpnegl4h2oBYa/UGZvqfmCE1Iu4vuir7Q/FmZ
GYgVq9lLO214jAu0C94+oSvhr0inCfZPUErK+sLncCQCDE2LlVcaNU+srV7j3toiKVlzNqB0E3gQ
gSdaNmekVtYPppxhloxp2qdqbB6sDtLPKAdtISjX4ADIoALAC7IH5CGXjV0VONU6Oa2VV5OqP9Cl
hkabHVceFTVzdPuVpoqXSz+TBnlD2vn6WMVuCcTW7Tm9CvZBVIksKPJ5uDEFkuhyrwOkPkep2XUn
Sa8dCX2gWhp5kfq3NmIvVl5uG7sKVC1AlpC9RrsDyokQurg0RlIyaTIZutNA61fSKGE6VkFcs96p
we5L5hr7XuLS7rbVa98izKJFXXAvCnrfRZI/bgifC3XsTt08BRYbdnV+bGmIg4a8fsCmjzY/1tIp
Zv4gDzvegXljp+lb5B5fbJwXBxCfAaw+wFNCbwgdipejp12W8Mmyu9Ocvs1PEO6DAEA+7MzeiXRH
86ddTHyzPPZ/Icw81fepERSy34d17Sf6HaRTJO40x0TegXuzp0dIgsiF14/3cu705Kl73SJwXdkZ
6NRBKQmxFBK+y4JD0c9NbAOMegKSbTQqt1feTcicyRV8BbzGxhpdXb6iHgdBVrCR6DKWazE5TTfx
CDDf7pQN9d4s21NJv6PNFz2IbMfi+FhRdAPIOrpH+V9G/vTWO89lb+Mjrlyk+AgNqBV0oln4s9if
WcSUgdRGd6LAgQMme1CbLIxDvfIyTXEnBrIpiEXZgx813HSAM/zY+ICVAyKQM+jHQfULJO6L0DJK
QbdvlSk7adl7xJnDqz9gwj+oRen0puSY9VNNk8P4rWsPvH6o83jfJiD3Uz09/khl6taKttFqcp2O
xZyg5qSi2xXvFjCmXu5aJLb1vilUdlLBD9eqR+B3SLwbEReB5LmywdvW/03HnZE9N9LoWEXtU1XZ
eAuKeV+cHBV6thIA7eIMLVW+DQ66IRDV9Ke4amQnsyfVQcfm6G7MvhjKlRn0IaqCgVKF2tnlUFHf
mCRJHvoTGC+72C2oT61vqfpoNiBROkWVJ1Ve3//esHq96ewvXnksO7YeJOMWVu2sp1KG8hokVuYi
mB6n0dXGwdH1eyiL4i50DGcc9/NmXH11wIVOtoW3EojIceKWrZdgYWDKmA72a1KdLOWhIaDTb7+n
9UOOJPvtQV4tICRzkOAVLZ5Q50Mj4OUYZzmZ1V5vyKupJE6TfRZbosfXY8GhRc8XSPKxcoCdXRrQ
G5Qr2nZITyqrHVXvHKsOLNt24eFcOd5Sf1yzhhIsWJPQb45MyCJY1gi6A/BWgDULYCwU3KrvyrsG
HsUt3qBVQ2I3AkqHnb/0wbk2DVXJ1PSkWI1QHChONZ6azb5JN475VcgLGW94HBQSkfHD031xyns8
3HWTpNnJfAXtuJNouV9FzGmIm6O8Iin+2GyctrWhGajlCKYH4F++Lu2zINvIAF82pBwWnQnJYdPV
0O5c39P29fbWu3KpGJkp/BfggfAdy53RaZNhlJRlJx0PKqtMnM5F2dsx5ZAf8q07c9UYNjpaKkHz
bJnirJ8NauQM+zzVstPQ205m7Vk/e6yR9+C2EmxCxRYg4+oVjsGhSg+0OeJV0OEv7CkWtQsyNPRU
dcahBNN5FR0MYh7J1uvh+n24sCTu77ORtX2D+3KEJUC91CBugqYPIvM+b3aaRxCwfEhb4MCtsS2O
dNLatUrKGmPrZydLnvvxcUhHZyunfl1Oxm2PdJyERUMsjI6My5GlBS3lipLspJhe298X+SnmHsLR
RKWOOqRgs1acab4fyJ7v6CtS7vWfzvZub9LrseIbRO8RTiBcsiFeJWezK8080WWS0pMx7VvzKUrv
o+ZBkT9vW7k+cnC/2JiAPSEQRc3k0kqexxwiAyM9JSSIHrTHju6nSMjC/yt+RBD+oz6PSB8U7nhy
Xtqp6yFtwb9bngh6cGcrVPMHfXrSetdu3wQjeLYxe1dvtoW9xezVZDBHXYM9KXpUhtxTm/t0U75L
fPRFcID7BVAYQFSQ7UCQujhqqRFPqtlKyalrPyX5vd6KPlYGgRZp+CfoJeAuXvIvDaVdDQBTJyfd
/D2yZ1Lu0mgrcX8dzMHhArlhAXIIpB4K+Jcrg2CuJFFdZSc5fqnG3LGyZzl/kKZdpf+2lKA6afG9
dtR/2kPhIudze/stZxCHCwE+3j/oO0ebzhUL/szTDrpm1SkGyxDVgRnZ4qVczuH/swDaIAwPVpbX
Ja3Gph6nrDpVc+6N7JgnuJ6Hb7eHsWYEPhcUGUhyi4aJyzlsbIq9YEjVydRTlD5+N8Yho7t/tgHu
I8hLQzgNr/NlwBuXhDYVIe0JrUxZbjsSqkbxFmn/ykBEaIEyDjIA6LNdbAaq5oU8QMn6lMqHDA0Q
NNkBw+zcHsn1ouNmEnEfwmo0yC9nS8/ttgHiEvkFE8S1WW4Q0MLluf9/s7IYitSTklcSrGgJUN6V
U6EH6raFqyQCpgkDEWhBBM2AyC+cp15ZadZFMNHLd7MGOIYdGIprGLMTP4M8fQqYO1QuFGKI6jTl
oSw3YAyrEyn6KEHZAb+6jNZlalBdjYvuNA7MdgqzKaB0Oclbw1w3g+IeCjhQu1rmSsC1E01TjBRN
K3uSDgJKF7TdEH9TOgdpb+VDoj+G+UffecngyVvkDctrUMwxMjUCDI2GHSSjL48W5CaRHo6QIamn
dq9L75GR+ZPyrcu2duX11r80JGbh7L6VkQadRGn2xEq88zTZGepnfesQr02l6M8T8Cw0mC37UpK5
0otCrtkJNBjJC9oGbW+ek25/e2NepZW+Jg01SrBQgPUCwfvlWGZejFyCxvQJMh8V+zTfx+4uMj9Y
EpjvmebKCdx8F9DG6eRdSWawK9i+6knl70ltkGA4gnDPMKtjSokHbQQXvSboPi1s/Ov80se7avyj
TxBFhrZbtbe3ZLjX5gieB+8bwdqFtb/8+LoHb3BDpP4k9T8H6LHIfKvpam1PIaGiC4wIWN0M8fOz
pQZFuGaOGe1PSZfldyOrykNbWi0YzG0bTQty422shwgEzgMFsR6IJIUMJSrKyJ5dGpTabtbtvugR
yznUus9MZIpepCSwETkThyBRHhZv886oT2A57D9K6lR4HDjc9BqQ0Hta57M3NbuX/zKQ7ymftqeA
+eAYTV6yFTd9PbtvfepibpRxkIgSVf2JF7uJ7lDcqKRPZD7i1hXyO2Gn39lFWPCnpp4dld9DtimV
PmtIJ0CzGuExwAwq+Zgtlz6YrWcb3mS/DKiZUF8DckS740pQcJfwv/Wh5Y5cOjLZtfSpoj5UaGzq
y+CZhd5H9Jx1Dq87N0JXAP5j3jnDH1rs+qNV+7MRqIf0Vxan9xaQrWDpGqMtp7dM/GDJBIgSUQl8
O0i5lq/fti3Q8DHBt5qHXJJ+pUb/oL1nP02yN+ygbNnJ6r9l/0xk+mVWU5C3wH0Cny681NnWVKs0
jwQa+cR1IG26ufmhZfaHlMUPdjpLG/vyChEgrEE6FGSmYPYSL/2FtaxNy96Ac1XUHKjYU6d3Xi1p
nomI3PjI1CdoHHTbpL7C/Sz2GJgbREgrgo0ryTZuprVGBuTuwDqZOrYVKFnssTe0f4LpDIgt2Ud8
86TVGxHUimPBQ+dL3xcST+iRvhwtOAgLrZXi/kT0h0qJwZ68lZu5Kt+ICT03sTg9JGksZR4jdmrk
XY1JTEq0Nya7IQ4ouavdCkKwDv8cdjH/dtvFfBWBr+ZUBJ/IyKKKsuy3AREbGNO0pD/Vqm/mbrTr
8sdiT6X7Arp7ihM9SY0v8d8bVkUQdW0VAkSimRbqIouLxiJSVKodHJv8azwYgD7EjvZD8jU1SOMD
dSPpWZ6OIIDvX7X81HcO8RSX0Y235crNLYo4//mIhXflHSSoEwPbycp77ifoCnN5qlbuYNTvt8e7
uoNE/xdyhBY6hxeW7Hi0larWUf8ATUX1ILXMvW3gihUNG0jEOqJtCvj9K4HtrETJuwRJ84k1D7iP
E6Pd6dlbq721zbxno19Vp7px7BxpOLT0S3tAyiFA7ySoxVR3bRGh+67cV2UA0ZTbX7a2tS++TGQS
zjxTz1tVhmYMMuHZXmnudST8h+dE+V5ST5sfIxI039nDfJdnn7cNX20xGUU6pFUF8hD+eJkUbK2E
s75RmxDFL5sGteEqWvzST89QOvFlHgHOs5Wavg7skRgUXZRYAYBXsSKXY03jThs1o+7ChDzFUxjZ
xBu1p5KZDnrZpnfQlanGseoDlUMp0UNHktT/uT3qq9K8hU/Ak19DbyPo6JAEuvyEqraSJLVZF/Ym
MA4OYe4k/cihT5xUUiDrxDVMXMqP6XTIm4OZeE3xrJC/8wRM/NA82dCj/R0TR4WyG9lYkGVC8+vL
UPQB3xRKl+pVcKmzvkWRugvVLvEG7diQv6w78emDGfZejbY6Ka5Ot5gIQ4NKObKnyOYvLmIQ7xOA
9dDVBKpaV0vu7TF1je759nRf7+6FFRHBne3uCrjsfALXZ8iLvyYbHMZMzx4aD1ohBoE4NA0yZV9G
hdv0+3J+G9N043ytL/jZOBeuFA00uh4DaxGC2TRLyp1JGHi7Stck06GbK09OXY3WUCd0Cvr9+9gc
NfqDsTeALv0o8aLqToNmpp09o9wnx+XGi2J1EYT0D2qQOghnFweiAgNRamRzF85I0PTxfow6N99S
zlszgqgcdTZ0ZYPKfWGkt6y0ZWbUhYNFPkFY3+6pOefo9rO3cF3XDyQsN3TakfgShwt1gMvl7tQ+
YZAOYOEgsR9GGvnx+DCnnce0nRJDb0pDLHsvq/uy8Dr1Zehf1PFO7/fpc3OfRdOuLthxzl8TiMqj
MPIjdTOfo/gORoOhOVTDrjIdDtAf+O+brXzW6j4Rl61IDENJdUkRVI3UsGbbZCEl8j3luk84pIGT
6SWNDUerNLewnkn3N8JCJeg+LMxPxJpOlz7zFBWHIndoHigffezZrPZyTfIIdvXt07TiskUDJVTH
kVIGGcLCdzE5i3Wj5SxM3KF46JE4JOOLOoWD4crlT75ZLhUb4yIKwWqKjD3qEciPXXHspHBWeCbE
fdj/ZQyoGDD+vBTRy/TMx9ZBFLBP9X/sGIYPRA5bRj8kCHFFwuxy/4wq0ualDlIQvB5mkKrxxLdj
hbrdtm6RCBkXgxOe1sRTBPAmhK+XpqTKbhN5mscQAAmvViCSZsdu1ez7eKPBaeX4XRgSPz9zgfKg
xG3NpDEc2M7Ma4dld/20BQi+iqDExJ2NZhEgW12H+67DaDh9j7PPOtqIg69nC2gicbQlNMQasHQ5
CE3pc2qCbimsqrTaJXpN7xmXJs+apwqlHCX2bm/168sQCQqgD/BaAw4BlM+X9mYQRg9UaccwTs09
e8oBsI+izi/AFgYu19aJsy1EyvUMIgUM6Rr0j0MGAofs0uKgAU49SMoY5pYd+2B9AKQf9D8b4/qi
Yrvcdoos4zWDVLPQZVh6yAldzImV6pjIoTEPbV5YATLBisulmno95Ef3IyF0n7dG53RT+Xew+slP
R3Nw4mKMfWCbY2do6RAgsx/7Fh3znRqjI+f29IvBXn2l6HQVj0nweCy2Uzroqd2oyRTaNXdsO3Wl
AsRx3PIsHmSbbIBrUw8X8x9ri6nvIAegKxMCwqGpvLjT91pXbhTd1wYE6jdQAJugjwUb9OXqTngZ
91yjU6iimBC9pTq20YOhfpPkl9sz90VxtJw6ECCB2gVMEwAYLVwYzSNwkBT9FCZ1FST5D6kNLFI7
GXPHp/bZjMfAtt4Ti3vNKLvJ9CPNXop4l0GHR/YgH5APv/TvZWo6lkDGjRsx5rUvAhruK0eKjmwk
YhbTwE2zsKeGT2FD42OqI5luN2iaTcp846paW1IUJC28uECbiiN8Od9G1ZsKJ2wKZ4s9xlq7V4rk
7fZMr5oAVALTjGQSDF2aMInWdxrHWBI5QSxfyjoGI80bA7lOAAgAIUpouCEE5mXZnjpVhty0hj6F
VQTqvgh+YRebMvNaNOa7iWi81tNu2Jckad1imjrfGPXijrVt5xYsUzb8x9oC4uFiKpB1AQBnyRCT
57yq20yeQr0zn3RsnLwvngAy3t2e2xV3jychoOnAqAMnvSyK5bmJvWFIU5hChLgEQo/Opd+2P6ct
DP7auRSMUrhcoAplLANgiKAZSqPSOeyG7E9Lba/EXw6ShJ4y2ydoQW7l5q5jKDx2zwwuTgBjSqxa
PIbBnu24nLly/UsrT7l0SGtHsX6pg397Klc3EOiKsIsMlJrh9C/36YxGpKJAqScssjsZxIiKfBdB
l8QZmBPjvRlrvycwfExz/AR+v0NXxvvbH7B2TsCIgtYfZCPBQC9m5Cz+4JncqOi5mkPTzGe3VeN6
RxR1S3vuiukT8GrZRMVOcFqZeGosjuPUJqRoUhOvepPu5dobJq9NHYV5UWE42atq7tDNBCz8ribo
4+wbT52Ve+BrOyS3U/qDG/usaO5apr7eHv51MlZ8GKARaDmTgfu7ajxTOtaWOj5sJE9G/YL8hJsQ
X4EA7ZtaB6n+g2+ls9YOKSYCZSKA1gSLyOWMKxpIEKimzjg9sU8iNUBV5FDmW7wEa4dU4K3Q7AVq
BtCaLswopT3m0jyH4zjkwJFlMvISTQvacMCYefL79jyuRGSIhIGoRuoGG3lJDMySmtoji6VQrpi0
q1L6ZuVEB8esyo5FmRW7opVNf4AgzIYHXplNGEanmwYEIEixFtFBIRWqXGcwbEOootGNAOp+QTKZ
z/8+PmRbRZOAgAV9HeOzYzKBVkmLqmoKWxrYxh8ULd1WCimQbJJ16rb6SFfcEAicxAZRwWJ21QsQ
J7XEM7udQlPKfTOJUQiEfpvlTehjl6SXskY+Ozr9+wgRwIvCryD7XsJqlHZGmyUEYcMW6rpaOBG0
W/h6iRanYMg2YMRr7gDNB8BUQOtPwGwWmxO0IGZhNdoUTrbpm331VPHS08csiDLjQPNjRvwWlSj+
rKd8V87sG8EjNvptG4+S7qbIvoaT9buff92egpUjc/FVi7gWIhCckBSX+RgD6GYNByXjHgfiHpzX
GyH02nk5n4DFto0sbFqpx+s8VrTc6creUZT4N5Lojo09lXFMfrthcuUyFey/aOlS0ZxzdWtPZQwt
xzmF32FSGMW7OpJ8OzkM+adu+Lcncu1QiqYdBa4HHmgpABXJMx1atZpDFHn7PY+sKSAaHjSZOjeH
26ZWssYo7WNM0DzEuEBVe+nnqsnoEmmu55BCwEf5VtA/ufmLPVmZl86PrP2Wk/eyvmeFh2o7v2fZ
7rb9taHi+kTFHEA7FLgW3lyySMdBjoZZ1Ua6AwHILyudY3/uoL9429KaU0DuDD5OPLqQl78cqJKY
jT3JuDf46BYv6ms1Pan3s5IC1xrEydYGXR3XmbXFBm3HuY5JZcyh3nCHoUt6tlK/6eONl5eydubw
gkePJor0SFot4g82IcyMwYoaaoMHtg4Qetl1aNvfy7aGfmXqzLWf6fuBtC7PfredF+GNT58j1cno
XdMdGiVzsmMM8RhlftTHU1pbYPoxH4wtrZq1A4vsGnQ3gDrE83yxztHYaKOlR3MINInkqK363KP3
3h1oK7t2AtWxDo3ObmWx/yLXAawR8g5ItYFS9WsCz26eZurqzkQ3Smh+UHT4K51nxYCvQLN79Ir3
21tsZdERK4A2ExERcDJLOD0lfTzhCSOFYLSwfTkpwLHDqtRv+3yLPOrrTb14CaOKoWvwEl/yN2LC
z8aVZTbnhsnl0DLjk5FLhVdFiP/yUVbceWol6DMCQTq2JAvm2Sj8WZ/loG+lYh/Dkb206VgeqZGC
f6c36L2FGC4wh4EHaprGTpvb/UOmaKVn5XJ7rGll+WXb17kzG5H8oQ7QpUMCU/VRvCye80lKXsYk
thwpHyov7+Nkw0ut7HJAmsWzDJk41FUWu7zuWZMlfamGVX8sWPtQTM8WdCfwRN54Aa65w3NLS38E
crOqgaqSGhZmMLclgCQzYpTWT8pqL6ePZo7ekiF1aQJuvDjIfkzRfQ8hU3Mk32/vpZWHhehoxMtG
AhUr0v2X69ujtNPaNj5Ekkuv05Cz3UIWXAHGcSYuTIjtfLaFGCnm0S6pGlL93qgezbZyCGIJwfxi
jpA2fDQlT0ZqMJ+OzADvY+vkmRChj7KX/2asCOoR0uDSW2IrZdrRjhmNGuoSOapkcE2abjxU1qfz
PyaW66oMQD3mBUykQ+/qUFACKOn2IFaeQiqAwbYo/EIi7GqTqmNbz1ZJtLAbD6Pxt9PemaNNf/oo
KH41IJ4Jbtu7djYwByQnEuzCCSxZIjqmzG2il3qIjRKk5dNY7KV8iz/retogIy2ZKqAZyCECR3m5
RaDv0RkUbWohTwzmTCVDwzXqBt7toYjje+nLgOGGLxPVAvy1JP0kXQFRQ2LoIQuMhjnDfCQueNla
/eNNzrZaW1bmDb1bQhoY0A/wICxu5pwO4DJNYz00muLYAHpBvFIdNprUV0qzaDRERgK5bgCxrlIv
7WhKXDU7DCmq26CTWQvSEIY2R2mix3JMUt/QZitoKJf3vDYLN+/N5NFUWbVrFOjWcZ1mGxtGDGw5
ywDDIkuBOxg31OLGaOcM/SFDrYedb5kfkERstF9c3+tkd3s1r501YK/YGQYgg2jFuurlYbOBbvNO
DufE0yXVqX4ZY6BPW6C/63WEGgfelAiSgSNGivJyayaiCWUqDBlPrSbfoQOrcpRWtX0kadr97RGt
vLeELXGuVVR6AGy4tGXjRpP0TpdDeX5PO/tdHTMfIieUQtm58wczdXuzc4AkZtYMkMsuNZQ91Ryw
NKYEcJhTq3kUaIfh9+3vuqJPQzUF6HpsZDHTiGrFUpx58MZAR3+KgkjI0crEIqfr+XPdfHTN/DmA
wKVBIiwf0I0ZS66aPUEbAtWkp7Z5ryR+AvuqY5TKb3W2Nt6B18cZ6BMNEwVviPTx0mnIA+ctWLyV
UCZ3ZlE5fKqcsnOtNgmq+dtInHr62JiItc2AwAsch5gKcatdTsTI41LO8JOweJkGaFI1kZdVeebE
EnUJwzUuZZYzPDY2NFPUp4T7EmTdo8E8xG2/ccy+Uo6X5wyqE2iAFVhgtIgu97/VVHTgU6KFvI1s
iC2Bua4Bu+J+mJourLRacuqKRMDmaIMTWZWxJ1pcAh7Oh78bsyK889WX4LjLOiInAL8WbzvadoUR
k1QLTRkq3Ylvku8MjRGdBUko6rP8kbnSfZMFtenftny9AzAFZ4bFtXK2LyVGTbXTMAXUhiylN6HV
nhV4WLqFfUfoc5dsPINW0sA6mkrFaUAKCwdC7I8zg5FFZEBOWiNMjlVyAl8pOtx3JMyQUCPcKVkJ
Klmns9VAqjeK6iu+Aabh7sDlIRoNlmhCqhYRiYfeCEEp7aSF6tjaDx61YDOUPDCbumlOHCVoa1+F
MMsvuImq9et8b0f1ftIe0uwQx7lvW+PGd117e/FZcPboIbKEuM7ljEAglpWZxo2Q6Mpe7Q51jJ7v
WfbKSg8gA3V7vVeuOwiQgmkEHTIattqyL3pIZI2r+mSGfe5EzbFFn61Iu2VTkGWvU+IUTy1/qLRD
kk33prwR260EsuC0xulHIgPrD0jn5Vh7XiLvbg9myFSfozPWiCDycMz613z4nTcv5rfRZ045ZrtZ
wLPfgZOZxo2uFnHbLI7axScsAiUpAcvCmHIzhECoTAKFfgPSD1nGB4vdZ2iCvz3f1+7ucsCLg61a
8lwSMpshXqOGy2uwY5n1hM4Wq9p6P68uLaoOiAMRZSLDuZhcXrI5YYVmhmNSu1P9LUE9x7iXZ2e4
1yp2QLIgQzXf9PLogfbPt8d5HUpgnGe2F7MK2qaMSUw1Q9vcpfVzFUHq8sg3nMfXCV2sHeACKo4J
WlfRgLJwHqiL62WXq9mLRiTskCaPQDEam9GA9qSyyxrPzmRUJ1mjAiiQMkqrh6aTx/e0jusGbJ2E
RftR6tKfDbiI3oltgzAImfvyMStGNFkN1QQaKhv/GZp/Ug5c85AmZbRnNJNA3jrnswUeFCAnvSHm
5p9+6NPaRbd5VbjpKLdvFliwP7RkAi3nLB7nOAWzucvUAre7zmfTuKN9TPpA02pk7eQUCCyXlJr4
pYzkLqcs/8nmDrRTaMQr70Y1AgNW3uoyahl0fOdSH3GvTI0B3ROqXLggAYaQXcUas3SpUVQfmTn2
kZfrFYG8HlcUp0PVTXcn8Bpaz2OL2P2P3FVgD4DuKRIKwNtOn23Bu9IZi0gvH2f4uvcenJizowH2
fKRynjdu3UaFZ1QZp57eW5CD4g0jx1lSY+pwJLw6z8DcUA9ihvzTMJIOmrTFgKpXryiVvSOzrsU/
CxvU9Y7U61UTpJWGLuepqAb1DRJx+XGKgEHaSL2vnDyhSgDqJsHwDszOpavBDdQlCmRLXtD0/5wh
pxfTn8QcNwI74ZwXOxJJffx+kAwZQC8uzlyhF+jOjO3shej6O4nYo8VTY8OHrJwt1GKEvBFainC0
xc/Pr0xVHmJtJEgFFZk7gF+c31n26LXD6Z/PMDrCQMkmPLSNzo1LO0SNGJrfc/rCMuSj4iSw0nst
Avw33Via1Uk7MySCkrMBjSNiQOgzokeJfUbl29y+3R7Ixu/XFjHmkNZokpwq+mKb9NOWiGMb/T+j
2SBZ9L9DWAZssUEGAzuXvozodJOg8OOwtA9GG4Q0t8eyso1hSIAAkU0Tos+XcxWnGuJN0tCXXquP
09zs60JpHNpHh9t2Vq5FZNoRHuGpjXEtmWiipka9NDKtEG7veVaoE9U6eO6Mu4mFrPgOqp+Nga0t
Egqa4vmBMATK9JcDQ5dcGSEBaYcqf5WtO/Bl/zcGMBDsZmAC1eVLQ5EGgCriAT1l9lGznuY42zCw
NmWCzAavGENQ6Sy2ca+zMW/NKAorpriR/ETmyUm7IuhVUPa9aY20lapYiRRF4QX5cXTUQ3J8YVAG
y6mqNAkRsVsxgexT8/r0W8u/1cN0AOfu2Hh9/2pXgTV9k5AQ1QonsgO9qd1sS5rhelsiKyPS9KIx
GYWCxRGrqoFW6HwnISAXrtqOgCSi1SrbaL0RA7r0riBW/apDWCibSF8Rz5mjMLWp1BI9T18Mhnc5
qIabeVc+53+TVA7iMkiljRVdyQya8H2oHX4lRdSlOzeJBLUpiksD5DRulxQ7zX63f+lIj8huL+d3
s5k8zHgm3D57a2bBIIBnCaIaBSCghYfPTLWqDOgtvnTgG/AAwC6CAlGyH6ktfwEepDyYNh8RmfDk
AIJl+c2m5ZbC3PWKCmUSJCgBkAG0dcnHQ4YC+ZtuTl/qdLLQZGliM7OKHGo92mpYvV5WQYsnVCTA
DgKBr8WlCV6mKC+HrHwxZYjAgqjXQf7NKa1wnvN7MIyhpdC/PcNrFsVjB90FeHfAx106myFOCyuV
8vKlVVBVcmbbKdVjbHtV7w4aFObNjRXdsid+frZxVb2U1f8h7bt2G0eibb+IAHN4rWIQlWzLlO3u
F8Ju28yZxfT1d9HAwbEoQcScOz09gwF6XGSxwg4rJArGk3Uz4yfIDFmiYkHPEseonnri6f7r3WiG
QKPyf9/vJ/X9NZ6fllOURBiPE6jevquwgWe7EGC1ttxkoKr5tIvctiqwVWUaPrURhWra/We4kV4D
XKSAUwa7NFR2lmzPrEn5DuDo/DRXhpV9PR477t0PDgLzsmLHyn9N+WHA/fJ7ENAuR5uqEGgTpUQa
ol1SINANsu1Ur9G9b3wJPBUuUE2ZC+PL4mPcpkKlqXFxEqCP1MLpCyeVM5S435J9lR60lezyOlbD
JMz2OGhgAv21THBzxmK1hojQKQSaLjmJOu7s7ByUa0z/GwBqBJ0GMlnwzKELshQObJq6HWPYvpz6
9l2Wgabwd72JlZ1Zf74ry/iOfPgOeo2y16ICWPtdtRLDXRfPRJwToD5AMGRmMC/xZIo+DBWKuvIJ
qsyka56jKiIw6CkFDf961OASocYPxpgTtfNXltr1eTmPDW4KJD2RCqJ+dbm9euBbQy7A2KpwkMt3
WdxKXEEk3kWJXCpOrWIjv1nZ0leXL4hDuOxmZRG4uqLFcjlmAjBqEqSJcRIhDt+5KberZArmnLQG
SLg5EBDDQGfOl95yYpMxBTbLT43TGH77T6CyD0FNwJkIa/v+jr0+NeZX+jXS4trJWB00cMAyTiUM
yYtXiIEqm0ol7FTz+0Gmxvgihn9DRcbMblgGHsCa9sfVbpkpqPhl6MBMYk4Xx6RaJHk0cUkCL6mE
DJ9F9zxCv2lc1fq8ijVlNB7QDUB1bZZql8TLbxcOgNb2QdI/61wYPzDQ4EyxQs/0/nxefTgYEQKI
iH7iPBaKXItR+Jar+jCX4Xxodoql4MDbtcXjJD/dH+fqpp7HQUt4xmIjBlvShGVlTNOYYzJEfPdC
izSbo5H+5/4Y10zhn0FAowcSBLP2s3Z+3Sg5evyQcZzk59Yekr/y37wjOMgN6V/mPyaJq5QDSZNd
n1EAl4nwBFAXqWeRUEMhKgrX+1XBnZuziyLZ/zzQYrGiuCDEYyrIz9VLNloF9Ctied+nog1L8Pvv
frVaUDpTse8E1OFB3lvmwXLSDmgbySr84yEPUr6iknV/gKvEQQEiDn09FGHBcAW4/HKhQKkMfW1o
6HsNuiReXeCQrPsBWsuhFts6RCUpWAvyqTPCNYPfqw03j4y9AOtMXFHoFl+OHEpR0E0g0Hha4eps
w1cH4/H/QJj7GQWXEm4FRNLL7eb7wHXGMd5PqULAVCyYnpMWbaXYkZvJVbXETB2hDZz/PquzFQOw
XMiNgCS6fDcJxYsWKI3AQ1GGTirE7CRa5lCMDR0h/iehpnV/vKttCPFU1DxB8EQvHNpiiwSWE6N2
bFooL+bKvokfR+XTH/9zkowxcNtgjwNliNbAYtGPRhtIcNlMPRXQlUHqSLLmUXO9Fi9HmLfdr32e
sjiuYrFOvU5PoAF9zPScQveVm5UIT2hyr0zadSMUb6TNnrrg3QAVYSy+UixqMWsUOfEa6WlgtOWQ
01lBf+KkvZwLloJgws94twC0pVbsuBlJLjOzqJ+Gcq+G0K0p7P/+GbEjgKzGc0GLdPEZazFjvYhI
ylN9eLLiPAXhElZAFoCd7/dHutLCQ40AYTGIg6BDYd8vtTrLJG7LNqoyD5XkEerORVB+yT2LOMpC
rvjSWqCFzVBrp72kac3bKA6jCgdHvz+oQgs/CJ0zYuymhkv/gefIqpUNdN1AWDzfYipAwR6DoGoz
Lyl2Qz7CnYYj4SS7AR+ZYvpZCDYw3DkZA7AWzuGAiKtfudquj17MkApAOMo1ICAvazYKH3F9NqWz
6CyEgIYO9mzymvD3jTEA3kflCcBz2IksA7kSLJQAzl6Zp/Nl6SCIDiiEEI2VZXXrYyMO0GbvSgF5
5zIdMvxBy8e6zD0fvf4Hg6vFN0Ar6ieuZIyG8/MRge9UnYiDVmJmy0YIiYjkHirtKo5Pp9UzuJ82
MJ9EdSk0mnDlCa+veOi6AcSDbhGKDqj6zQfcr63f+toYlLrWeXxJdcSYYR31tJqequCrje2+sEXj
1HduLEbPXGiQioXm2HgBCykcZQLflDgLZkakRBdxzW7u5yNcVH7mZ8P1i/hQxOQtS138xFcQ7qt7
j4P0cCDYpf8BP1qoVp3gPEP9aTPmjZUoFQjodsRFrt+lDtT+8qwiXEGzt8F4Q48CoWuR2qpihdkm
Db8ZzFz0BxgJW/jTrD7A0CNCI8IAcBD2ourYkqK0OM3ieMSH5Rsn241yqMoGxnL/cr6wwmP0lXXQ
k/pQ4zcDbWoU2O4fEdenMRDWM34FGJEZmLo4HXEUtHEnKL2XVX1OcrVTLZ6lvC3H0XcjV7MLhv7Z
MS5Zyah+LpLFfCNNhh7JfHMi4FtcA0Lkq0DL672nDK++AlgcbxeBW+SnsTjx0aOkkch/MYaXiJMo
wvPSEKzyQfpQXZHbZnv+OdbMWIeZx3GAtVlAFeEhbJBuu/JO1m1FNYXDGGmmMDzB1KS0okfRsLW4
JWVNhkOhOgBqVtLZ+BIN8/6EXlclcNOgroVtqIN1Bk3ry0WeK02v+TXXe3wCuQDom9bygyHDhI1q
shNOB1YBXBOZ2pNC4XgTPKvaoaoHosWOfsxCEiZrxT5pvrOXU/37iRZJz1ADPz+Gfu91UEwQ7L6C
Ut5jYkD/vaWlAVk0dT8Gpoz67V511fC9e/FDUnOPCg8m5RvXmVpBfX2DxXgYQ2vSTDE75DIuBxOm
IZK/SdIKKwfeATuoXoUrfd6roAcVQhDJIJeDxh64kYvMOxG1SC7zPvFin1PcAShgWk+DbvZA+6zs
hatzeh4K6BQEk4BNgfNw+eUaHf7oqOglsEZAmQ63IqOi3sb0/gL5CUYvPgeGwUabaRVz+rYM4yDy
Xmaa2BRQ2R24TR7IhUhLPvITR6jUQqHFqKGWnrZy7UwpYzVN5TTS0awdgVLvKoAHCTdFeklzcHNH
mvsjXAr8UOs7cyijJnZixjoo6XDwliYDSuagp0m++FyVkoEPCXGpjmbq2KSkZNOYU1Dbe5xJQCRF
NrCc/XtqcLFvsykPJQowQfc3KmKopPP1qHErx8B1BDAfumhjAoqCUwD/vpxzNtZJKQXhHAwdW7tv
bJRV+p4wu+msNn+Rd80ngDLA0ax86x+JwsVXAKQYpXcUJFA/XMpRB4iY+EFFzSwLafpZm5HZlFZn
1qGTWYG8YfWuqGgHbMoWHtCQBBjMTqK8Ba3QgAx/ioxos7H2BKX172yrWdVWsgEz1GuSHfSDuAXE
L/iqElJD3uajloD2JfFbv8/hOOND6gKigoc0M4iw4d993YEtgfyqJzQc3nFlRLXXTk6XW3Hqtirp
ghX8z61JR/94xuBh9qFsMm+EX/ewwoE8FlYtGPmAeyl9Z0vS1yg/GcD057xZQ8mwNtVu07eOwd6r
slvJRufzZjH189k4s7qhmXvFu8AyHAoe9uSepDtN81KyR711lDOfnnlmZ2stlpujQc4axwc0noBA
unzZEfWe3MhlbDfY8m0CSDESnz30zSboj2uUpR/o1OWr4fBA/x8AR4D8oFd/OVieZG1kBAqUOKl6
agDxK85P6am1UyjF7T/3bKPTcbeXXlqFaocQHoyg2MSra/vGB754jGVm2ovGpPVQvPAq4poGcQeT
+0jIZ2IVtNlwxK3tzrQB5KiIjDbX8WCGRHE5yw3tnTvSwERtRfp4UI5vbU6ZuPMGk3R2scmsg0J4
qKlbQWltpg1z3hrnQect6Z/6JCBdcORg6zvGXkLWREKdRFQ3h23lHNCEOAinkGYkgIzPY+qiodg+
qt9QpTVdbCb8AXhq7QYC4zVSOen+9RsOUYOpH2tTeG5yM37sfLc6nvJ92VrFi2YXtMXjcv/0dyUm
sE8jMLrvHckeT0NDi72/1UjmCE5oHx4L3Qnp14F3W9sp7S+DKGZBXKxyym8r6wDNMxolm8GMGQCJ
1KfKB29Nu+GhIt3zg26F1Mxty6AqDc3SBlj0za0IXEEJtGihLQErNxs1RNdWHAjQGhAVJ4DXEvi3
vO+dDXb2CQAly9JQ6kwOxlOwK3MSkCd9m1kJ+dvbJekoiIJIyaAnakKbwvjSdqIro6WRkdI5PoZm
MRBXjdCzQsQA5ecnYDNPvW9+KrQnOql6un/nPzJn+1rtjpWpvDyIndWR58DCjs68nEouZz752/Ks
eXDAsnry2du4vy3uybecnkAbGAYsx643YcBkuWx7LuBeQhUnNKnO3MiNbO2YEmq1gJLREIAu+GUQ
rJEYUi2T2VHftcrNc08klyf592dvig+bz3P/qkiEhFsTLX1XPw1WsJVJuCH1l9oTZ6sSkUwAfx4o
ga97AG8MKv1DtORpErFr23fiL40abnyUIfZIrGdQTKzKTMx9YXdUoq8d9BCptk3MbybAtm5TE3cr
Hej0dIxsngin+hySlHgZvq9Au+PRxf9s9wSi9j0hKDngWcyAYvY36udRISWhOn4oZoKjb6GZf0yO
rZJjjv8UrF1GbIQ9r1xqbT59q/jobVQjSUZk0ptRaRmpddy80vRLdh6K3ZFRvGmVUo2mphM1luaV
jvEoCDvYWJnJ+cuFwBVW/t7f03ZbHj6dDeggJfnkNwBQbSbN3jrptiAn4zPISfgdmeObb5+1x/fC
Ls+sMPNt0ZLYxEbjyWANdNwQydm6XG7C6kCnocVofjiKxKHK53tCT6BunQDYIltmNg0lm5Rgav/Z
wD+7xxTl74dml1p1QsjGtaDxZRqmpdHAEh/BtTCTh5JsRupjbr6/QpI4CLN358+37OEFvttP4SF+
N/PBnjY8NgNLD1sV738/ZPo5r5bH6txvnFUTZzGkxYU1QmhDaCS98wT0qUez0CzRp38Cl28s42X0
TW1ee/fHvEqMcFOAJ4CagIjikbYUCU/BPBF9Gci3kTZnxl4QBQSlqYZW53/fH+kn1Vm8HTCGYHKB
fQpCzTIHy8NOLNMw6D19MKPoNZKwSuE2rPV20W1C1WEgSkhmhHBQIbHwEI1kUmgISQmeppnlx/jK
gO1BIiQOzXja1uVTUzl8+bzymHMotnzM2doApSAo2SBAvrzbugTN8jopkLGBCSo1lgQxP7DPslIi
Hf8+6LbKGXBUgEA87FOKo5/+ybjNqL3HIWCN5bYAX0zKu46ooMuFganza6tkfoB7D7jIc9Q47ySU
FXpPeuYeqm3aYA81kN9FvOy/qap7nA5GTqFg12H6WpNfy6WvwcY6GA1gXuJv9GQg33Y5Q2qUJlnR
iPDRctpP0OTCo6i5TWHjV2WFm/QwnBVnskbSr6Fhb+0QNE3AqIHQCX4vG1tSokK9SkPWCZco7GSd
cd0EcmIyPaiZIiNvYIXRmkg8RglJaRVVpE1rAazXUWeq5TOx/QYCQ/h3f81I18EXZgSRF0RzFBha
iotPwk8JVwh9MnipCFlwKjDUGLepRAaGBnII3BCMHyHVlJgzDSHWT/H0D1rtlfQEB9gyfYNLR4pL
Sak+UnR8ciKOr8ZUWE19KKRvwNIo2MmR+AG6SgLqxICGIYXA7Ni4MRJqdSVsvXEi4F1QwEOXAVHz
8l0KJea1XooHr0xprH51z3kREuk9eZbO92ft9sf835GWZ0+lCUEtihgpdg2ZoiQeBh/jsE1EyuPr
/Y1CJ55o2a+ceNKt/QME0txjh+rHlWCNjpZ2grBxQK+GJNBPIepojVYNyefnaDvtB4N0LtyeZaq8
iaGbho5fIp5TSIqO4LBBKtFQEar7QPsO/YFn0HbAR54ADHf1wOG2SDI79ZjqJis3xho07rpMgEU/
E4sE8AXh9bYIvFsuKbOxk3tP7vwUJW0cRUPUppSbkNHc/zy31vTvoRbnYD/6MPFjqFzxjvQGGFGl
mRpiIC6DNLY9ySujXRfKcKig5zNbtYL+CjbJ5aFSV30jcRLeLIXs5NRSQQ7NFJodocMmwLvNMk+t
9HPIDlAIpIyZrdVPbzHwoX3yGOdbST4YkNrwU5Jvo8ZVgoAAYQ1qkw+vor/M8NJi56uoT/5rw7em
PBjh55RspHwzJnaYPMoBHJJ7UvvKvpcf+OYYDxs/XcEZXmu3ze+IbhNgHXNT5MoYKFXqitdRoRrP
UkhazlW3XARnAQp6hMq/FY+wZov+tC/tdzWCO4IU2Ta8CfL1R+j057Re02i+LuL9PBDUx2G7hIrw
8q6rVTUzICaPvW5yiuVrPLLwjgyiK2iIcJ+HcJNXpNzCHACaiBVicBjkRLTeBrGtrfWLbmVzmB3o
gUNEG+WKZUVRnRivyRUeZqhN/X1gu/oRoKqqpq2lesWTYsMHQxa7lYV3e9i5bYvyG/xzfo6LX1UC
6LJKXZNgnSfJpgmetPY5/swCyZEyKweRjt8rIZqcVFZKd60rc+uone1E/mfoRQ1VL/Oolkesh944
cgx9XDKMpqHsxtIU1sii19ie+VsDpYE4D55HOHYvN1jCAIWc5oItLm4ppkNC2wd5dNpsO457rTgD
vnf/ALl1zgJYDzcQBJbQ6JMuBxxDPvG7uR7bKp/QaTiXf/OJdmejrVZCtluHIpSVsGKAmIL39mIa
e6FtJHlMRq/lO8lKeL82uwgyol3ZGyvvJMwh+DL4UmVc81C1RpS4FHpU1BHs1zIbPFbs5Olv6uNa
MEd4uVu6byb8owqB5cSdYTAmLzv3J/TW2OjtoqeK5hK6nMsooxYkhm+I3RqepFnOETfl/RHm62P5
dujy42oBuACzubhegiIp5XiAo0TegxPJeqog6w7UDZQvVibyRgkJDTJ49KoQChCBIVx8NKFvaskH
TdFTHYUn/hYEUIBHnycTe80gxgdMaKFQT8t9biAlIe178C8HFKYhcnXoXuI1suCNYOTyeRaTy7VT
y6cTgpEiMZQOuVdluAJTYHjCl0haG0FDX7YWqsozxk4/ztx2cGp7JkbEl+GQR3o5g6L//e9xY9OC
nIA+Heg2xuysudhDysgDqd3Vo4e257DNSwmQoaSS0RsEX6WOQbv29Sy0Oz6rHbks5Y3fJ2sSlTdu
icuHmNflrxMSyqpRF1T6gIQjNtw0pxBa72Ta2UwBJ8r2/2gjBdcqpeVLZsLjILEVHa09qqwpjQvX
Mcnlk8wnwa8nYQDgoFWgIXSrTG4vD7SQHK3YyAlVTX7YHmK0UMejFrhRu0up6PB0/NCktRvj+ti+
fIrF0oXXQ18lgoH5EAmCfFEoSd9ZkdtodES1JEuIPD0KxiszPuPOVqMTXKABP6/ap0xhK9S9n01/
uWXxMEDhIrNGPIaE7HJKuH5MGAj7mBIUCDWUPY2N9qzlf1sD8q5Q/LWV1O46h7OzBGx4yNzYkk5q
8SwJWy4mUvaKMCNsbHRd+WmnlShLtoc2ccuaBivH9I1pA/QLGQXAzNBc/kHe/vp4iSCNSj0Oo8fE
p5xrSGoc5VogrEVzCO7I5QqT6MZauRhu8ZWqJkAqGGM4CRPD6RqR8yc2t1KFAuXLV99gtIxe7u/X
6xMa+h3/+4rLIBYgy8xIk370wqAG2CM06zHc/P8NsUi+ZWh7j2KKITIW0bz+QPPk/zAA8gsEhMAi
4nNdLihDK5qAzZ9JT1CLRY7UFCsb6Pq+xiz9GmGxZFNJZxKQgKMXiX85MTGR65II5dD773EdflyO
sjgrGo6VgTZPlAKXUp0hq/YR8uQGNdJ/SrOyDddeaZEs+Zw4FHEkjB4/wXpJ+td3Ctiy/sr1fHN5
/Zq4xZJuUiVXq5QfPQRDyEcDlGdV8eP+tN0cY4ZIzxg8nCqLzy9HGUNHC2/iIyPWpc+QrXWGb87V
rxEWnx9t2EqJNbyFUb8p1WueW6se4jePGjz+TISB2ckyIoRxqAI79GjyRHH8J8aRyYyBBkPzySq+
tYQEObzfjytf5+Z7AVID9R5oAEBx+HLjyBUE3sAWmby6OvjJsW4fBW5NgnFtjMUKYEUrREWTTl6s
fxSsI4a45Vb5d2uDLEIh2Uj9lDfiyUuBmJUktysFqwIh+v5Cu/mNZpUoYA2QBC2/kT5x3MD4evK6
8kkOnvu82vPl2VfA6OlwK/hrVKWbCxv9WBR8ZoempRxEK/dBmI05xhO/Cu5Uy97991n7+fOs/rre
gqiXubIr8Gmyv4l+VrkVYsitnw+TBGRU0A7kjWXVtY5FMO5bdfI0tXiTwvrNKP6zFC74lqDXgAMC
wABA8Itos0+6aaqghemhckqM0WXKSzGa96fpVqANSQOkhLBcA4JoGQbwWpyJBcMB08fgXtPegKg5
LHEN1P/kXq58UG2ayKeZNDFhp46GAYUQQUMfdehkn0AZILWrtJjWKBPX1wUIrWjVo6kN+CwKzJef
DxJibcrEHD5MjKb+n5bU4wMKXaG0Qr28UW+YB8Kbo78DFu0yixtLI5JKvkAYlJk82HkQplY26bBP
jWepMuVDJTt5C3gYQQ9rZeqvNzaGBtNGAiESrlxLSG4fpz2X4Cj04hQ0TzjpddDyUxyxc2W0EoVt
ZErqzm/fztz0CNXeXl8JLa7JVaCb/n6AxSRPGbwkIG84eHLk6jxQWglljvivfmEAnQA0WJHB2Yqf
w26ylPANemsrEzAv4Mtg+WL8ZYkJGW0KC2NkMrXJNHOEiuEJaLXatzqUuV6MQxMStinWTp7rkw6j
agCDovIC5bHl0koHpIa9mI4e3MBSxaoKS0HiELtxucvWnOhuLWMNMEPgMmbkqTyfIr9OIXx4rvB7
efQqyYlah/Ot0eVfjXallHmjDgKqw4xWg48y1D6XAHotToIaRDXe859G5D/Z3JH1vzMTlcGweO99
Ekwm8gsg8YztKK+E9jdeUoW8tYoq1szWWZYpOMYxoA8xeDraBkn7o+q/8zvtP2s4wQkJBDwonyMM
Ajl8MZdoFGR1lWq8VyO7FazxFA1PrfgezBgxx1hjOF4j+OfhwMPBhKKnhk94+emqkhfrHmqjHqM9
XKw25WOZ0bICctYww2w3TFaHCjXM9ExsUbHEZ5Viq1hrsd1YrBCnhV7BzDnFp11sUa0V+HHAcvVq
tu2dSLRbiNU6erLXtRVM+o2bQIOoItqsgO7/EMguX7jgsqbI/En0lNbi65ckdrSBhBytAVoF/BF+
mKZoloN3/xC4rnFBDQzXPyCJc4drGQcEcj6CiF5LniFAWN4qAAvp+edqDSB7o3QDyC8K2RDDBTcI
rabLt4NLhxH43cR7o99MVoqj70+QtGVI4pI3SD9F4r7QjXETGXA3gguIeGyasV65ba5PfDwEIlLQ
s6GkgDDr8iHqFLYlHCfyHkwR43TuTFt68Xp/QudtcHmo6rjIcMBhP0JMYyk4oUEEhy+aSvSGxIM4
HYmYvHJx3RwBqFjgBtAXuOIaJ4UYKTkrRXjCg0WJW1Jp1kCxNyYKnVtwjlAFnDszi5g30MVAZrUo
eZIMGEK36QCvWs18bqx4xBczLnbuPs497MvPESt8O418JntS7cbGhvUq5fdJQ+MTkDPqno2UaURc
i7Svj0uIoCEjhB/UHGrzi4NFYPLAp5Cb8MbOzEMzSnfDTnYjZaX4MU/RYh1cDLNYa3ErZwGDbx/a
uWyyDAa4BBSZ39thxpqtbOIbZS/wQKFDD68awBDkZZWCa0DWKXrf8CRTIrmT77PBnJyJBmfuoXW7
V8VpzjF0ixWiKQc4UKq5DYpXwChzp1P5NyV1C0c9L1Ac/+v+drg+QKHyDdFPxHazOq28+MZ8OwRZ
EYa+N1VA1O5bLXMLGRBYaAWwNLU11bw/3vXmwHion6OjAzIMNuHlmsqACE2m2vA9GVjpWEVKvXKG
XH9XSEngBANsR+Z5kIcuB5B9iF13DS97CQE8MUfngyoagb52oj6oa7S567WKwWalDh5aIToacpeD
1aMEvR+ATrwkfBKzfcfMkaMKR1bW6jXLHlvi9zjzrP6Kk7K2KMTOV2SvhR1Q+aB/d9kZknJkyK3G
G3dM366KoFxfPJdDLm5WQx+7vEH060Xfb036UnBbpq9cqTfWAgIH3GygsQKg+3P+/HqrgK9KeBtJ
iier0IJVIJfTb+6vthurGyR9cMvn9AXkvsU5yUOfvoWLnOKBNaBXx8zfTu9h6hjmmrjzjQjTwM2F
0xIXFwBxSxFRJHuK6IMX541A5b1npS163YYPaZC9y8DgqaSIyfNYOVLk3H/FG/imy5EXa0OP+0BN
Q0Xxyn9Qcaw9WXRV3J0MngE5QJ9/9D+GQXl/Bwl0AwDG534lTfnBAVyepHAvRhvOAOcWmegP3OjX
Z2wKTR+MvuE8HQbkA+CXmqd/1JxTR49KQXyh3PbSn2LSCNpTWWEn7Ak2I5ExkIgvSSkCy35Q4prE
mKZ028ibJN4DlZLlD51Ou8GFwQ0YH17NHcPJgnd7+gX9s5U5nPfpnVeQF6fSWBZjW6o15wHW/C21
rghXv8xlxgF1nfKJc1Eb7Zi3Muj8Q+8Nujg80jDTwtTAoDnDgf+cpLwZPKrSCf30oqpJyZ3EfI1k
cGND/P5Wy5pJBUsk+DqUnKeItGpsX6dAiBvsq9uBzGZJX1Xtsn8++acpZJJJYlawUVp57flGuXht
rBPEmOhJg9SDov3igFb4YlBVX/S96sWIiA7Jh+6Dp+1HlZm18czxjKwr519N9bw2QWRBrAR7U4SX
l+fnCK13zmdYok26UdrXgYde465/DgQCTFq/59z773h1LSApQrMdmYmKjgTEtS+Hy3ioKBsq5yNV
QI/tpcx3nI7b/GisLaEbc2mgOIjQAv+A5MRcQfi19Qq9gplQnnBeBVfeY2xsVd8S6aDDz/tfS6EF
Vvb/OZWe321O/UB1xw2xRAUJQpGwrlI4Lw0sVr4U6o4PHsqWhIbNDEdPqTocoz8oYPed06zRaa9u
jHlw/AaiDPJNgF5dvm8eQyUEZoqcVwgPnQAhySJfOQqu28f48VByBAEGZEHULxdLRSj9YBgZC8+i
fsT1R7PYlZKnkntTZVgq5DZHMwsW3tQPXnLpj76TJoqXHcutIu6U2IJ25soBfx08zi+sYOkiFEfI
/9Nm/vWRYVlfF5GvheeJewpbd6ie5P48DK8NLhVQdgsqVi8iWKtS89aJwBrDd2wi00vcv2sa7YAD
hOAn/OVImX5xPY3gXzoVdq8e0GrueqSvq3Wrq9BhfuDZwRTJHIwOlsJegVb6IMd1wRleb74p2Omb
rFGNQNR5YjCPproEcxKnCuiIIwd2JMH3/e33U4xfHDEw2QKDbIa+oMG5CGq1tocMVaWEZ8jBkvIR
LmKtGYJI6/bvUJDr36cWxJbmZSoPQvWnLUsC6B5C74+iALWOQAnBVOxMJrmttxQ4bxBgZKvg3qdT
dc4MCsg0r54QJEcWJBJ4xQL5GBBQwfH3hk4NCKW46ms50ekYucyH8ATMlM1iG6q2n9rRp4+7zWsP
YFcguc6IxKFKbIbvfWDG/uf9ibhGIEDADfMvAoIMqWvQ6i73SyaGshaMMhbzdEDdKwJA9ZEBN6fU
waYCMuUQAb6YkuJZB3+B2yj+M0iv3alVKVuDA11DaOZnAUwH8D0DQdISDDqiF5xPYxydW6QVpTsK
ZvqOqay+lNgek4GUiVcHVBSA7dvOpzKI1fHsOU7KILLE1OYgKkPzxBK6136tW3Fj14PpiL+waHFk
I1ZcTFQZVwDRZ9E5dLk3yN77j0284b9hbR4cfVRbkREBfsv9m76y5G/MHwCV5Z7ADFlJXq6DOUzS
DChFX34WNl5qwhTDoNZtX0fndHw0nrFOlX12RhjJxidu5q1PNog6CO4mk9ed6lnrVo73a9oDHgAe
pzOXgJ+FbBcTEcFjphZCLj7DCXfoaDPRQqPFV+O/FhY37voqh6pPR2p2xOXJ1aehsKvA6nVSfAQP
iXLwOdx4dgPzglNbU+Xx/oK+Su4WT7c4/+shbCZpfjq0X0AZiIFpKnDWgUJQnHzAQVvz/njXLQAw
W+BHKIHloqIksTTuq+qJjdDTzs6xuC9DU33nfYvFZsXvioPv29jLkcfXG0Ei4bmI6VTBwWAlYJrf
6fIwm23ukdPCOxgV+aulqZbt4MdJfs75bwPHPNLLlZecA83rEVA3nq9zqJIsZlXwozhRgzo/d7rL
noadZLc7Y4uQPKg3hSnvOLayyuY7dDkgVDfQswOQF7TrxfkMiZWWk6SwOPv1N2CyQ/vSFf+VFwBZ
PPhy/og+o7VuLN7JN7JAbLu2OOPKgWe4OJE89uTGEl64NejGdZ1sMdYiZCi7Kk6VqSnO2r8eSgag
q+3CcJ/EL1z7oL41jMIwMy2s+1/tJydZTiJaNKh6Q7dDgF7E5ZEVs0rKjUgrzyFIdxPuGRim5W7H
2WVHQ2nfNWaWWPyj9F1B8whhfJtAtGPDPQXGnlP+RkIMKBipILNZEBXC5DEEBGiabzQNkhkvrHEn
2M40bheBQLkdcYHBLWxEOBHTgj37a95W1ysCxVIcvfMiRNS1tMUr4egTRn1fncPIVJS/RX6Q13w+
rs8ODAHOGOq+gHBemb2leeNzvjFV56BpyTA812A6Ricejjqjmz+pp/uf57o/AvUO7Ft1VrCZVfwW
iwJ0CGnk+aY6Sz54PgQa750b1k7IjmCpmvVJOClWSYwkQVjyqVYOt7IBbr2uMQdg2APori03QNl0
viT0bXVWJrP0ST/oTjJIZmrAVfo9aqnSrFG9lOssC6+MRi1yH0hsoIZ/uSJTQ2r9io3VuTOlwS6Q
3efQChRES/+uXhgKq2DiWjlHfd5Mc0uIbAZZAZlOp1SE6/H/4+y6lhzHke0XMYLevNJLlFROKtMv
jKruKnrv+fX3QLMbI0G8YvTGrJmZjlASQAJIZJ48xwPLEaF++qxivbV4QMtjdHMmRq1Cvc2oU2MO
jOZx/M5LYwTXXLcpyy90KnXzHsD/OnPlL74xesZFCapEOPdYrOSSbjtxEHsD14qHJIp4yImT4V/E
4dzIR+rcS2hhFXQWXSxp/RZnRlDZdTIZwgBCBocFO0poJx+T9DyKpji8CN8K8h6SOcRGrunNDDij
pWVuDAWRRtXFeoNS7sybLKJ33ogVF4TuoeJ1nFloNv6l1K7dJmek8vWxcT0K6uzlqrQEpaZcn0Aw
EGmmMr8Iyh5U1dq8a37mL2Sh8Qj3nfy7SPXgY1Y3cWxziuNPhqK6TQzt8y3POpM5yWbcukPuaPNj
yu5EBmR8du0b4bMkPBSPyq/oWQDFi/AWDCECBT2erOBB/N36llLsUqgOvI2MVzugFpe1JwVx8HcV
O1A6Z6LXRHOa5CHh7Jlx/cTmJaM+FHimlIcpLsHIVRlgg5odZD1D/Eq4ZdCBKRuQr653TYXanM31
xjQ8hl+gKqo0Hi9R/OdxQI4xXGPpvM3MwinQM0AuaCIiRGczproQkoZR6hOLRvC8+YFqkS6/5M+S
g29Es87KY3AhQLyyR3ehCTkrZ/DD+sQ/Ja+B10vP84e4H1SjacC4+DFPG5zrhQm10ELC+4J/uX+s
nWs+tPvIBAaFyi/BQlGpDSnl8yHLMF7Nqz7lp8YYvdysZ5uXERN64F1CAyeYFTbole1+2LcSTUJm
hYf6of3Dxob2W3GzLNMl0A8UvQWtOF8HtlarDDRqaZDEwJwlD6B74pxh3vlGa4JD8xDwevcVP/Vw
CHSW+2sszbe1T7KGoHyB1BowNaDspTb2MKVapkTNCTJE4YhL8UcuNEPNU7fjdyxbGSBaOdTKX8ey
sIq7AZE+9NgR8V9bVdk+kyLJr0+caKERrHsdR3Tx/wq9oH+R17CYt/lpMkaVsD6qCGVv1CMqkUeS
k4mbU4g3V/Mdtrwtt/u6eEOqVSzdOf4t9aBnBAwj2KJLME/XmjVuMo/UB5Cc2cXpCTnQcGCLpDmJ
ySblCA8FqB8S6D57q6xh+KUbF70YKuWiKJYIUyZiqGyy4UB8HYPZe1y53hcejLjh8KxGKIHaz80+
kHOZ9eU2OPtM3HxU0jGVXOkhS1ARVU7y5FWdw5S2MukAYOD1XYFVLLTa8WNEMW9y2GgF0rvwUiEf
pCAaxOcgPUfdTpUapFMvY34VHHhdeBhtSClwuGPQ/pBCp6U0GFBHqQCg1Oi8fkzRn55uc8m4fz4s
rTKCUpQSQZ2KuIMKSju/lctKarHKIirSle2Hr3Px22+2SHj8tYQTPAo1NwVYJaR0RfphVJVJAknd
sD3FoPT+jWOfQQoFj2QkuJBauT+uhRgfxpAVRJUKasHIC167b6g0/VjMVXsSBk/l3tUfpueBN7c5
ZMkDR5DAaxpYVZNs+WTlsbQUSV6ZpnYOJ5dZGYHV9FT/5r4SQTCEyRTBSNWqOmS4jUbvRLN4kSVn
PDQiUPZRAskyT10L0RePkMspoPZVL0IRieWa9uSDoWUwE35fMUjbxEixPbVQcO8M0NqznKH0rnLU
+hXPWrxpNdDwnsnGcWRSK6AJs18wbdeeOqjBZqVXipZYGf64L1vJqrXYaDh9AtmLLx9X1v42n4mk
64VlagGmHC0rDSqJp7gBCRbRK1MyIwNfKYvU73fSmHP7mVe/s+ml6Txe2wTTG5By48fKZxAz9LmG
lyYnIg8gAPRBXVNhEnVCVeBc65Nf074HeYE9quRhMQ3b3Jo/mcJLxI0SGtE796BCUa9ci4DJlXTz
BSjc400B9Bc23vUm4OUkEvgma07cO1CBjwPe0y0PlizWYiMvtnLR8RsHhb5mtCfP12vHT8FME3+3
CNC2da2zZvTOOOMeUnPSaCiRg5pP/9dtqjgWCLrgvx9JjqiLi6b0K16LJUwT5JEndCijNSjzqhLJ
8MBYZZdYdA3wiBJKeLgIzRLSKXkSSoB3nCAOZhSIO0P/kMdmrKzEXUvnKqB2gDuDw5yoF14PKs3T
Xim7vjmpW+5hCFLQ7Vm5EXcP6Rqwj5zQN2t8YYkKS7h5KLU0hKU2B95nyBnJDprqbcWXia/es0L5
ciDEXC8Cp3HCq/TEfMk/ceXmg80LOznX2WIT7hvfvG9zIcUADDF4LdFfJkG0mjo/uiEKRKWXALRp
QyvGBk3KD0n4+3XCEhEWYZBBE4HT63XSaikbsphpTunwFingG+qfQDIKDj8B8fnQj//LmC7MUYs1
RGFazYzfnKr8u4OUYKF+lUm0cvIuThzwpLj78NRBL9z1mBADxXMrY0ydZiRAzYIMIE3+GsyPLQvN
KRxrLDCWuM+vjZTc2DFTHHenwAfTn6SPLTBSa3wUS1cp8o0aUkAEJntTe1aSWetyMe9OCvccyUaR
esywhWSKiWb2QARxFppUmMbOQMcrDNv5nXdkI7Jf5WklObOwyYAIRlcEJGcBd6TTyr5QqX3CFt1p
RLp45vYtunXve/vCZUF4CUglDq1RQK1ez+c0i02ZzV13EkAahkuyLT2/c9PmUfTt+5boowkZEVB8
ILMGgCDeFzRHb592PpR7+e4I9jh+yLblwO7DWAONffsUQ5AqWcPa0JP3j0FAvEihBLJblKvIEcvH
ba12R4bHS7tXjr3YrOyrRRMELEBaD1Dopl2endM80aIe9B7IjvIhYAp/uanOgwCxFKElIolqKpiS
tZDJs6gGedYs24z2WAmJDtbtlXGcs4yX5ywxAzIDiE0jaQWeEsoMN6vNjHulPyINErmyaKqVDg4+
xko4L2RddscXm+6r8BprNWKmjw2YhvoFSRWgfYYovF17YMemsVprYBmSkRmJrGlfsEYRH7rnRHyR
mqPYbXp+L/OPEig1DzUYz+67Jb0BzuZR/ATvAY4soFcp81oZVnFRjccoCo0KvQydekKuqBHR+LwS
mQkCfouaZQD00KylEmg42AiubanopRqCoIMt1FZrHwpoT2IPSRpdg240KVAhN6X0mQl+ecSOTiaC
7ar94zeWLNT6VL+FzTYpXwcQvgEzJngJ5xQ5KMT0sjVkbgtcwQvXbuUCrYA8YGziymF0E1n/M1X/
fj61UlLtD0ytYKpaZcNPiCh15OOC50T7SRNdE9D6bKQrPRFLjokpA0oAXKNAStOnRhSKfhKG/XhM
VLNtXBCXdV7p9VtetMq3gnuZUqPTNn1ykD46VGHv+8aydUBxEcfiJgBW4HrB4npsFXZuwYtRP4vQ
H6gbL5x8MLEruo/yssDpfOnmhDe23DCxBfq0Ynjl1DVVx9tjBqqheK8jIwMyZaAVrj8DbYYa4saR
BfV6whglDyLxNJnylUOAjlFRyUXVEAgAZK1xIdApw6rgmWmUVPSfQNtBSPfTZA/sIxdb9yf15h44
myH66ZCkIk/k68H0Ss8CaKKxR2kXjPtosMroo+cEXToDD+YVazeJ0POo0J4FiDbUN1CpvjY3dfKI
2AfmuPJYca5SuQ1ac4XMQP98BG6Ddi7dUJyNJiv3cdd9RlXzCVS5EU/OavfE4gyjPgxKIlLPpJOi
wpxAxYx8ywiGgGBMnTneg6o7EVZHTSbx6qTBJKMOjHZ30CjgeKUmeZYqESngiDtKjSVOT/lRzA2V
ec6eeZL9DhEx1ZMZdA+EXxrlLjNJspV0xNIyE216xLd4hohnAMHF80pW/VKBgDV3TIefWXPa9Inv
YJJNLTGF0suacNvS1GJawfuIliZsFWrAmdDwWgCdhGM6HrrmtfYqAHlAxHzfd2/aHIk3YXuQHjHQ
XeFvr70pH1DnH5OGOyqN1ZwyoFhTuTYEpBRicErxUInncVU/9fNHpuRb7XHF/NKyKigX4hwEShm3
1rV5kKQF6IepuaMQgrYUyInarcMUBaQnrf81DpmO5+wI6cBWgkBWYgpgFMxIh8D9zyDBAO1cBMrO
Y0NBUo4ucCmA1iWhOHJHXrYL8LoOSE1/lq98YvfDKcL9dd/cOa9O2wPKBfsGnU1IGFLBSd1JalMm
HHeUi0PCuUTvHXR2fn+YQ7MdAK6ZJVeABrFva77ZlKf4FYGoLifOKB/R4C0HO1kyxjzS49kCfTr6
JrL6C8W2dFOM+xly1lNmlcXKJN2c2cjX472vYfshlY4D6HqpqkGphbKaRZw7fWkQKKGBbrFy7YYi
K07NDUR40fmNBnC0KdE4nLoBP8OsKvOxbCpdmt7i9mWKnUqUnLcxjQyWsETmaw5wUwmB6yHHiRMM
ynr4f5VakVRsy56vevYYSz/BJ0i+etVRZjsd/0x/Wr8xlHBtOm8Sq4iv4W4E2oL7D62gVKidZH2q
CDM8upxRFEwFW5tfmxDnGFLXQW6Uff2CZ3MjgiP/FPIrb5eFAV9bpwZctlU3Vj0H2sDenJG4qdBI
7BeRXoqbshUNWXHrhPcA67nv+jfZ+vOowb8JJDS6bli6WXNIp06d1AIh12Sn/ZZRGn0uZpdDfVNM
DuH0U2t2HACCNnqS1KCKqTzj3eq0kAro/7Tdyk5cXgQgNkn9i4BNqQBWDAJeSbQatDy/QR4710/V
7BbMr/5H7lHwfQGJZ+eOa4fe7U2Cub8wSnbaxU0SiYAQcCLCTgYsFyrXWKDt6sddpaDHJXan6Z1p
AdbZqMXwVZhT/DBwwJCCgXDOPydx3+anlTWhs5vnNbn4Hmpns1U/RPD+kbRCTbmnJJyuFZaco3Dy
FHCPk87HhbkaA97gIv8xS7qw8HIASJ2a+zkdiorrh/HIbqFBpIjPSjM6AY+WsPJXrH4Iil3J2SGG
MATzoiG3Pxb7stkk80bo92Afy6rHkRv0NjwKkyOLD2pUrZx4t5cTWad/P5Bapz4E0qVh8bqJB+G9
1JjQibrQY3J+XtmNN0U1eiqoFVAgiMIAez0eA/TX+i8KtBs4vkXVOCltRj4qSPxPpoCQElOQbevK
4P090zzH3FOdvnDQAAw+VnyCvzmGJcJXRdKGuKiQUr72USmaS1UIuPGoQe1jtPKsRFuemIif2qTO
di5V3y2yMA+1VPkWy40eA6oYHf2en0OqZivvtNubh3wLSbvDTfB4oU7KWGPGPG5AqJcmOVZbykVQ
uMrpylmwtCsvrVAnIvLZaSSkGLH0Hg9ODz1ZTmcFPNo/meF9ZXaXPOvCFl2zlONayBjwhBwTZsdk
H2r2Pfu/5F98vosEI0DhMkzc+FCML/x0ACu9tDLUhQAEM4oWFA7xLHoK6Gi6xx/KjcSPR5X9SNWH
lq30Iu+tInbRlTLEniKDFZqLHrqkNeviQ24/J8g/zfmGReChotwSfoNDWs5scfTaEhXe+XnOnaSR
Dirju406GCXz2LQVBEO47SAOkJm4P4M3SQ5cnojYkHMAMBYs5dQjqJw0KZF4BiSkAGuIZllUsaUC
8A2kcNnGgEpMkDaap3pl4vjFbXFhl/z5xdE9VkEri4k8HhsoH/i9GSF3L5WCIfqPSmokIjj9mTeu
dIJ+j1f8EEDvGXB5aAEPkhnK71lSgKIYvQjYvrm3Rth1m88gs4JWNOQVkH66kXZLVWzAuQfvXi1C
hSL6k5YHKTVTJHXjDWRKlYHR660Pwt37i8EvXSCEOhRpPTRn4xOuZyVlxEGKA6yGFPZ2LAOQI6ue
7E96qUIEAATsQZCCMBIkzl6NZl9uX5bHuDE50E7MqFtns+ApgZ3Lj1OBLOpqSLnwecjUimDPJQlb
5POvP6+XhxzIW+RN6/GAKoVeRs98aIwoGSc95CimYwBmwGknbe5Py4KPQvEQ5UoAUHBo0enaVKny
VG2Y/jizrw1XOLPsNEVlj3lmCcPKEpDD6TpqRmcBSCmQckRTKXpKr4eoaZk6BCIkCcQRlNih3g+v
SD/L/K5XPcAJxef7Q1sKH/F6IXhVlC8QL1N3dy8yOQRphf4IWsPiZRwD3iph14aXgHUDmSMBw3+K
sJgvfDAo2zTP1wLohfNaBeMmaGvxEdCqpYZcimnK15HWH59VUPp3naizhVMwf9IZGlVrUjpnZVh6
gmXQQ0CFgbST0KjSFPUT5K1l0A/LU36YRYl5TpUW1ClVEqBaCKXQ7djB44WS5CFaSJbl6ODIJ62z
omnmd8ysVt+MLEzG5HcZsp4ADXZKrBodInGvi9RTwoeCqfAAg85KIru9X0IdANSIJqpGrSXU6idU
J0qH6ULOZoY0QhqkFfUOKWBbZCep0ptOwHkjCdX894ctSGbRCQDCKTQWidT2HkO2CqIsGY59mr9J
fPskMl/K8NRXh0Y4rTjWwgGr4lVMCLiR7LlxrFRtAUoLi+Eo+pYmbuLC32jIQuYhOmaHnz4tzCbL
3qZmMDKF0ac51Vc+4DbvgsQkWvQRkmEboSHkeieVfRfMCoSsj5Vo+8AOd9Dw5XE/lmglG2avnjd5
tM0YYCHE32z3UnRolqpkMEK/53Gw8lJYcnHodSPXJIFOELCi62+R8lnqRakELND/VXW/J+0B2gK1
rCvFochXBr50gqDMjneZiH4PFCOvbU0KCrhh3g1Hvo2/ZhB5JYqsc3P0IP/umRIyrEbHr0G3Fhf7
wiY116Am4kv094Po2md+Q34r9p2ixBUabIu0cZgZYNtutCOIMfj5bPLQ+l5Z7IU4DAPGFMOvwWZw
zrVeXOdz2bZdyrXQm4RQY7ypup2U7pPugd1zrRWBtxbCUXXpcTGO0NnM9/NaC8XiCl98ALW16i6r
xIl4G5p7LCnN9FHKbf8R/GpOFyUHJRdXQs+1EZMPuhgxrnA5jmUsczxxh5FrNlWm7aROXuvnWrpz
L2eWiqYZ4CcKLcbMTkzjcglotitcvPImAnIqV9A0OM262od2LOmZ5Nxf1uVJBb0Cbl+kqmg2Hcav
VaZvMEYl+6hYt01eckVnpmcBIPWVgHAp5AIbHxIZArGGF8r1fEZhAHQ8Ww/HIf8eor0cKoZPdLfR
g7JLG73w7Z+i/bk/vqWsBaEAhOwHxkf6ya+N9kWbs22PfQMmmkkdLMGWRCeFeFRnMJDFkFy1azcg
7A2/7xs+57hvbsELw9S1X1aamhbSgP0yb7jwOfLH08wmOukkrXE0hXIJfZBYZyPQZgReir7TASg1
1dUQbw3QrpyjchOLx7B6rNgXHmqkI+8AOzf6yLPwUPcWXbV/vf/Ni+f5xSdTYUJTDe3YFZgruUd+
VEVXVDC4LbNW1l6aGlQlSLcpmtKJwvz1moTjUHSz0CBZoO0lO7TAbSA0YFx79SUHjYspZDICbIDs
Kf1qTlp9ZECoCmSfXmj+I8/s8daTiz16Z7b1Qe4ex9kZBHfES/D+bCxsDfTlo4iBAx6cbDQlG1rT
Qq5kyGw42bwd/SdJ2FQRVG3Eh0paI49fNgbgImBBuMBY6qzxo3lMmEzCPkQLcu4GArTPIO2W/Gah
4ZH3a2QWK+bOMevF0RaPklTOFYuEatoYFStbU/4ZbANHQmtzClnJ+zO5lMkkFAf/HR0dKIil0CZ5
L+LCjF98SH/xSuNAJnWTA8xQi63ZtA8Q4lPajQpn80cW8HqUOZX6ofbrLR+1eyiorqzuUliOb4K6
LurLAD3QhQwp73loe+ObZLZ41BS/REY1hThu3/KKoYKDHIVJCUKggbIFUBDMwRJQnStBy8KzBy8Q
eNgZBMHS7c5Ay3ZaKGDVy+op5J9ZY/AhPxlAUo9feWAtnYNXpqjbM67GQqsFGQ5WKQ9V7rbvFWEi
ipody2yj37VkxkBfo9dirbJMDg3qHCSvLKSNyYWJ0/96swuJ79c1B5EOsFCoOqMNoq6N8RpJJOXQ
4KVCUVmF+AKKUipCYcoK+KmUVgsHfqc85NhBoY6IZHgvShPN4PedmTokbyxRh9fIzahjCj0PGqwH
CMhs+tT0V0FoN0YkNAOSpg/SJIcyEnVVTnNQswmPFnaef8qmbV8ToAMrrZRpF6wQA3gUQT4dCUPq
0IH3qQkbSuGOe5fHTxD+ixVY/Z//cr7wngeGAh2GAuJHsP9cr38xinIMOplwJyhQNXAig1O8dA0k
QW0kcIOC+AKdyRypg6EuRY1EhWByBX+OdqUp8vuctyrGVafvhlvJHVDODDsi5HTwtoMsCynFUnaG
cMrSMqjCnTbtOtbk1phFqJCT/D54U4jygYr/AcTxerKEFCoMghJGu7i1Jhn9dojIVg6+JRNoU0Av
E8TdNCAFrk1wlY/2zqiJdkAWgTpxstdqJAtzBM5hdLuRGjlBPV8b0LioDFGHinZ576Avc/z7tQZq
Fg89CPURSRd6b6SplnT11EY7VIDH5POYq2bVHMe/pE8kS4HThMfdD6AKXpXUMFpRTWeVKeMdYGFi
sGfVz1X24oWlIIgFrAQuARnPeGqmxlgTUqGIdw2qtcxrhb5VdaUecLsxENeLpOsHnYcIZKjTqoj7
Im9AVrIb1U3eb4dxm4Lh6xC39v1dvjgUJA0FgFVxptCzJfN9l451Fu8UPUEeR+s6ND+s5FbWbFBj
aVkxluUGNgR/qw6fHIAr5d/vb0GAEB0RLOUIfOV6RYokSkYFYTlAA3ak6Cq78tZbGsLl71OPAgH1
a2wO/H5XHyZ0+crmwKxlJ5ZsiCSNCuwN7kSNspH5ScwyyRDvQvYwPnOZiafy3y82sj0sT7BM6Kmi
YolGm/0yjutkJ24538h//SX96nnrgUUcyUMUFXFxULdf3TNFKwVavMuzhzp6aELrr78fXLmoVgLd
jbCU7tPyp0GtgtjH90+n1k2lY3y6b4BugyIjwGcrOJ/IiQ6wBOVHYxYOgVSlu0TvoPZWO99lY0w8
kHX69KKUIN4zf/zPFaM31znMohwOcBDSX+R0vzaa5kGYTIqCMtO7uB32DFSMo1NwSvbiY3xgtjXE
oZuv6fm+1QWjoOhAohfwQSCtaZqOMmuwm3Jh9kDNmFmzb7VOvEY+cuPRKJXgIgESFJAaLBvlD1nc
5IA9d7M3bNmn6Y+/4s50YgKRDxAtSEyAn5B0ap45Cy5eQ0PdAVWZ97MnbpX36nWMCKsTpJvRrVZs
1tRIbgeDBDxmi+QikKmkYaVzUKlyLEOZyC8OA/MDusVVzkyy0BchN8aDMiV+m3Q3wQB9irUdsLRJ
EIFhhDGICjGy3lA/OgAxID/dX/01S9QlKSZdxE09LMXM9htV+EAwpMkqGee+mZuQggwINL8i+ktw
w9AllIHNW9QStdkDG5lbr2zWWw++/nFqDJnIN8Gs4sdbZpsUz2W4n0Ey0Vv3h3BzEZMhIDQlnUUc
qQxcb04+YMKxjPzZy2vXB90s44FrIEZcP9j3DS0NB/EKypoc6IjQxXRtKNfCtqrCkvWi3JJ6UNN5
cW7lyet9K1QK/OxiuOzxckDCAiUeaksGWiIA6F6zXuCm3AEFU3mye8tnzNxZ7atdGpGGZmVkdODQ
gAFejwhisCmKGSzrQYF4grwja/gd4CUrVzOdECBDAuEkmkUI+Zgo0rE3OzWNNsp+7xWf/SY1n2dn
sj+glflxf+ZuRwPeLPIORo8mYf6mLs+wRIJNkLPB+yVuHoXH+z9+62XIWCHuRkMP3nU4aK6nKi/j
XCqKcfCG0QJfBzqWRsmZJKtfC8JvNz4xhNYN8qhHoylVAvFT1c/wEB68CDgIo/iNi2aD8vT90dw6
GYyAQwL0lecbgIpkcjGbyyKEkXQDWWLZUB8aIO0hh9usRJYLa39tiRzaFzdA16Rypqjz4AnvmdN9
+x+ZIfyIbqTqzRq7KpXth5tdmyL+cWEq5ecWDwKYih/rR4HVGauzM1O2IUGb64p5fwYXnO1qBiln
m3GulcoIY5ORPYuxOTwMa2QxNCz6ZkBU2BFD9sxXajJ3D+Fj3+rtV//WmeGWtbsNCKS6t/tDWrit
ryeQeM3FBKKXtm6KHPZau45ssC06gsPuwB+zAarfn1d8kG4HpIdH80RGfddqEcsNHlrXqsjIXCSX
UGGbPR7yxVscdoC5OarN6qbSW+GvNc8kPn59l2O05IUIzMIZ2XU9Wi3OsohhsAcCbxbM4rstzLGA
KbsfbA090lOFXR5aE+Ql3PsTfRuoXFum1lVheNTyElgWE0uNnVBy1Hlam91FB8U9BVwvMN7gxrke
Xpl1Qdz2PE7DfCM6eNp5oBSSjfgBZPZypxdQoWXRbvkk1sb90Z3zHPTEAlL8DxEFEiHUDRbzUdjW
EIX34p0ku2po2KkXHlCddpm98CS/6MNGcO7bXDo0kaVCcA40JIHnXQ9WQdaw6rR09PwTGK3cVtcO
4zZcO5ppQs+zxwLbQtqWgHMBcu3aDF8OWT7zMJPuZKtwA6uBjOah2ktbzajdfjtulcfoa7ZlJ3gQ
NveHuLSel7ap9VSyXJXmOR892elBjw05t618um/i9nGFExSJGQDeIZiADD5lI0sB0xMb2KhNTp9d
dRM5rZs4ilE64jNUQW11JTQgt+aNq1wYpO6hjE3EsS1hcDDAZbGyBfjFKbv4dcorxtqf/LHHrzMv
dvVcHhsr+Cz0edPr6mZ2o21lJlt5U21GJ3X59/igfPiHyWse1y6mpZMGKS/CDoNSDRLq126jynNT
CmSUmh2d2hdxq1qJ27vRrj40m+5va0L/eOmFOep4EWI5KYq8HL3mp3G1lxa+KtiRxXmlOzwO7+Eh
/XzJXtYI2mhUIm32fLtc3B7TTNgzlWL0+gosU6bqlBu50vXcVE3Z5LbNi6ijxyB5hKiVITz1W26r
/g/n6rnVDogwpE9ojpJwRqxTNO3oVbOj9gZi5om1VrYI2QI3Hkva+f5jg5rcIir7eFJhI3sCw0/+
IUGdK9/n/TOEjL9lVoc2brQm5Egjs/8ztf8apS5mWQlkLm0bGJV16PJ8zbvpU3Vql9EBdtuzv3F7
yL9jdyt84NZkSr1YuyvvjxoP+msPFttuTLSmxgdMDwBWbhtD/oMG22ZAFKwDF/7ZlSubhuzN/3+e
b5FATd2zEbhXkf2wVMaJIqtpVw6fxXgHLgm4oqLAN2/0KfxqaPymGr3kFRwuG0CsNqXru6VRO4m9
4jdkj9+MB1cU8OPIgd500kHWKWRlgOs9kIQ/CD36TXThfTjMb1qgyztlO/yRO8P/Tbjj9DxYu5IX
T6AL6+SkvNibgY+6AbpccCVnhgJ6wx/C/b8JvhNe51NDfan+oF9rDXpKN4n+47YXVim3LSJkTGeu
x/z6FoSYOBxFlbHpvdobYh0g5NzdlZkZHbWVq3L5HvvXMB1ZdowWhcD9jB775O8JTZ5iaUZpDaaq
V+a4rfU15ujF+OPCIHXT4NQD+jEdoEVot4mhHXxbdUEWXK1E6GTCaCeSiJgKuLKh20Jz0Q/1gPQW
x0ORKdFV6D/lFlNacrWpUK8pDGhD3XfapdsZBQdg15EixFOR8pq4bLiOK2AObdhGvnKSLm3wyx+n
LsUxlGJ0POLHExfsoe/Mynt9MQq9/H3qoCZxMTQH8fv8PtOfxofRBDapeoo/uafg2Bo/+Ie1Pb7w
AIUYqgKhANAZAtlChU+VJJZA7wq81+XO1NiVE742H9qsRyCA/SN/ra7P0gPxyiDZ9hfbum1ZruN9
GMRTUQ8yi/tiEj39lF+gxi18Bo+BYBIK/LVxLpwm4JEHLFUC2R1KeFQYLJaJwtW9wnuD/9gDUvSQ
7OVdL9oQD+EOkqO9do/1Ghf4gusDSoe6LVr2QDfHUztMqItQbWuG87hmO71CzICgHd7kndxuo8a5
7/cLSQtSvAeGSkMJEdh5yjfnWpa0GX/udVBOeOknm2ONXtgMvYu2haw06/jvL1j4DFLLRHMNlNw0
jrxnOLlrS1XyxsAMnkF9gE6nEuQ0gd5OepUZ9a8fMMncH+bt9j4Tk4CfA6RuhET12nukKJq6IZtU
jxXBm/Y6rbGl3h6KItAD8BPkmfBYosc0dkMtMi2reiMz6/6f/ql7EGanLYETXEnG3DoHLJ1T8njP
g2SBcsg8S6QMDEboMig+/Bw8QkYXmOlkGTmUDKS/jkxQj0F+EQcjEE5oWr+eNtQY5rrlG4TT0XMp
b9EEJ8VrkQmJp64PeqQksLnOjNkE2nltgx9YAPyRecB9Uu9m8DcKbpjqTnJkQ31NnnVhmdBMjWrj
uTAo0traXNnJVVjDVs2ZaNkebRTUxD8VnoDyyoNsYZkuLdEVrWAchqTpYUnSVWCsnU6xDu1sdH+G
dAV/c3O5gEaAlE/R3w6oAQq21/M3dTnXV+hl2EXsJoysAE376vtf7h7KBNldF2cvU2lsngxTuJO3
uV0/3//x2+9HnZmEpHg2ArxGSxiFYVvg4RpFOy3clZKiy41TzSubhtzeVz6miiijAh59zpvcIG44
CGcPTJcWuwyYZADz3oemhkjYym5ZsgJWDmjUImpBoE184mKauMRvuKQuil2jQxgpZfUwdJV+c3+6
yHl8PZQzCE4Q0BuD1Az9wJZ9n/T3xtlOG+2A3U8G9BogSM2uAa1pOyg0gTiMvPzIowFyc9eDGQSp
GyZQQO+IrI+LyH0E32atD6tvaXr/A6CGVmggcbA8RP6COmNmuSoZnvGznayYIlRuDOahs5CZBLVz
+Khu+43wXACp3OtNapfFYU70ag2wcXMJ0t9A7aFSaOqoDphs15rvgxUaiaV37+1hbaxnX75cPNoO
dQ1FdcswWatlu8rqLM7ud+1GtLijZhfbDH8lT9F29nqvdRXrEUV+m3FkF0z+W/Q3Pvy42QvIzXXV
7R1o6FiZHdlrmX5aYQ/FnjNNEfBpgN9IEL+iVl1uK63KVciGPoNXe/MQgCnhVS6M71rnjFxXdSh1
WzzSV28fgVEbicnrklGCuQ6CfPj7xNRM3/Kt+y5Pn9pEkBIMbKhDApSJfkd61iq1yX12KHbDk9Ju
K6OEZFxo+O9JuHJo3/r8tSHK51W+ymNlgiGIX4qdyZROL9vSkV1LG9OXw3lA5/kF3QxRMrie5bir
GdFXx2I3KUaAZHFvg6Qa2jboY7PGv2WewJpiVDLoXhDC4jFF01FmgdYz/qDh8DtEHvjP0ZpxSh67
F+jpzmsvkaUZJCRJaOZiEb+q1EZiZ7H0BQa8+8P2ARoMOvkviDb090K3eagtbMvP6H3tqXiT/CQj
hG+gMxFKyCKCyuv55BJNlmslqnbEWOC2m8AN3HozYIsFjQ6JgU25UbeB124SF/QeYLzZB+mONUdr
2IVrkL9zd/z1Jkd3JNpE0NGGfYQU+vXXaIHSioxcVjtPITPw2u56U4JAeeFK+OdfX0g366EZgFT3
n78S47s3ZmMyOQvy8IZkABJqjNaE/QSJ8ZUVou8oTBW67GQOawT8AEBF1x8XKwNf9v3cAC2o8w4q
UBmYx1a20c1+hboVCgYgLQfUAhA4yr19selGkN+HuxBdGZKFfhVFs31bTH8Fa0TBN/5GmSKfcnHl
FnyXdcghhICJ6gFaX9//j7Tv2nEcWaL8oSVAb15pRBmqfFVX1QtR1Ybee379ntTF3pFSuUr03JlG
vzTAULrIyIhzTkS/wnFv/qXEH+nYhc4mcImAUSOBRmMsx65vDU2Q4qAy3Krb4Bl/NIQHgRM/EPdy
sXFgBRhOxPUm6q2YucvBmFgbOe/WJEjs0OV1iry+46ivUyuPKD8u9ZF8vbXXH+got/1pbnJPt7e3
vTVNEjhNFvikwEKRKx1H8nIYq6w2Wh0Buhs/CDhyKvREnvPD4iK2k9B+1B55xOTTM4SeOBw0SKIR
ZVegFi8tZm3ZtU0nJoH8qINDeRChFP0aeQAtedmh+NQe1U1ug4H3ZezTyN416YZHv7vy6Jhc9HAn
TYaJut4VWCrMJD1MrSRAawMBLijy1sB8gHRW7tye3av8ONmK6MWOmgfuDpLOvRyrYFp5NyPpFyze
/Ky+lY8minDDU/Q4Pek7dWNsVz93s2B8bCFO/80VpboqfdD2qdVNoBRlCQrsQzIFz0FX+zk/zC5k
IB6RqEg+JX89WJ7ggXA0hneoLB/KXb7lVe9Yxx57C3ophBICf3Y5CVYyoWqdpWmw7JNt+jzImHRu
VZmMhN5VaMkG1VTyosdfl0aqOmrDrkWP4IX0asweq9Qtn9P3tbcnf3poo01yD1n2j+pZ+BA+Jl78
fZWxP020LiINBIHxa/kvQx5AEtEAVNYf512CbiRv6ODUvIcPod2U779ubyvm/iXZeswmYgVa9dvo
ZBTtrBGQ4i9jO7xmTnUPNHl34AWYTC9Emm/9P0PUVa3Lg1BBwyNFpP1nVp2X0B2C9W68m3gu++qi
I+cE0DJg7qH2haaml6tXCusU1gTAvJm/FR+gwu/bM0Y/W0/L88/3TWp3jNIMZHOBGVM2WbDXOSEv
+5idfZ66C6oySVGuwc8fN4sXfvUbFRH4rnsT3i2UG6M9UiR4YC4/ww/jU5VsPAQ3uWbLjX97lFfl
hdMwUc0kQHZEDvQwhTTGLiTrtbrR/sPYLo526H8kDoRFHpPnxuPpPrC3/ZlBaoNoQjtairmkgbvK
NtpyFo+qv9ZuExiZo9UPLbfNMLn3ro75mUHqXgR5LhXVCCOEwoG3PFqbaN8Fv1YHL16v24Uc/808
aGfWqCdGpegjTt/JWh3IjgoswPhHc/7cXjbm5j+zQl2IyoBerGY7p0GxNR/Qw+PAe8le1bvofUF5
YAiNl2WswMLwhbKGPRxRL/VqL3UV1BN7f3Bnf3nKeKyEUzLg1mJRp3otSnRNi7E7VB8tELJPtM51
O7ezM4TO2d7yQABuXhY3dn8IvrhVPiDI7Fdb8YBAYAtBIDt0lg0vqcj8UZChBVEChC4Csrp0NQhM
ajVLwDQwNqOAywG4eXSdGn/lfh7Mz9GhDCzEHx1gM11Q+/2f6r3zixfF671hN7j1XfSz9nkBCTMK
O/9RZCOeRcZKKCdRPuNHCfftBmIxbuf06CMcf5H3urq5vd+uqjNkO5xZo5V/FzmpgX4MibtSncRJ
8PD7WdoFUga5v9iCe9scLYN9CjHPzVHecZUXrEWBwQ1e6U7b+f2XtImxEeL76Uu5F73+e/3ResVe
86VteF/DOaZHKEzL9rSN/P7VJPgsv8CLjPO7WBH8+e+inFeSo3FKKOJ3ueJRuBd2qqPsFJCY0IkJ
YJyXZJuhoKNsyy/Bk/Y6NJhs4zH2gDn6DV3PDkHUS/RTccQHMQAI8Y5XpGA68/OfR7m6bi00ocqw
Sgoeom8N+WM4HyvC8v3vjLNGvA1Ik2nNqM4bNYUxcQ9FLlvxN++Srdqp98WN1Fju7nxclDMaBDFV
M5PsPriC+F6wR+TJ4s2yidwZOSrFTv23P7eXmukAz21Shx6d21OrW2DTes7wvF88ZTt4hY8W147g
jB7wOO/lvuZNKokqaP93bpU61QMal8bTig0m+snTuh2c5FF1i03j9p+3x8e6p84M0dB8SLiHujhg
eJOnBeC02JafepMdP942w4iiiGQ+KQMCLIbY89JLScBpGFI1JYE6ub3+lYXfIe9QMt4K4HoQsRk8
FqAeQM7smSOU4rYThFxNAql3xPgIESjUFzbQWr49EsZrAcVFQOYNvEFV4CMuzehVJ09Nr+N5Le0A
+hKdBqokKwrv3A62PEvUnAmqvigdGvIGaLsoRa9tZKOZTeot/aHkRH/MqTsbE+XOTDQzqAbJPFnK
Sq9L9mbphNnr9Jcdc4g/B8WQaPJCRQ8pPOpah7DWlOhSBpSgdcyy3638t+SvkwFQfSF0pSBBQL/l
2q5Z+lFvkiBTZgczxrfAcP0o/KBYDxYbaOQUDuf2XmLMO5o8AFWBNCoydSc0+dmWVSKrL3IFe0kQ
3GT1tEMzvhSKG/N8NMNvntuhX30i+AraNBhJAK3ZCQ2yQjcM9w2v9s6zQu3XzjDqYomxiwpbDB/e
M+MtVDgXL9vEieaJBb4qijWxEWdjjiMBuu2MHiCBlXkNj6PA8FVkPQBYIOpVOOXUCQetcMnbBC6x
drr6ofuYeIxPtgVg2FESQDqb5l7GZpOtNcSY0QB+cut4dIWIk2Jkvb8xCNC6oCwnK2BzU4MYciOt
RCQ19H1heTmaompOqN4NA+Q7hJ3Cw88wT8WZObJwZzu5WlPTig0kauIHe+Cw0pmLfvZtymmAM9vL
IdgFQYXsl3rf7teP28eQZ4C6bMtcUSDbjbkK8z3Yt+bsJ91RlF//Jys0lXOoBlEqFAwjfB3uzIfk
ZeYABBj3xfmSU57p/xjCWOUNsmUIlqXERjNuM9rG31PvWenb7aEw/dY/K2LR94URK/JawJKUbwD6
HEwPrhYSsSIv7c88KOB1A8+DoiDYtpfbqhOisiqhURyoop+bCC7RRqHh5WCY84ZXHYIT6KdfwbCs
JgyLqkICriu8NPFQpavQyKtwltireVkI5jk5s0UNKJnGKRUG2AIcCoC2mHPsWfMlg/UISB4eqKDb
Xc5XqnWkrFGBC7/+SqOXmVdcYE0VstESKINoT40Fufx+LJlFbYgkjHsdMmjv2uYv8SNM7zNeVo8R
lkLa6h9D1F0yj4oGhZYF9/if9gOmstl+WgVPD11eop01ZYjnSJUWks1XAEcz6chUSklw3z4Pu4kD
grv+OpFgx5Jo4EkAJ02t9wq0aVenyB4Wb3qOaratyP7ts0i+cPlSIGx6QIJO0vdXMYRQyJO+rl0a
pNarpB0z8JE8LniDNQwiEoGgBznqq+5GVaSYYUdyZyWygblfoo8Hb+teUecQBoGMqpun0i6AiNSj
Vc/rqWm7Pg2yt9/A4u9bVwu+w494U79Z+2Yj7PWH4tl4idzb88dIRF7aJUf27OpqmkVaNMieBNFb
BO6z6qiqDdk9cVfLe7QRQG6r5KnqMB6VsEnqGUDdEcEmMt9nNvW2H9dCwlgrW6js+1H3Y1d9aF5n
0R51u39qTPQigVa5Pf1Yvm+Pl7VfYBU6ZqCUgZFNDRddudY4HWS8Z+8xyvJeKT0eUu3ayYGghNAY
xXHoyWBFL0fXgIebCX2SBcYPCdnsvy87o2oKASfSOZiUbSjfoOkVZCsSfH74o6BeM9vLZKOTD/KQ
t2eKtenP7VC3nNgZWbKYcRbI3odoc/LDjBwNNHbQbRr3DtGjotv1tZFe64kyE1kRG7hEpEwc64f0
YvzIfos/i1+S4YLv3/1tZ3q8wGAW6w/bWCLoUl2ujTmmaiOoShYsKNcGxnckbeSf45doD+hE0dm3
Z/A6ToAx9FOE6C+62F3xvrul08q6HbAR7G/kv519znF+7Fk8s0Ct0TK0A8hwsFC8gcFePPbb1am3
ivcrRl8HwTWRGbo9pOsb8HJI1N7Oo0FbZjKkCTlw0y13ECmD7CZn4k5dFGmvfj5zlIOAcm0Rph3M
zIS2qAHbAtEEP7GjT7gHe9MF+8lN3B+Rh94CSLs2u+h+9F5/r1xMFusQoOUQqK+Ij1Bno8a7tEVp
4SbOA6l7nOu9au6sjpOCYpiAGBskrQAKRrvPK6Jrt+Z5U00A6njaD9BqeY1gGbsQ2gbg0UJQEBL6
J1bFmbOFdx/qpJpzAGd99Pcet814xNmSecowzHGAu4B4gVBpaYBzHFmCmA96HkySr3XHKfUMnhwE
zwTl+iIzN+c2hYm59bpyDxMCL1PHyOfKCO1AlyUAaiC7KBtrpvdCPiAgCn3tEG7SDTT8AQdctr9e
efegwriMLmxRd34SDaXQEFuQ/bZ+moBCHqK7MRBf142GBGt++Ja2vQuNIi/ZDO7wnDr5tnGr18Ev
XeWwbNRt642kDIES3vOyqbnn8DoPezkZ1PYv9bZGu1v8wDfJFb0ZRFt0PUUyXbdbJ3R/VA8iknFv
ls0TnTp1q6QcwMXMkE19tmnnxKxUNAJANtMd7OZu2Esbc6c7Cq6JyomddCdts7t6s7rGQXcbR7r7
7PbtLkZO2ldcVPRd0VU31QZI9GexsuVN/igBexZvwarEj1WA4EzAfeblYMl00L8aiSx0ITYQkuI8
X/7q2gqXRlZjxDVAjW4XHrybdZJlCTJiuEyg3UknNZauTQVZweupfpixDpGTTdtMsfv667aTZ21L
iPgRSRwwxBCkXQ5DEeZmydB5I6izINZ2gIABjWzykB+sySJCDcCsIyGOgObSSrYUWRg1BqoZgfWN
Zr23x8D6OuSSSZYV0Bm41cuva3kmyVUjIouFAOl52t7+OmslQKID6oKIiEFy4vLrY1GMi5w1uNmX
TdZ+GWpQRi5Sdi6XEMZyeeeWqBM4jQAKCzIWQu7sXRzbAHXdHgprsVU8bPDKQ/UA7//Loei5IA7i
UGVB3Xlh5lXR3ij9deQkZ1hWwPi1QIeCLhl6tF5aydYqRF1Zy4I29tT5aIWOpT5msnd7LKzJOrNy
lf6W6hpAPViZxkBqfHQLlfSH2yZY+wrJaqQVkR2VIeh0OZAWHXBmdFVHtsQzPF6FjxFdob6MYAN8
OKDfaDXCONH1SU9xJMzSFwE+EWxF8qxuky4OejneHghrRVAgADsNvAS8aamBpFAsb00J69609jC5
IfTotH0v7W5bYU0XGrJDNhdvIREn8XK64rkrkRjHQVkT23KGl9tfZ8W/8IfwHsCOAf5Ee8S1F8JV
W8nmXTeI6N/N42KPkSOv2zZB598nbSsWqSMOvvbKsUy8E+3qDR2eGNcUXnlXuCtxgiB1NGJgli2N
d2ix0uzb0tOF/aD7/fvW4gyVtbWRG7BQcwMcEkO9nEhon1Y9Xi5Z0EPcPvaR5+DJ6bI2BN5h2BKn
thV0KTSrE1J0NbLAlPbNVx4epNzjPR+YNogqIZTJkPzXKL9ZDWgv1WcFYt1P5GuGOyADMpXXjJo1
VeimowNSiMOOK+ByqlS0nUwLC09L8NGQzG7ao5G83V5+xkGFoic0CUnGDNUF6naZKlHJh0jA6lcf
yGBANkJD7lx08tz9c9sSYzAQpoAF5CwQvutkRs8CoUismiIr+zwAJQS6CdCkjUfOA4SxKCSjAAMG
3uNXANAZvFhhXvAm7gen/FX3h8jaRrySPmscEpDSJiCmyF3QMAktRf07yqs8KIxD/Q2Bbh57huFp
cBb/MUB+wNlE6VO9qOganQcKALuKPfFaubJmSYLWC5hvwCVfaRLqeijFqlWe3h7rsNeqfZnvUX/7
++UGupo0TVZQYaf3rmCoaRut0EKFiXB6FGBierxtgj2Q/5qgMUyZYQmRaLaQWy3JhV9MztpsLF4D
GpYVxKqYKsiZE8715XLUY29WWq7kgeqhppQhVa44icEZCmtTEflssOkwXVC/uzSSS1XbRyATBCs2
7/jWicjhcDLYjEoicrEWNMBBDkWEQlN94shIZLXMcxLhhdF+AfTvUXvVZXsBBmxx24kTuJLfTF0s
0O0kyWa8QMEvoW7MZlHLeDAxpvFd/5M/lwi9t9Dx69of/+JKIVqByL5BxxHED8rSPLX1aEVlgYJZ
2Djfrene3mis1Tn/PnUi63IUzLbIi0A0DkMVIKyMRk40xjKhg4QBPw9OpUanWvtE09AKDUMQBt+o
9pC6HOe/rilh2c9MkI1+7lcaJY1msShIBggJhzw5GjMnFOONgrpN9DwOrdaECYwC8TdGoVb/ZhR4
DwF4gitLpJMzdZ7oqWY0YJ+KnxgFwC3/bhSmgbZIqPiAgUw9JPIQWbSl0AriV3o5s+G7DF6ujHXv
GiqQw7il4FzoIklSrpbRCcrJhiDbamPHz+bLGB8nnlgRqy6CNzByQKRQAHkkyoFNspar2HAw9Qcq
e2vQyRDUfYDK8RLa+afOkwkna0wdezzAZAKIQNgClO3lNoOqX1PFknLim7TCodmhpcrvOuU4l1N5
gzYDVhwE9UBCR4GR2mpSmtdyVADc0XiqPwbCFvw4tNLc1Q+VM/llCi0q0JdI7skuwNvLvI/XH62j
7F9HT9tGD0jJA1y6M/zSyZACynaZ+4YCkZP6+W78fdt9sKpE4FX997fSsJ1wyqJSHZBNkR+NdyOx
h9XuPiHhmL2a9+NX+N5/zXcNJCUf4R45plmrgZVHE0oDGh5QRrlcDb1OIkmQULesVmeCvpONS7I7
RnaCNqsv/R9rdqXP1F4ie3npXkzntnXGDYDLDA8mCHhA9ZqGx6DIr5mDHGWBJbtmv1m/+tyORif5
acIe53pjHCjCJ0Oak7RPkehsZ5dNaxH1QGXMmifPj3HjKV9VHAymPfBqL6w5PTdF+YdUl7M6hRQ+
CAjVmxTkzzUCTd7CMZ5lF+OhTq1axWsGNgww6rL7OUx2XaDukq5oVAtAHxfWydqioIygOIAnKN5O
dE+iKUrqRdMQfdT6U2InTuVmL9lOtMP7KqidcaPtBaii82AIjJm8sEod4nWeU6EQYXVBKtSwfxs+
DzHHuJGguieSngIgGl73IRL0bIpSPAlqxe4+xsbpU+/2JmdaQKNXgolFOY7GkQ5NjX6qNV6bEF8e
KyLCU//9swZx1D8WqDNsKnXUgaCM9+zifFv9JjwUvC3NGwS1pcN1aIYoxiBC+QONRNvxa/1XK3E2
CmpDj+tSxkULE2sN2qNmedb29kKwNhOwojJh/BIxUqoiqtdLbC0JXssREKNDbYfNMQt3k/n467Yd
Ek1SN49K8rAojEN8DO1uL12qGWpWZcwyMoCSa0BKTXm7/X0GPQX6MASbiqcTqH0mdYPW4VpVtWxi
vY/QbwnErXlU3H6jHcat7GqPGWhP+nNy7O/Xb6S1XaAcwEUX/GiDljXAlhs+WsjV/u0fxUpQnf8o
+iJBsaAPOxWbULgvtgJqFsU+3Eg/wq0YyEHqD7vk+bZFhkNXweEGvBhvepDgqS1ZEPixEGMW5vFZ
bpyk8nC+sm20q/un25ZYGwfvBhCqCRdIpZOVyI32/awDvRvvzJ2GcorTPnIbiLF2zbkRcgLPou81
HhGb6VoSbHj87ZO8GL0hzz9NBfZDDYBDTT69eLlb2NlB8VOwUz5Vtw/E391j+bAepHdlk4LeUjgo
uYDbIc2vPdDhEscZMog+Mlpx/TOX1OGwxBbO1sJvsaCYcIh/xY72rqH2OOOyzL1wrwTSpijQaQNC
Dv1h9tGJO3tQD8XH7FX34c/ivr/LNuh3+WohVOA8405B9a2JIlvubA3GeBXDOMJCY/d6yHNiV3kR
EnfeAoXvyDb39YfV24AnWs6yS3azcDf9QsUSNIStsfvf9hx1xg0QopKV7LkCF2v+lrjpLv77SsXZ
Ulzpogpi3ccAsiUBhPaOUJo/cqbz9o6+UkFNNHRn0AQsteh5PFHQ20cSyYPLlSrVcKo0slL66kB3
dIXEBu9ddBLK+//vhqtOnxJkV6PRhA0XPVlk5w80Pz9SN7uTvZfoML0mjf0bmsDyJnuQDwukSf3s
fXzNt7zmcqz32cU6UbtylcSobQbwXVS8X0hBV3rr/ew43AuTjb6GHEfOuun/OaAQfbmc2QnNFJU2
B4WgBNH6x8BrWM35PB0NKXrctREZTP9ruROc+Tnzc0Reiy079fOU28m2re+m6rjwnp3MCPZsYKdp
PjvcctxWi9RgYJVduxb+CkBGjrbyRwcV7cm37krdngJuwzgyXzd20YloeWa2MWbo9Jcw27rIFLyP
22wXOZLDwxEwzaDFBwHvoFpHA3ZzY7BqZQUno4Vfhb5UYSseADZo9H4IOS8pFnCEaPL81xYVqRnq
MoViiIMRHnN3hUKFuFECM4BfTKDyxcsZMY/6mTXiZs4m0FyUWQcTDG4KuC88vncGqBTG5ra75U0f
dcaqXE/Fjgyp+IPe9H4NwXHhVRXB0L9thxW0AGYAnTe8d01wdS4HE494XSGMwjJBPmfGjdLWthfJ
D/PEMcScNZSfIT0jgdxCVyGqBBVWcwbYdWOguDr7suylqh3x8tKnND29vZG+R4IIKSI8bqjVSYa4
GhfSfU9+nINlq+9jfzpGn9OTMdnDY/GIfuV28g361woF9/Jx2VSIRYfnZrDReMxFFxr79gRfSecC
9wgxyH9+EBVH9VNqZhH5QYtjbCwvAxm38ttDusle1U12r3ykjys3i0KW7dYsUBFWnC/KBHIBocbG
fvrwHbqtJ/irIwU/iweeh2Yt7fkIyb+fHQij7QujFU5TXm5+Q8HN5skbM8QqLieROg5rp0JgdYKJ
2q3uLGAx7qzOCVQ3O8gP7VMDlfEBwhHZRtqHH9Gu3Q878QdnHRmArIt1JCf2bJR5AeiBTggU+U5z
VT/b9zak63C78jwn60Y6m076XuiKZJWnMEcGzAMqW3F4jU9PfQ9vbI6TOz0byRitramXGIly34BS
POOpFjr1h7pH+43qTt1BWmg/+8qz5kybxU38vLRVr/xON+vd4s53cQBsOIS/Icb3HW9Lh6t0zsgk
nc/06WV39vvmLtL/Q4uRnckR7dQxwA423WIn26Z3e1VZ7u98rqnDuZZjUxQ1pmLwtF37gPsf2uYL
x/XxXMApEjgbUKT2yiiSrqPH+ddDtpvtzh69EUv7GwXynXVfcIIa3qioAzlK/dIkMez1ru5ZwC+S
cfHIisSF3NpF1JFUxdpMrBFGVskW7tZ9Bhu3F4ehRHVx6mmFdm1MJAwDJCxU4PHcqe/x7Kn2sqe7
2lt9L6LbhzMey7v5rYJ7G359GTw/ynoxgKhgoDaAujnkDS/PPKQ0m7mbS0DlZRQ40Uq5cjlDZFjQ
Tq2a0fsWoDYaioce0VKfaQA1EZIOGm9+hH6IphdbtG5+rl8ipN5981GKPcGyxcaB6LoWe6L4UIaF
sy3t6IOn9s9wPqQlo0QkqUDuoa9PpbRAnxhiwNptyHMCz8Nxo9dKitCuPTdAnbhIESZprsCh0AEX
Lb6gSelL78XW2MQ/e9H2XyrkjL0l0Pz4SXMUxW687C7dZUgP3Oecyhwrbrz4LdQ5mddRKIEtyIIj
4SS8H9fWXVavTNzpoe8yu4vJn9sLzkpLwSYkz0lxi4iiX26pqhUUPYsJh8SJNzPUWdDiQEIouUkg
NGZB46EL7WRJOGZZy4pSKuhzUCkWITJ4aVUAbHxMMgJuSJCY35Tzp9pzCsLkE5Q/QMkZssQGJJDl
KzC9Zk5qY1SAy/TVY2PPoSulELKvAkL/5Sh6k3WhTKEvOOpTJ+IkZCAvRzNVXdnEUl0EbeMizZZB
rfWH2O+BmuIsFsOREikxeCF0iAD+hEpkJ7kajm2I8nCXbsvElv/UDyGSVLFjolHNU4TF+7H68x89
gUbtNk/dmTOnDB8LrUaUAtDwUQPOgjosmY4+iWO4FMFnVTlWYUepnfPk3hmTeWGD8nF6iYpbM8MG
SKioQhbApZQOehmLPHIWzxB1YYjduBRhBUOotYPQQYi76BxVIVHKOdc8Q9RmD2W9ESYVhqbFX0V0
SKw/p8XVV86ZYiwOaWAKgAJAMGj1RY2nFlp9biSrCKImtYF1rrr90B65eViWGeCDJeD2oC5i0eFg
HUl1mUI7L2ikYzU9KoaLfc6V/GD5QoADZaJiQnRlabio0cdabJqobMFDyKmrfwlQ40Z7JNE2wZCA
EJxgl7nfQGLz9hljHLELu9T2W/o1jMRQzIIuRhkc+SsdFIJux8P2MO7ZCzNkz5yFYJAkzNM4klD0
2m94OBX2t6GgCGYyGk/Q5Y/KmjtgrJcsACNQDnhYoRMwgPJ2+On//TxN3686fZTCHOWbfLe8qn7x
u9hbTv4MteX71ttXgrN41q53eKBUFvzqwq58OWWF1eVtXsBuZ4Pp4M42UR5S7dzjEaEZNwd2HBC9
QK4gDUFrswil2EtRBux4eOxKVyDtoLPOBR3VvOOZYi7VP6boklskxwLOALC8YEplvS9Mzu3dzErq
AboAIUPcGtDCpp0C2uZ2YRmifGsojhU81YdsL3jGd+V39k+lAcFW3KqbxL1tlXG7XxilHJ5ZovXA
aMBoC9Hnp54zJoYDIr1tgblFIkhHIfFyH4RGLElxCsStAQJUMtvfDU6pWmxuj+HaCpozyAqBFiHu
xAxeWlHlRB/MEhHKKFlQ8kbXUiV1eRWG6+VHspjgnzUoTaLvAHWfm61co59fC6Jc8sssjuHCWYhr
Z4bvo1kG9HkAuL8CJazqVBVoSwYk7Ggn0Q7OUnrq3N5ppt+3Z+v6irs0RLmzMRXQN0gDc7Gdf4+q
owdont0Ndo4Hw/9miFr8tFjmYe0xohR8+HgBtzVxV56rYa09kKQgqRiQNAVE+XLtzQo9x60CwMvO
EyDpJzm8dxxzus4MkH1x5v1HpBOymaBV653kIskOAUGRk4Q+gXcv3TSW5MwGFasJopHPlQIb1V63
X1WIRYIotn+wvHqL3ga5E9qD3Xmt86uEJ3Ac00GBs/HQvVng/JLTUbn1S6jNkdVVm3YVfkkbyIvd
HZpD9hX/VP50M9iKrVdvRkdDT6Qn4dkEp5FXUWFUVC8ngtoyQ2bGhYTGrsipGNBMhraxXewh/lTU
DpF5E0BirDZFgOAifau91k6wpcA1vk82kl9+rW/yd/EteRKyPTw/yTyeBraZRXo0XXEHhiJT0kEA
Mhoajq6GoD2QtvrOSLa3zwzj5iR9ciAQiasEmCgaUUgeW2EXGwCs/xw+8b6r/LoBhVN6Wt+4uEzW
2TmzRdPqqz5Vk0w2T9zfsiHgeE3aiRqnNMuo+WFIGA9o0mDeoJnS5QmqgCpfRykrkIAVFzsP4hcZ
qgHjd4Sux5M78uiv1zcaMQfKDS5RTCL98JHNRq0iAv0t8i2ePguB39xeJJYFhBzoWoFSDtorUz6n
LnNgvRWpCJZsX6l2K+6Sf3GjnVugnE4/lD1qRXIRxN2xyryxdYpwV/L0thiuDQ9g7DEFgtdgxpD9
cebaolybNUXAKwTY36F1lvFooi7cBCWv6wRjo4HsBbQ3bJDXCOXfZHkphDQU8KqSfJAX0mo/mu6/
YCsqF1ao4Ri1lkndCiuFtNdKGykhGW0GeduLMWnotQeIJ5afkAkpDxnNahtbNZIwVb4XZ1tQvgi8
y3gYOLcnY86A4QPGDvQFGBOpUxOpa2KqdZsF773lT81drb8vvHQ5I6YBhhQuAPguQvGk3G0p1lov
6wj+Fr/eckI/1jyBbYnToUO25aoVgCaN3dqHeAL03R6vdsjdWofWPPy5fRRZs6QhuQHMFLKgyLVc
bmFlbouwGTPIJDyBZ7WottzueUUV1kg0FSwrgIqRNaKl9YSsbuUlhA3p3TC/mydjeG2iAAT120Nh
mLEgXUDIKlBEA+r/cihlbo3dPIRIGJcuWkQokPJyC+uvo0y0GiRMJSwNxBJ06mEm5PK6yi12lewn
aP8cQRVbcvLft0dy/SiDESJDiB4rJPtEbasizGcxjWKwiIA1WUnySfhKBY+ok72ovCQAxxjNHi5a
szIBIM6DEOILq70i3TDZYe4g39UCHR9xVuna90OUA9x3vGnQBAWgxctVUqNCR//Lpgxcodt+S9nu
9tQxP4+cHSoHSKBDl+Py86M1Ac2JpuGEcQ1hLLBv/gWpBCMgZAy4FsQZ9GtJzwHg7SKpDJbKs1Ri
Yiy/bo/i2q+gax5eZBZ4/ESZn/L3gyTUazToZSDZH7xszPWJv/w2+fezSyvRi1WNa6MMcN4F9Yhs
Y1ccoSxyewSMdZABxoRcKpr+ETjApZVV6DJ9ENMymHt/fBak/ePt7zNGAXQLEj4Q74P7ost6nTys
lU4oMRv5j/r+wfk669eDhAHZYpCg0CuPuqMKHfpFTZ9hjkbN7n6n4oAGppydyhwB8i6Is0B6u2Ki
W/2gFKDYlUEduf3kJ+rd2r6aP29PE3sg/zFCWO/UcUjB5F3AFyxJFa+3Nsn03KccE7fGQUxQN4io
p2CsFBgHgiCklkv1WIMDwDsRvIFQbkNLBcWYJmJFfoSXsqT9unq35+r6/kCWhawFBNJO7UUut2we
peiDaWGuZjGQoCQFNhCknj7V8OW2HdaEkd5ZqERBYhDXyKUdZapWo27aMljNbZ3e54dh3WQZxwhj
vgA2R3iNjQXdhpPSzNkpb3V9bYwJedFk7G15F4IGknKYBkwTCBvQYRgZNwg3UuNYhgHtQ3DfdrYR
uipiU+f2RDEMIODFAwQpI6CjaA6qGM21OUQWkl+xb6X3ercrw7fbJhhrARPIeKEiCNoRXc3KBrkt
hynBTSv6egGS+Vf/KvIkkhne/MIIFTPkXRWXU5WSFMv4IPz530ZArYJY9lZcCri+V3QMlY/rdoQK
hMKp6jBXAvlB1P0QYaEQcrnUeoQa/SJjJdxSvJPGh4rX8ok5RYRvinIOSM205GssV8KY68hzZuI2
c/TBvz1J7M+TxwbCKdBAqRUY4mG2MilClAvXcRye/7evU75pQGvoNZ+xiRpAdzj5DNbMgxlPxPsk
xEy0tpIU91NcaB1iZ6DlkrviJeNRvVlzg+o0SpwQtwf7ntpAZbaoYd0iiSFODnJSPKgtw6vi+YXi
NMoL0Ic0qKkXNcSyiRpVQWy9tqG9FrsUrTGmrcLLMzJmivTXI10Pwey+ap09p3hvykqG/ryrg/vU
KGxr4mB7GN5CA26ANABA8I9k6eUxqKMi1YuyrQBG2S/yvvjsIKbJOc+MYaBnAoCaCP5B67nySFqY
lpWRtoGCCNZYX8fxtRW82xuWZ4M6zmB2y52SZi26vCmO34A9IWUcj3G9q1BRQhu7U1kJ0hFUBNWl
ht4vylhB5Epa7J632LzPk0fN2fWmNnoSxQM+P3mdM3AiM0bCDXGZhYwyNG7Qk5YuitXzVMw67umg
HR0TT3u013kdG8hdQ482KY/S33Z9Btv1lHsHlZ8ot9PqrNJolmEUGmOQAeqQb6Z6M2nOGh0FnXOj
kmm5yE6jQwLEEHHboU0oeYxT0xZ3QNxDPSLI843WbD+XzA+3neJMqpfwyn1XmwylGOja4O5GGALl
aOqwiKVepXO3KoGlefrkdKE/8XzL1S5AVQxyujjuWC9sN2oXLEkSD0pTysFmBa3t9hm58lvk26Td
A1EJ07EXLqdqWKMiLKdeRvDh1YKboq/uQ5wfXm9bIZNwviBYCF0jQqkmENhEFfjSSp2KISSpSv0Q
vRm1t0FHI288jh+3jdBDgRFkcyV4P9zdANIRt3Z2WAQjGwa5MsxDhmZNkXsU2qdtz1M+uRoJOOt4
LyGxj+Q+EUO4NFIo6rxqqSagGVfXvI7o9L4VJUdI/ZCnL3uV4geBX8NFAld8ahFJ58PrDtAcE5Eh
kVPvN81dY5ffS+vui3uefM9VSRmmiEQ8XuAIovHcp3aYCjxLkUwQDohDW1J3UgTG+E5U7eLB2kvo
DPTV/QpDdxM+lr+l7OH2stGH9T+2kQKAEyWdsSnbehnGnaSC1D0UrhA6XRWsj5VkW6k/T3bDK1yR
l+DFToSsBJwQ0V4xTkLvl+tnhkkkpwZI8KBvg3/THHO7cWId9BhewHHlXrE9FHg8jA8ZQchyUPsx
RZK5ndoogfOeg3CvO0+6Cs0tAZUontzbqZRADwvPOhOLCHUBhDeXw9LTpUuqskPzWL95Ut5FL41t
uzU2j813juTzAw/gfb1oJAb5xx5xWWdnLdOWLhU62ENnl8TbFBr6PreP1m+V0x7jCjNEJhHXKmSA
oO2HPUoZatAZszYKQICNe+lefzN/6S64b+K2dSL8f3snXoGoiTEkh8lViP+uaeuTJkZltxJQs/mY
Puj7CHXFp+JpfJGCBpKoFfTSl+3A25MkDqEXDxkYSBBBbhLVAip7YaSkscH/Je26dmTHkeUXCZA3
r5Qpb9p3nxehrbz3+vobrLm7U8UqNLEzODvYMUClSCaTaSIjaSMOukL1CV0jwzFFY2izUlxeH8XN
/TyXxfhE5RyPUipA1mBbdJB3Q14Q/aPNoLV5GTj22aK7eS6K0cmmFuW2pb2Ejath6tbvZ8U+u/hx
Fc8h0pMYOIEUA7OOSWtLeNsiqoSprbhyzqUwv2Eo8KhTojk6AR7HcqnhRZN2mAYB4K6ZkPyrMh39
23wrUZpwwsL9n3mJsRxKckj7BJBuR3/7pbQ06+ppHiQsh/KhbK2OiIv8YObvstN99QmZeND663fs
UiBjdUsxrtU+oQIfZXRIC08AJbvK6vdDuvGEYToEnR9Pgwk6C+pyWXFsFpXeoxpu6iRzzfw+8TDB
0Hiev4PEBsEKRxw9E+YiXYhjjMVcBFKoCSrlV9vMRroc/wQArQ1ui5Enid0nmyj2mtLpqnXi/S76
yvfA+Z0vlHGjSjClZaMFQIK+K8MtCJu/AJUxP/6dEOZBQVPNHAUGdnNsFn/i9+QNyFb//ncZN1wB
uIF4tfBMIhmFFOHlkYVoI5vxV4aWUQVjMGfnI1uP5BudJIGduxomEfIGYV7h1aH8FyIZLZmTYErU
IcrwePWeuB5c0cX0mJYcQVW5GsFGpDm/L5Ju1KWeIN7RAbs2wO0C1gpGoNpZaSt0BfiyJltqXaPb
z+Ve7zgQ8mtbiwAEyXVE6QhwaXqP2UqzkHIMkui3/acq36n2SjJIsMrvi56A1xtsS5zrdnWnT/Kg
hohJUVdhixFmVuhJZUo99MMuvkEnTAqn7JxZIL9v3/U7yQhiFFHp1Fj2LQgqUqd6zmx1FX1bLprV
3Mh++hGdxOPED1fXixHIeN1BEIVVL0Lgbv48ho605j39VxpBBWBiBapp8CiuENCirgbNUMn9dv4s
InCJF7Ljcjbt6jlkRDAPilggOqk0pd+G0X3cOFF9VFXSLrd+T8qU9M/By4ixw9qX4P1LwYxVLLUq
mNMAgrWDbGH2C1ruwsp+GTxFXGrrt/od7bgckVePJ7NW5rwKuL5ZRrczCTGRL3Os0FZfS0w4dtp7
K1/4Mkcj6U26uNCQpyCfilIiahu4dJc3rQkB/IuDaNjKmAG40jc8VNe1iWIEMM9lqEhCU6nhsPXH
VVmuitGtwr3yPjwCC7MXN0/RAez9d7/v4s1FITMDtAqCc5UtPJRRLmdpjkX5oy0TuDg1z9+9pZLo
/QB8jJYGrmpzYZ76co+k/XaS/og0g+FJdk1C8pMCO6j+wZI4Euk2XZ3TfwTSKtrlOYV9Mra1QQXa
JUYER7bx0RpkRnP7jKI8x8rfMof/XR2EMS+ZqHfJYMbFgJds+rEIGX/eORb+hgQAyOAkGkBGIWxg
rnRaxEMUKcWI4KR/bNC9ILllZTeY25NxTPu1J2UBR2bBD4VviHYhdi6QEOLl16J+3LaYyAp2Eb9Y
iMJy1MmMjolVwZtRzpXHGI16HAdrUtpxK9d7CWPpbMOy+72Y7cKGCJgMzIuBblj4i/XRy3AWUA6+
pA+D1o3oSO69xo4PxZOxrxwfnd4SHdlLvjJAtf9XeixaBKWM2OC0FJFeY7M5c1UnaZcP2FWn2pXk
fc1T+OvA/FLCKUlwtq4pAHNmqeLcAD/1FOBx24+ttp5eW8x69+3i5XeTcUV79NeCTo0cQCWAc+Fy
G9tabTN1wDYOdngcFv0KVxrzqrVFg6Sb6oDaZ9MsarfY7ucReiRstFXmFN7X759x415gW//zFQCQ
XH7FlIp1EvT4inRVPg6u/9ZtS3Ql/C7khnm8EMJcPh+ZxkoDEn77eLR5oLob2ojfBnqfFpXBLcI4
OKii9lNrQS86cdGMDmhbG4u0YFTmcUPxBNH/fqYetR6bdTlMUA9vEMhq3S152L1bT9fFWuhhnYkQ
RrkfknCkOi7bMdRB8tAz4ITvfQrKREz9jjlG/jrxRXUe6GeghmAc8XeXEpUplOu5k8at9iAsH324
8ejkP1aOtYo4+n57cWeiGE9ezqI0rEaIQmeh5D36Dvq2F3sXZnGR7rc8FvJbVvFiZYzO5VWUx/C9
x60goY3XlmZH3wo/QuaUd7nNm3R/fYtQegNIA0kUhNCwT5fbWDTlqASFNG1fU691bXCLcLymmwIA
KoLji3YVRAyXAvxJBOI6UKat8orewjG2kTc/doeYN63limMMnd4gvf1bEKMQstiq4jRBEB4v2W4/
ArCtLadnBdO/orUBDrto1XjftWvopIKb41jH4eNB/58fa/oRpgZ0MeB4YEO9XK0FevlRq7Gdso5Q
trbVjeD4HNW/oik8rRQQZlpKwQ+qzDMmSGlUtqIxbUcQtplu67WUx4MMa9Oe9mS2NRcgYPA/1G6O
HoUEpDs6WedkXaMfxcDn/IMjpiU+pBaB4US3PaNDk5SpStlUyD+D0ffRR2/vxseQYev4uy2+aiBE
9QsAZMBwAIND2wM7MMMY5NlI8mQGPaNADvmq9US3cGdYG8H97jwltKetxO3qu/G6XohlSyRBogtD
3mbztv00nwbdjoulYHjL1q4p8+NIIgHTQji35jpDQteKcJ6W+uGzWMzjMKezXE5tOoMasXDb0CnC
ZQm/2fUfwntr7dsP3UN+F34nPFt3HaOe+mYBmEUbKJIWjCEvDSUrjLKYUbroPd3d1YcETUb4s1KJ
T74wCYXLDnhtIS5FMupjdgqYUoZy3oq2tFEdY415UYSXyr1i3jkpDzby/xfGziyojSABDSGkdG5+
kO3HmYT2vDzcf/TkLXAkO18odroo0MOj2BxP5Yr/g8pGhZhWiTHXS2SBznmt+ehBhezRQ4z6PC9H
Ui7bZeoY3iEnylrCNDTdy9caSPpfeBb+hmG8lM68J0PQNb0QQ7q+RurfrkBFGXrRrl4ayKSMNj7A
9u3aUXfxTlipGzBVE57jTY/wMiTDJ6A4hWcLUxDAD3JpFjOwUxRBU+EKeWiNO4ye6Qae5jRuuUJn
l+Sgpo0QDe6PjIo9yZFxdDm245aSAeOKYpIEgB0C+csvSDRlavqwn7fFM2aUJPf1Y36U343eyffD
i7xpbcXuYS7zzXDg9p3S375e/d+ymTDH0FIzV8VuBmN6RaaFvKhB0TOu/J9+29zheVedEsSggf3+
VtrPGkx0Z39NJHafFvunJxOc0JZ9n5L3wH5bPGKEFyaTo/mssd33bQCumu2+3sueZreLh6dho9/z
rPsti3C+c8xr082pIRcZdi5Dn1m7ybYpryOHnv7l/gB0gFYcjMKiAS5r61JMWvXVUDO3rWofQSiy
zdc8zoYbbweKv3SaLjQAfs5pjuKZgxrJjZoaQ+xvzafqWXRD0KU1duqNtujJK5AqEDdER/jAMac3
bj7EApQAtBlAFUh2X6qdFop93si1v/XK0J1fsoqs+g/1EaY8bexFSaaV+jK1RPQdcKcJRx7vxg2r
B/noDUD/A4aDgg/+Ur6QBcrQZa2/3VgpJkLLz8I++ZN/ob9/Zf2xdoNTPFbHdhEvmyVYao7intcS
eyL+YQ4XIEdwJ9KCJ/adeVCktpSsQjN8BIuYs3qI3kGa51kHeTG4mhfdNyT1koWOrvyZROTxXncC
cty/6ORlL9nZcViB8MmRvR7UyjGZXRm3g2MZrkM8ZFfoOB40BYLumA0kIrFM/XYUrK26EDzttVkU
T6ULjNILMHb74iFfSMeQ56ze8PEvhTJ+IqhYfLSgB/62uW838wK64dJ5CLnNQ13c0kALDUk4fQOL
Q/PWpQb4RTu06HwXttlE/F147FfKBqQLu1Ik6kpc+ctwD5aiJ3UTHPy9sOVhIVjLj5QYQgvwB1Dx
iAEYuztOQVmDoi3Y1Y8HM3ainb5KoOlY7AfnHG9LQvmeFrnpaI/LhZboYMjLUMASkOjegvXUS53Y
qTdwf8F+ihcWPcMEDbsH69gsObJZC3ZaJXpKkeKEJsGQXcpOpbHGCAisEpR+cE4P/rrbJU/o/VFX
6M3bxvt0363KXSQSbk6LfdioaMDrLDqNg7bnMU8rMK05aK7KYKcRqd7Fn+WL/1YeMMvGBr5mPSse
qJ+ErfI0ecKKhwg58QadX25WOHu5h6qbzBLCK7dzMxdjZg/ZO+qgdrKLtlqIESDv06Z3xYe9cOwF
wgWtsW8T5KPLAIAeBYlLhEXMmSv5AObZTg12zU+/nm0O7vKqFZ7+vIKsOO1NwxQPtv4fou8Abhtm
w8Qrc1F65np2snWz05Y7wdW/0A2LCYFry5l35V2MgQ0+XMflEjEQArJ0ZyEV8buaXXly+B46uQ+9
kcA2ApbALLfOQqMKijHahRgYZ4Nv66UFVgRgjpBEKuDAyGOWrnoYXXhyP9NGdDBWu9j4jc3R95NS
XZw7wnnko1FvBFkttp1ROkmTqzJJq3GXkQLeSGOD7AaENzIw+bo9v+Jf//k4vk1Ogo+cyUuNmkwI
8MfogjAfAapOvgW7Jy8zimBIUS47YjkD7LvtiDCCm8Ap4ZWCi4hw7e5p9hX75fBARfScYfA9MD+X
N7VrhSG1wnDaTfaf3aZ3lvZr7cyfnRss4ZvLNqasv0TkD8jcyavqkoOXOwt9paH7//B4wJxGQlZ/
HlefPQmdlx61yIe7O4U4621vv/1kZD14KtHJMbNbPGCpvaQZlb20wN/Wzk9vv/90bkI0sCgM9o9+
QIeop+AfvyhObD3YtfdgktE2SbJKyR6uoHZAOLLYKouXwXnLydM2JW5n/65VJ/DoL1vCxrdCXwyd
agTTbrP7sxNtsCk/F2S1+/qzWtzvnN1hVbv439Zdr98X2+968brkPMEnMpnfvoDxkrJojLNBwhfo
f1qn3ur26s/B+/a8o+ug4FuSB7cnC50siLt091v7ebl1CTmSNVm8OyY3nXFlzKHcZyrCtsrok6oG
xoyvSUDa92qAxun3DT9Bnn9bLuNR573vYywRBHjPOVRr93ooUDDdJGRnQc8eUUSybaz71fPuW1zp
7cI9rhfbhxewbWye7qAHXzwf/9QpynwS8ANAO9GxTpT47vJaGIIRD5owp7tXgfSO066CDRiM9ulh
dHKTaEvQs9uVIy3qpbnCJ7ULMyA+LolTIx1QeT/xrn3KR04S5OppA6LnBNwXMfsVRHmM71AZFgry
Vtzs9ASg+kcLDbVgWTOJzmOvvMIaAI6KRgENE+fR8gxnmVl+pedGOVplu0NIOsEKBG5im47vZLts
hUfVDjyeLb8lEmVkWFFIlQwM6rvcca2cQ9kQim6XvSNjVrbIrmgunLLpS9sNnk/EpRWTUPJCi7Or
rHojTw/8Afwj9OWh+eLkmp5FQhIm9rVCL8eHHm9a69Yd6fRlnS7bjqPnPEHM8Wlhko4AfaMrT7Wb
7qCgtW1ya9nTa0564crHRW0UiV9EOujrAbqRnRSZTaFU530/H+tPC1wLb/OX9CCuLUy/QC/dSl71
AREHYr2D4u6xewRln/f7jb5iqjl9AGCxdD81ihq8PExVmMNJNcf5OKyDexVpLDzHwl5DNDMvyud9
dMzgfVmrZhnvMo1znqcDO7+7SNKhsoh2BzQ2ATDOInLKzhozMRGkY4FHq1oPi2Jw4wMmfsWVl3Jh
OdSVvZKGQr6O3h1gIdhUjjJJoVLOvnSUamfQvdgx/iCCSD1x2z+NPGmsT09HjAIdiYYHcNBgdC1j
KTEouw7n3AruSpA2BHhz0eveORmAi6Wjcp0DNhJE1yISdEA2oSBy6ri5PEXNinzRTLr4rngO34qK
mMfqu3oa3W6Vrs1l++RTpneO5lxtJ9JiKP8BmI4p9nDqGE9KnHCglaLPu87u3AEkskgmrySQCR0y
zi252ktIoshtOjwdsGOD2ctMKzIj6gNxp5DRGVfCPrJNT1zyUCysS44GlQsxjI86WQYImwUBC1qP
TrJMwMLI8T6v6nF/ibAoqg7DxZDcuDwnKzIyUVAjcdeucMeRMDBJ43wGR3sNEurt1+8ndHs9/xXG
ekehpURxMWPbkmXoWLa85U0uuDKTpw37WwDz9qR+PCqTeDqXwQUj61Z2eEQbVxV7ZsfYx6YSrbkZ
hlDcGQ9tQbLKpgNB7scttu/FP2BMPFY2ONEx3IT74dO68wFwwiBHzwC77+/byb7p7Jcwj0KrBXKV
DbG4a0DoTcVa68jh5nTonl0YKWZPGXs8pJrZZFTXW2dAzlXzTEf9JDIam3jruX2r/j495lYVgZ91
fYz1THawiUFQbtzJSwEZ3N+37drIMytirpWQNmpe5zhB9D07sxMijS+v8vd+wVPHU+Plb3vHWCTg
tYdS6yHJv7NOrPrJUiLBXfJUbqy9vFLsypNffBEhG6/tiXcTmNgsKJswimRIljGUsNwo6GPh7iNP
/xjbMYOfp8pGnNfsWV42LpUP/5jYOfjcKCqttvW9dVQb2+qcgLu+K8zCSflp+I50N/VYmDRRlYPj
TAtTqpYYmLxOHXlVOcbCBJEm9xip/3h1jGeyGLMiy/7U5GYiAs7UuZObLI2l7+TLcKm4hcMjmL5+
OWH0z4TRjznzKXOwGsxNjIWt7pd3HM3nLYSxGLWaNJUS4Ld7PCeRm0HvB2d0gVYMHC7U49ZzDH/D
QLoUGXPwMVwuxFL6TBDyStxhqBDqc6Ak2iTHcufbXPwKTxJjolShh9OoQBJ9JRviO8AprnNUdnm3
6rbpOFsTY6KkOFPEiq5pcPtVQwDP2nWgmKgXxT/xMM4EMTaq9EU5DaaS2qjRUW36XBrr9t9vHWuh
8m4qTA0L6p1+Na5iB/C9Hxsjqe85qsc7I8YgWWNvSaCshjZ4BamQ6LL2SLrZ6pKH4Lv5ipztHGOV
ulRPcz/Bijq8iikCT/iAdnsnchZ00/j9LYbtAfNLocPcS6xndOjjK68QCtk8y3PDikuIg0wd7deG
jvTp5RUqzR6z1q2TYod2DCHTNnv53w/mQgZzMHOsakFnnlS6IbGDjAShM3J5r8WN/boQwxxLaSUa
JnfU9FgadHCKePyGJdcS0JvOWOpzKSxCKhDTKZqjRtxVFDZvt6hdSKhc5MvInmTkAShOmrN/1Iz9
JpJ5HLqkBqdOh4UpB/2O2lXBzpdpSjpHdNY/PLtw690DG7aF6AYlXiTrmX2U/DaIi96g7x6Q7Whw
G3GLjPfISbn+2HUuAA2OZ7LYUsxgxYlRtidZ2b7v7eAenbFOg9gRUKit/OAfJLv4wtiDtbjx77nG
9uZh/r1UNpOUZU1tKcFJPDXrqdPs/rrNldfvajtEnMc5yxu+Li2vabSxmvZwM3cBFT8pjXsTmxsR
FW4TKgBIICoAn6U2L4a8giXBg6HRKgDiCM1Bosm8j1JYRUmkxxLeEtlOHcz2+5BLMrzR+VGlbaKA
CLzxhyhyFnlVaGLlMq/lPGpCrgyQS+EjlgX4XoTM77wd9njUtvIzHSO6GDqMQPMP7TuFuTWcYtB1
jocuneK3KRYfrgGjxL0kY5bKhOEF3Vo7lKETPkb30T01cYbbgAd4KkiEssB9vqflDp6VuKnXZ+JZ
2y00aRC2SSLtQrTYtM6u3qrrdhstPU/aL0Y7fJds6WfGuXO7eW+pNGprKOCj5KTg/y8NuqQNhSxO
Dc78DtOlls0uxIPrL+kdlomMag1Ppa/qbqfTPpPIbLWo91OgRC3mRIS2DuM72MbDsKD+RL5sMCYA
UR2yJRJRNiMGTNIo0l+C2lEn/qf/icRX5fGDkysoBfNRLOV+LERhK8zYBmupHcw7ZL/uuvXsycCR
hE4qgjeh+ZycflGivNUjmq649PhXOWP2ExizPfhR3BUqPmF0UieEm1Ds/KO8mm1QnewEXAjhkfea
X/UXsjIZ1x6xUqMLUwe1d0HQkyyVU5TbOJOjoQ3qgdcscctbpUOb/qNtrIUxakUbFLOWdn+UTQin
mLYllTaKqUuO3bwRV1wIYkxKO2O6YipiYQquU7FvbAFFOwwwTwk6hbhe0a2k1YU4xguvu8zyZ7qu
AaXyEWcXo5bcY3nZ0Ye9AARx9S8XyLjjCHIMzGqjJ4fLQmNAANht4z5fTg6GP/NcWK6iMH6fZYy+
KvhQTtBeONne8v46vQHtNcKaxyhzVcdl1ZIxSmOrTEJnwER0eIj6VWwSy5ud1hFI4IKib+nDCAh3
Gvzb0jagPIGTItHE3WNqiVhH6lxbGUtlBnIU1DpOtVu3p6SMj0JZf6DGSnWEnWQ3R2oHLEfgZtKu
anbMFrB+o46uBCujN9O889fVHqbQVYi+D15adAGV2PUDcmwHVF2Wlo0+3X6dPuuoddutW/XEWHdO
ClhKYJf/MAF3ru0sciKrBtPSeihD4T43oJXyneNCu6MzEDlKfsv7oU2FEtiRMLOLBbiVGB8RowVP
2uno2jVOFqNf9wAVxEtuFpUni9HwWugGvYl66oT0jvQwerT3qXeo/c+XwbElBvpB6LMY40Ib3PQR
VelrXft7qYzKG3PRRVEA8d3aAuQCWVs8evH/SpD/l1b9LYXR6FhX/CjPsaGDDbfZzg/RHTWLYDk4
/KMw5Ozw2CcVtl4aczBSINtCk5r9o+/09PXE8clE/WeRFmZDgUsXnHPgM2bez1RJkd2ZpL9ua4w2
ghnNIYGLw1v1uA+mx2Prvum1wWUEXR64tSCTObNsMEDnOggSEETTz+jIz0q7eqSF9GorTG5UkmW5
K7xwVyDKExYaz2e9pbF4S4HRQYUQGUcm4dhNvmVlZSjvLNwMExpKCRYiPDbw0jnJn5sP97ksZnOr
zhTTVgdt5rRAuLyz7BHoBSB5+UEIvWfsRTiXxLgkcpSNjRpjVaDr8Zr3/tEAPsHHXMv2p37P95WH
WSRY4cTJntx0v87lMsEP7ExcdT1WWDv+XbHv4ZNqG0wk/jFAFaB8i6QFVOAf2DcQjtFuXB1coayR
931fSmqtk/HOAZlxKNYBkCHKYh6JuOEFr7cMzLks5gQlvWijam6hLUtaiYy+m1W/4NUHb72Y50KY
w+s1tEclFRZE7zw1nXDrFxocvN83jieGOSutbgY/KE77liDx3a8HRya+q7u/i7mZ2jhfDuNF1lMp
G1ney6iq9ofmTtkEboE0Ub9QXyIOYyZvSYwH2cqDbMzpQEXB/8dsQ4yXG6HtvBPirolxHCO8caYG
5AbeVOrvBy41yyMG/0i76p9k8s73j3lTk0yoCinAompndIZ95IbI7YdLOG//UiEYS1zkc4O2JiwK
xGhbmhCidh+L4plBegpXxunswjLvZwFaCvB8YEHdmr5pyVJ9n/Y0SG1RpO4QNs3FwvriaOGNRDXg
L/+1EizRqdL7UtuEEErrnSISM5k9ryenRmPP75Ju+d3AnWI4GDgJQARnMudlZHMXpuoko0Y37JMl
kARbxflsUYIHQtEn70+4aG718BA4d3e8rb1hny5kM0fYCJiFKWqzvNu8lkfZTTbgcwDAFNBLYKfA
GxS7mZcueHtLLQVzoBdSmQNtjUop5RErRv+OLSeIM3ycY7PNjuNeh5OpPP6+xbdybOcC2UxP05q9
rKH/b2eQneQEm9I7rI5uuW+OT8svzp7esCkXshiTH88mZqrGWFznqshkRUiRxgT94ZzLd8sPupDD
WH1rHKNWrbGm14qUb6ItoCY/r1bfFJf/9iZ7hXOiHvEB/+Xs5g0XCFMHwAyGNhjA/Fg+2AiIGAm9
X/Q+jojQAGTclZt2T+vXXNiBekNVzmUxFlprEiWXSirLPuVH0QwQA0XUYtpcv0C10rEEfgRErTGr
nyCWQPst2mJBv868dF3WJZkUq/JOXfQIf1F3Q0ZqdZ8gzpM9JOgcEe8eZ1Nv3cRzmXQjzuq9WqLm
KsyAvJMO/l123wHHKrqK89iTU9fxcwpy7XavuMOSI/iWvp4LZsyPjxGiaMWVZOCU/XWy+UjcwBV3
1N71BCPgnMEJl+M+HAAd4GoSb9GM+enlTsRANEU+NTskezTSYKSIsAfPFiaKjnSkoO4pGIyH68Mz
CTzRjA1SpVLOW4Navo/dh+LQRqnF4ohE87h4QMs+z8jfujNnu3y6zWfHC4qvQi1z7PJk6wuQs1Xk
8Cd1Vmh1hrHVYelrGp9tBvL1bzf5VAg4Ex22itFLmDaGdpYJRTeBzKvD4+JIo+r3wtGQDLzjhaEc
nTolfs9EqrVsjKiFUQsBBmwSoyGwQ/aW55FetSAispbBIkmBqpQ+1WRsrVELUVXkGtWftCAxOqwP
3iEi3+AkqF1dog2eP5zrQs3qlW04E8mYXaWVlDgKsJsovKFWXqwrpA3adX2vL0ubWyG5Zf7OF8hY
olGa2i6ssMAwRIbT2z0Gp6shv4qf2lpweK1tNx/Kc3mMubV6MD8W/v/rimqDd9stbOwm1c8U5K0/
HRh3f9/RmxcRQFtLwpQygKgZ+yMgoK5aQZd3+WuAMea9U74A4Vgprs7jmbyplWeSGGuTdMVgKRUk
KRLJ0DKjIcKNYMw/u6+IR8R08wk5k8WYF1Gv61rOTXkXoe14ez+UaGb6V/vGOqhNE8yqHmE1ZWeP
MpkSon6ZFp0DX/JMCGfj2H5OLQpSzQgNGr1EGWl2GMJVTkQJ7Gkp8w7p9LheXTDQXqBxGd3tYOy+
fAj1ZsitzIyVXVOhGqlXJAvsKiKiZ+IPEoWH4YWngrcS7ZjLYImiga40kN8w10wTh7SUklDZDZOb
LQfYYxXPbvNZgSNRRoxmvfFE3txS1cLEEkpbiEa7y1U2cVWrXZwoO6tyzJSIqpNrJPqaHuOnkTeN
4Fb0CWZ99EWgiwycriy7VBE1JuiySmXX/QT32bJfCntlPz4nj4mnGhzv8ObC/isL8O/LhQ19N2uD
lWMr0T1ZEOlRV0jwGHwVzv9Kq3oy/meSGOMvBKDeNwZIMk1bA/nY5/hTViSVvd/v2a0c1dnuAaB/
uaJErXU5oXIEIu6iP/A/ddyxDBXJ5Dgt66fmw1gNIJR/+l0ubyMZhzAEuVDppxBb1MSvAc/3DFTB
j/F9vRaO/04Uc+XEyELjYQz9EB6S+wT5MD8nxSO4iwv33wmiVvPML/AFkIEGbXFak/ksvfgCiSIi
3EmBLfFSbzdK3nRkJAX5Uo5JECVdClMAAGrB3ok+YXdaTHbmElTqnNgLFoErOYLbOKaD4iSpFxlc
evR7LnQPRJfek/RlcjiMbhg1MDXCwGAINDpcwbhz+S2q0Qd62hjpXlxon91iBj9B7I75UtnNrqXZ
HYZgle7Eu4s3/CPYMtqXROdNwqIy+200STmYoV7uo/fZy48fgj0cVbRHuiZWLG/gV6dPhsM75RsZ
jUuxzEPbjkGrglq53AtL0VbQM5Q8yatoMW4sN0ntNobHNCP3FaJ7nLakglAa8BbTLV7UhmONbkBM
Lj+FsbPzVAaTWGIH4tWMWQyYzYa3H5iH3hZfrV21jZc/y9wWjiamSv+u6zey9+ilAJsael9QSbtC
t8yKmAHpFlV7kLWjhgkaP7SbBgeZU166pefnctjkRqArmHMWQ07vpY/t44x8gETig+BWTg/yH8GF
wu9C4PV9cHO8TyR4CF1zmXn5ovsIHqwVr3Xr5N1fvuBg64K6o5nZRHs1S6ZlYSK0VFctZtquMKkB
dNTJUnRVV9uMBPQq+nJ20/vSfhqA035KufQMN+z1pXjGoVS1Iau7GuLldf4ovEbA2gsokzoLwEy3
AIbHpHjj5HxuQBEgU6Yd7QbFMSmMBdUCrTLbZKz21lJex59TRfw33andBuxZ/kb/CJzsg6NedBlX
u3wmkrnbgM2oUdFM1T5caZ/KK5b7DG6Gj3wTraaIWOv4nhbfgPLgRc7XmVFKxkbJ9UESCIIEdq15
E5oJHJg9ONLQn+4dU0TNa17/7E3bhYtDFQiDmDEw4NJkppiVKygTJiOjAr8ActwTXECCQkwa2Soo
B3cb5Yvyi/7EvA65W8YapaH/Sj5d7LNXqs7yCVPqIVlDr26NGF27TzfqYbbfLafbGJz9vDpHTQF5
Ei4Kho2gGCUy6ipFahKrw1Tvp2cVc4Ht+lipbmdxvJhrKShZAiUMCIGGmpfBeBNlLupN3JVgTPfQ
rqTkJEBsh5pwyJFzFc3BFJ3LYZQDdCVao7aQY06w/KJrxos4W/QzMXktqjck4WlH3y3lOLrmAWqq
IJgBL+z3uePRjHVMVM6rfeWBgQ/wXALzaHd6ZcWhBgnwZL0KFBzRyvTueH7KNRATFlLE/EiqAJin
y3rnPVCYYpn1Ey5yLhPlNbmPH7tn8H4eGzsDj09KgmN0NFHWmzFbRCZf3Irbja1EYIDJOpjljTiI
TegOba6LbVPP+wlzA0aw2ZQPFPIzAnKXu9NmItERiZR4MT/8bsOoMlyYMKz8XC6jLFEWdbkoVPP+
1TlyEm7XMQ/z24x5VOUYfdI1ftsi6uKj37TIKGr2XQJ+x98XcUUhAuL5i1UwF3iqDQGjsyBpsj+y
RQwEoblSV/lyXjSvjfPeLCewIOl7PLdgGEGd2y2Wv3/B9euD3prTcDa0B1BWPMZUCmpeDXoWa/ux
XxjrYbsHnSF5et8/fDm/SzLorl2eGFgDNNoZrSE4R+7t0igbpaIbyaCo+/YxGYkLXPS9ZW/vA+L9
sYj3uYgI0sgr/KOxFxzbdbfrF/ebvG/fnx66DYhKvkKyXj64i+3bcnm3XL4+/tw9gBrD2TjB/nWD
Vp3N3cQ7n2vtvvxmRssCXyzLdjTU/ea1AFEWIgE0BcxOQeRFClrEiqDu5Y7EBJr9GBC5XTdbqInh
aNx892nqEbt9GPOIBmRJAmsim9uYrCAHYUSq773VSrBXYEz81h2VfBquYX/7zvcxAiUEiNNAU0Ae
lsYqfX0GRRyZ7r940eXJCfvtUxitbfQgnHIDn5KRaZ2R11eLfBw+0I9D6u3rh/e4Mp3vzAYlBaDA
x8/hNQebQklgZ4Ee9d4p9Uzi3W0Kt9s8d9xBH6eWAubrcK3omA9VgUliswhd6YedlIn6fvQygqqd
QZ7jxTMAwi7tGkJ60D4E5NtwF/fH49vRdO7J5OVkC/i0Yw/IpC9/+Ew3pyDt6qPAhkvnIoPGyGC2
rFXEuotAI7Rv1tMaGLwOXSQtvk8Dw28HooD6dQPqlPWrAroiqNrjd4GiHD4ek3MIYoDCvv9egXUw
WemIwCJbRe7fsP0QUDAVtDfJKn7GPDPy0tuNR0SCiuEd11ZduwHgMwBNhUTHBtKRrZf3N0hNra6i
zNi/0vR1DfV/jpCWT9FRhiAYda4U6EagYkC3ZAIj/ioDEg52iWWmub9bEpWm1NjNxFhJEP0jQIJD
yWxmPXRlI8SKse/s3hvxR4N1nEBoh3uJoAHI//t8NToYk4oDP+C0R5KAf6t3KcNRSo7B4jtwyTay
G5mEQGOu7+462+KMMVOoPbv6StDY0THryEWyuZ9wTst0yiwDLoBB0lUCJhfJo1UU8MsES8mhxYae
fKZkW6xKVOwpzm6Az6/ZIcH3cPbs+r0EQ68C5khw3yO6YvcMrFoYqJLja2rsS0FekYNyDKhfRhSC
A0OSw0K0pdv4qnt/G7jfnyb5/KT0SRU2DlzU4ifVsAkMx3eJk4PmB00VvJLtdfiH6YeYHyZipCPG
6OE9utQxwK5KXw8KE3cXZMIgRg3tcSlgNNBIjiZ5yfEFtJ0D3Hl7BKMOr6HmigsInabgthFVcLKg
3xQttJfydaHHvOImNvclndi3ilci6GcakCEG4I4TYNIeLWxeKGPzCjKjvvsRYJ6Lvj1iXCsFXDy9
++T/SPuuHdeVJMgvIkBvXmnl1XLtXoi29N7z6zdKs5htFTUiDhbnzsEdXEDJ8mkiI5Ll5oJaXGyA
HhxnERk48Epdvh+vJ3/vNBJ+ToQarKqCJ+P2S7uyS/E6ydKOFF9VFNOhM7TInwQb6Sn9XUSbvYz6
GZKo+plQBrf6uTJGxWRrK51rN77jLxG6Hkh8QgscOSqa8KUTQq1O2EzZxa81a36Oni64CF0B6Tx6
z/H745FPgdY48yrh0URKGrze9D1EBNqSpnaV3fZV0s0RlyjvgJxL0V/ft5+h+ZlhV7/ib0/HdWmQ
kyXijyPHRnuZ+RRy5d0ecYwZbUhoz0P71YQ1SJbyugzSStuh2et49g0OF/WXYsjIDjIG4dBEutzy
9PdRx//FKjjl0RzWhF0tRf3DiNSZCGrqYuF7AExExx1PhBOp7RuUvsSFJaPtht6SoF6QOL4/D/ic
BPEgUP5jhYaxiuMgRmMOK6NruNAUFB1PMKLLlwLyj+ZpUGYGdcdJhj1VAawcZkmkc7vVJSVkY25I
3F2kMycW95R/BnYXx/KM+LrG2ipgI8M1qqx2LfzWx2s8DeQ01D5A6INGOyyyRp0zFyPNorJ0cSOg
wyvHnOrjYLgcOtqkZsYZJ79FbycI2uIfcOGBYYeyBXm+FFLuobuLfajymnPU09OEJi40XK1AWyOr
jQNE/T6vdkUlsxyzCzckqdujjZrRuUWFIpmBXmpHXQYWk1h8Z6dGsZi7XKfJNZjHNCJlQYRnkbi4
XcckcHmvzHNt15oF6L4r3E2Brli59XbJ4RGyi7lHb1qSBpwdhRy8eGDZAuCIchRQmKu8Roj9ffIr
gi2S2cdLdZVY0bY/gizSPXnwVFGPmS37TJ5+5GJIUg8JDRLq0Cn7dBiKOh5gN7NAY7voDlDZXfrV
TnDkOUEnbeIMEVsKD9EobFTEB9QYPUZSIVzS+vv16ztIu639ntNBjfhtA6dm43IEqkE/WkcEVvrx
GJr2D3AAGbwk3zz/WE/nd9D7/tRABmzwoq52xtvOehqNnW99/x6eteVhPRgLBS7qCg7y2+J0+EZo
cTBOB8NamY9P2uRFowZCXV5xliMpTAbi7cQnCMstwKE5l5+beEFXGxqkokFMC9IP+gQUqdxGTOnv
2RVnph8zqdzJ9YvDgywMNje6+pEoo7wXOYOkIeeq2G5H/YmAYx5P0FXD/OZ+IL+PIIIVIYyLKjfZ
Cn+Six0yyDHnav5+/MLTop9V8/y5B19KBIgZmAKJn9vq9epl82b1hvWtGiv9YyH0zuPPmFa8ATgV
cRsC4IYMK+irbj8jGhWFqbUm3neDXgzwIEXIYO1Aph0CE1S98LN9GxMSHJCE87g6MGrgoKDkQb0A
HFcybaN6yR4IAtWsXYCSBaPG206a2U7f37/Jvpuloqb3I/IhUIsUSI0dBMbSNdX7Z7a5cWhkT3Hr
LRiMXbAWQQxbT+Tl48kkG+7vkiL9KIDoDGxxEEuBK0G21F8jjde20Rh6YLLQ/xVJha4hvFvAQVxZ
1hEP3/72kIuR4uWKt8s3/Ghte4CeE0e6qDjt3MwbPbnbNZRsIHkNVTkk91Evpe52pgzqRGnVCIks
zc5WUI5YFj/oTibkw3CbIX/J+atitkhJO2DELFCWOMpILGFbUtkrJeazIZGimLgGOmul5v74lYOY
HBWqmQBqkmq9moKGjAzydtikAyjfFcdGkrN4ly4L0uZuMhwCJ7SPHtO9v+ffvG33VFsj8BiBHiHb
kfZGkczcABztepGPgHOHdlzsS1SDqYNQsWUwhHICQCfAzwKqoslrwusJ2iu/0YPizTJx0t4P7KEa
d1XzBVEdgFa3WyjJYl+ViyLbBYn5olktiViR6tpdXqwBuYnnBkVYeW6Q9OsJo3DyEEsoxOeaImpy
xhcS8K/s0thOW8gzaOCNNLNqAV2FxOTABDg3r/TFDRkSxHxkfKBGwlNKXdyV1oKMr2AhCAvZZe9Q
h4cyMMpupto6iZOIGUS1CJQQWgpgY7mdTQ5dYWD64PJduYmi3wZE+pCWjr4qyAaDLuAyE51cL6jb
uwXhEWgCZLjOKrSOKHORFLuZ6yvFLip1WUHXcabHX1Kgp76+zDrdbfSgMsc5rZzJtYnGTzxRqN/y
4MZGJH07SD6IIZqZwGoyyEh4gCCqw/AEc8ZboF9yzCUHolYRjzihmKf5H4JWcdGbHpY7bXiW4kXw
5c6Vo+5ZwNUCjW6sFZFLuB2IzCQutBracqc6LYTA90r7+a93P0lzQDQPGuAqtD4pAwDG5V0lcOVu
rJ0sdwTh7fHv39nVqEJBLB3bDfuAZs+qFCUUsiJudoE+gqY32MXZx8wqUCagDoJkDco+gNtB6xte
z+0c9ULTB8pYjtuOtwdwP/nbtnyfe8foc3O1gqwCpxHWYR662rdWYrEp+0oZx23Km8KLexbNBJlu
3lR1I5xTBaa2L2wh/EKqTEb+CaeHfsgCyJolfjzI2zCwOoTxux0/vGS59U9LQ6xg7SUQHIPbFE8m
NW+KKKZJg3TrltNA4tArW2Wl+jMJSGr//scGnFFCFAJTVzfuj2tR5K2U9LUob30gIDXW6KVW98YZ
l5fyX/6vEdR0AFNBKoTWu845mfG9RJK3Mm7mcTH74tEbjMPuYiG5hZeAU0jd43bpBcmToxg0MFvB
//DjC+MbUuAbjxeDeuSghIfAFGoReHOusATqkQMdZ6QVaGbaBaUtc6sKGK+gW4Wpk1oZO/O40duL
Q4UbbwxsIXNFgvzb8VRlxkohXodd81FEAG7p7roX9blQezIiygo1a4GYJMCZwwp7YI32qbm0IcTK
tJ+Cm5k6eo/RwyHb488e43q+FpMRhoRMF03/Of55vDQ0QAm1LpFATxFLY76wUtTLrPW+G+VsNCBn
MFj5m1roPfBniF9FvRH1SAZNCMjo31AifCkdZhW/gwqzdgLbh6bXT/+TH/IVyVU//qorQeufl5V8
FUiXUPXGpSrKEk3gKjFJE7B8h+Lz6zbQ7S2KWfo7MueIu5NrjQmUMAOJsZFY8axlBP5y/Ivu25+f
hLeOIwll6+n4sjlnr9AXaC2SOvaRXOeBKMzsHAo0yIjoAZpkD1CwYNAbdbL0o7PZrH4PawBXvn8f
j+gKMno0ImrHlJraK+CkHVGsyJAyWK9bmwdHSYieYM0GantdL8K9Zrkb2dTeq03tSJIR7OuDseiA
30GZfyHoM1cLHfWRWUZ/N49bBc87/Alqc7m1ykaulLEQI85QHkc1RwMUK0AF5+WCKiKr78TjzDRM
rhvKJNnvf/ZzEojt2GkwKQpvskE4JwkNTWKcUS8p9PcASwdyqVfBSZY741fdCUsfIETZakhjl83F
IMPXeXAs229dPbPpaN8faCmEvxBGAp4J9UOwfd9+WzGCcKgZI5w1tFY9u7/lvke4bfq8U6jQFX48
E5OJgDEBOxvhPamDsOS//5kIufNCANADd6fwZqSZSBEm/lqdQ7LfHRPQAHjWkZlEKY9a4hJuRRcr
MDOiLnsYFzUEDBLwJ6FYFhve6fGYaKwDmUHc9ASYg5BbAar1dlB1GIsR+mWZnXspn7izyNkq8LM/
qFcMg72Sj1JrcUCqSDNzSach4d0SoT0wwkFAAYKD9GSyatcpVc5ne+mkEMam3KxJxq3/FYwep3yZ
QcLB5uYiVpIvuznSsIr0JyI4BW2jAt15wTG+JIPiNt/zUBl9DmuDU/SyMFLIKs7tzcl7Q65C0LCB
hg5O+YRwP4YHGLqxku+j33yZP0XQQTUL8Byd/VmGdnIRUaOCSw73DI8nCPboGCrKvLb2IoyqgnQN
NJwKI0d1cBPo8rd7Tgc9U5chqgFzYOA7k4kKF8oqWENQ4NOTiQZLNkb6Ld9LAICfY3EpgE0wWoRg
12jsx9t08qYC541cBqJB+D2IE6kz4TEZRBM5pYIuY6he4m6Tz+WMJ04Iemxxp4LiHhcJqsL0TdK7
/eiHXL0vfr1DJe4U37604Jt8PI7JFUKswLHCnJG3ko6fuqzqNSYR673oCKZybDbh5bGB6a67NUAl
jOHLaeAAgQEe1WsZxTcZ6jyQDJ1ZDzqOxvFFMgKhACC60NWFMCJ1bQys3Ike3+z9JXJpy/aLXZVn
z6lXEShO3NfWeTys6aVI2aMeITZxGVBic80eUsJLb8WfxWVuCZa0rLuZJbo7NABHoR2BvBawHdTQ
mlGJO78Sm31uC6gXmrWq52DXzewG+NjYDNDhALDHW7V4PMSrbu3tKQacVMadpOGZgagXZTdpiiGI
GEypsAjeKzShf3/6qAZZ0GkW0bWF63/dLmJckuiNeeU9vVrkP9knUmoyXmPIsqo6tOzDn2DuIrs/
IQoCAshjX6Eut2vNjaOmZAImJERLLdgF9N4H1OWL7+2mRX47WvIzLsedUwKRlP9nkPz3Pw9tIDRc
GsgwOKziJVAPRifMPD9TC8gCI5cGgWpVI6DXWwtclEq+Io3jPq5XSDMk+ZaDtKZrPl7SSZAORVnS
i4YQTVGQeJbpgWRt0uRKye5T0G4aGjpkGmjp8ma6qrfp+xzj3DV6vd1BKHaxyMOC9AKJ+iva8M+8
aWrNK5AqZfb8Afl55lWq9aVbG945XYHZdcvYj4dHF6GJwpsIinjc/BC0gfNFzWJV135cVVzw1AGb
3C40KwZhDmcKKPXHoK1i4OIzht1hb77xX8lTwxlSanRzb8M0HgICC0kJ0iMhIWhnqVh1GIJeSbMs
e2phNrqUJ+kzOkA8CM0aRJo2c2Qj2WQ2u05AvTps0Ltixc74xB754+DUtrScS85MXisC+8VLAjHT
a7KJvNd/16EqgF/NRiBPQEiDhXifP5P0PY93kITKoApD4h2KjtRlUYwJqsbgz38aRDvcBxf+TT4H
23blbtJf6CquAJUDCg7KYMvYW4Wz5S7yGv7daSgUoosABHkk6oPoDWUeGQqFkZJQeJJXspGCR/Gp
BKVtYBczl+JkSxNDhDQGIuPoTwSu53YqBa0Dc56QCk8CYo3EKlCiDO0vYeWuoc95eryfyUffDIrs
YWTvkNeEUgBKXbe21CJkOkZT/cPemhnG3C/zt7/MMhrkN1EEPQBaYMyFhPRuQzYLdUDcZWAkBc6F
LgTWvqr5oZZkh9z0KkBxeVnPSoONEE6zS0Cmcz1rdB8dj3ozM2H3LOO5Qq4OIvCkVHc7rFYd83hk
kvzQ2wC3zzHDTfYYxgU15GvnCFwNmpiOi70qi3o+P3Cv0ToGZEkFN1yIYTxeddrxgyd2TToik4It
hv/dDgLIqS7nhKQ4yPJ6LFc954iaEyqGMNc2PJ0tHBeCc0XASiIeypAvNk0ucU15KF8FU3xqzo/H
Md1j+HnCI4PCMJFqom7BovFUbmh6/Lwp6jNzdO/TSSeWhLQjSAJpXgjfldWs95rqEMT6iGpJG/u6
P84s+MQIHmME8rxIEv+o/VKuq1aoVeS3bn6AAH30XY5n+DX/OEXIx6O5Ba4FyjC4nKl7OUsZqa0D
uTj0vIlW2aIwH/8++cKbCwS/T155dB8hEJsoZQlupw3x6JUH5iW5RO8aSoGJKc06qJO7H2bQUAWk
H8EeA71B7diRzXgmlcsDD2mdmDGhuijaA3ptW6DLM4DqSh2ieY5wUudF6ie7jJQ0QONDdJJBrnX1
0/88bblXYRcGfnWQODN7Ly7ZZbiEexc4UAX4iuGVR16uXT6eVtpZw2IhwCTJEARNMlp+b8crBjEv
unHVH/qvAPVW5J8ak5trG7pjBBk1GbcZ6S9FTHNrREKLfQbZS+nQN07arNsKitOdeng8kukWR9Hp
jxFqAyKhmwRRCSNy4vD9IvCPbTTTZHVnHEhPgXSB3GokxKTGUQdq5XuFfCj5zaBslGTdgfhMmFmS
6U4HkRNWgiPQfbT2kYH+2QbpEHlg+s4wENGW3A8BKUG2WXTNKqxnnMzJ9Yxjihsa1wHSNRq43W8t
aRUnKJGcyAdOj7bISiHcmaO9me5paIAg9oKfAfqbiYayGKSDnAeufOgiy4k76/GaTxfk9tept19y
JYaTY/y6R1JqTmTEoxNf/t0GakFwChE/Ij1MXZ3B0HsKVxTKofQtqTUGoJ65bdDMbK3p7sWvK4j1
4fUT4Cm16IPsZlE19NhasuPD1zvNno87iw23Ei+NDPAeIAdkLv9sq7xqWrGpE+2w9WrbZRdtaaiM
GcfmP08X0CIkWEDdCY4TddbjPm/dsVaVQ5dZHrtuEkNrrZhx/v+sUN7RyLFdCNyMcuBADz8ec5BH
ukaezZyP6WOAVjUgOQENIYgG+mmuklJKuq7WDmVj8LFeLmHKrawR+YP32RLtPWOAmBNCOrj9CABu
1ycuM1lrW047tIEeKIZfWLtwBexUd/Lm6kmT2BmNW0R39r+2yLf82QtDpJbeULLagQM/72r85Gpd
OwZLCFhYTGSpc0q+dzY3cmMI15GORqJRo1YrF2uwGbGleyjBLYAMOKpWyvnxhrizu1EWw8kBdAIY
Cho45Ia+l7UZ4x663tIqy8VtU3kf3lwB4c5I4BUgKL/6Ulip24lzUxUw21xxD/UIUqFI9xlvlmRq
OhTg2oCfkNH+jBFNQPVgN0bdJXUPSqpLqLeYkqM5ff/P51RBVA9fCtcO4r9rYurPFpBSRfYQIDCH
DiQA5YvbOGplSHPB7PQtgxVkMgE2JJgNGoLdMHXJlV7kHb3mGMSOo3SXMDOHUybPOLiTmgf0YdEm
BnQjAE2Ea5K6QOXE9+BA1d7xOUDfEJgcdLkzk0OzDhTdj5C0x4kyStfYGEkxY/vOgpEAWiSsbvBB
rqftz1QWfKz6btt6RyTwXNQwK6cGP2Hj9MPMrTfdfRgjmtCQWsOc4l9ud9/I8JzKyIJ3jMt9nltq
4/jd2+NzRL+oQG2yyEMSsnKEvRCKvjXhakPKREPqHWtmhUPUs1afOZE0MxByTP4688AfId1JniPU
+hDjUm9RGbgQIwvc6Jgd0uMcpwc9S/hxUjpREC1wKsHE3w4h4Eeu1cD1fixfi2bPbcW5r5/OEW4a
XKDoYIZ3hiz2rYGaExMe85QdVSc0mucYXU4z3gAN/kTJ59qygKCNYLWQnLk1UTUaonNpqI8SUKaZ
06MYLhAJxxVr5UsQEfF61zjy+pR9gnlOWprKDJZnkhsiHyATcDlJ20zBaG7Zhm4eCc1xMDhb/FCR
58sgvZg/Awe9S2erbPQ9gVsCmGSiYAXBKvLX7XgjLhE5f2iCk4Amu19l35qfGPNvYHRvGciHoC2l
xxaEPEK9f3LnEIST5/BqHVVuwNxxuODk3VrnhT5tBx/W29cexXSwxGpWkOntb67nl9mpJWt3s/nJ
WP9Yo24qJohTvmXr4ARlI0h1M2jfgtyowTUmGppU6/F5poHSuHiJNfj4KOLJwP9QO0lwtaTxujY4
VXq+jNbeAVHeqgmBAWHNctstmHNtSvlMMmBS+YZVQhCC7ik8LQj7qDFGgs97Q+qHp+y3yw0f/Z+p
qb798N8cutV0XtPlRTUHqp3u2atRYOgRJuNoStT1yKUjWgggP30aBSP5zXYJ2hI7Z1zKRh4tk9ZQ
Z7KDtMd2HaSCiwyQfQSEtHuYwAeuNBb2ZGNchD5AI7Iepfrw8v14Dae3ARnYH0PUwAoXsFSeg6Hg
efjNT8pa/Uk+Gk/vrHjPJaSlV1i9bXh0iPZGeiTQ3scfcH9m/3wAFVtXrNiHQx1jOdEFexx6HZR5
NmtD5epcO8rSnDFHdgd1Qm7GS53HtEP1qO1hDpTNovHO/zyJe1Qk0ZvrbLQnM/yZI6i+v5IAuQAI
iYeV9h4rsVRL9FaGJzZZ88i698kSXMYX74mdy4j+j6n8ryk6r5uJmq/mHUxp2oVXrGjTosFYQC5L
fQlX/s/MTJKFmcwkfAX0ZoIFA2rptzdbF4txlPJ9eBIv2Xt8ig7FNnF6qzuLL/4hOjFzmZ57Vymw
gEgnIKmMF5J+G71AhiQCi+FVqTWiwMp8KEYOUbR+227n2DL+hzEZ3ADIXuH2pralJ0RV0qkt5jLe
wB/yttxRMaRBl4HdEs3gNMyV5u88U/Aq4J2j7wSFOZaaztHtxbbj5fA0OJpvJujwPZziOdQ++RF6
zQTgd2SkS8AyK1GB4NhFgHN2Q3Byo+fG/03OO0bWV2yte8M3AzKpz8PMJpn4M7heCPegiKgdFw1P
RYMhxyg5w2nBCfX4L+aU9SZ6j54SpKIXhRl9CxBbbo3F+DRj9s47+NcsnXqM+nxkxwJmGyMGDcXe
exeOrD2+sy/MXBvevfcITU/XzDc2CsLE23OgDUkcFLwQwVZhfY4gC/+BhJL+5Rmg9TOiuQuMuCvU
EiKFh3AHXjS5Tij/tpO7vBqYIDkBUcHpqdkyhv4jfIyX5pT4+sw83jNG8KpXeC8ybdQpCJtEQXgN
Y+WyPSVOU+jtc7wykn24KmZePHLx0uPCQ4csP7LTyPZTpuQ8lTvAFZNTageHbI6HmO4XJr4KeUf/
+/PUva94wTCkbpGcgsFQMjMsnTA6h7E+rNOf4jODiNnPGGK92JdhkV7UXQdue29mOu89tnCT0Cxz
7S2bUFz1hVuUqtonJxDbH0UL9EjjZ+EEQGAqh9a6aE5tsJ8aXP5sUa2bmQme1NvJFBAYJAJY5GeA
8LrdqFIlgIyZHZNTjnJ/hwazINJjG5gmwx3QbtmY0ROzEqy3Zb2XNv3ZSY/tDoz3C+kXYbUuHoPP
x7uL5t65rsnfD6JuIx81q0rN8EGSzq+qj9z+JAID4TfkigFNgpC9BBHIznB/isUhWwO/opdr5vhV
QRbVc7SLisJJsKwX3jbW3wSrdtBOlY/ooG/O4awI4dWZpffn34+ljnmdFbXHt/jYGG58rCeHQDbi
U20wJv9icUfJahbujn1plrWxeDxPUw+CqP6iuwJJR/gQGrVuuRClbVHm9Um9wHC7/EKIVj4nsypw
d/wHdFeBh0ImjWPIFVOGOq8U44KDIQC7LyO6qqMNkjf6uEKjgtnP3NHT9+7WGLX4QZ1mANun9Wkw
BjCrfWjv9QBmsufHczd1926tUKuWaCWG6cJKb/tn/3kODju9tECJg22K4gNpfKUioH/91NvfouNU
NuHBFyMOJ/kgfIIc6eXxz9/xaG5/n/gGf1JJMu97LhPg93nfiN6jtX9aapUegTPgkoCNaa5sfs8e
in9IM6CYJZOs/a29oixCT/Ey7sSdYogmhhC0GBU9fC7O3V78nHVHpyuN7jAkfJBPR3SIGO3WnJL1
iJnShjvJqsFfliIsETD0hod2Wgz/0GCPMxNKJuz2RrixSDvAPOMPYVfW3Ik9VB+pWThH97tcfIW7
IjLcOWPTl5gUUkmlCPkhpAPJ8P+sHu/5YU34ME7Jc/hdVHp/lnbda/LEbpAzmUuq37kJiDU0i6Px
UcPGpqx5RSQySsBwp/ytr3Wk8Ft9NFatkx5Aqt/p7dvjqby6gTdTSXIIQHQg3CX8sXT2EY2dQhUV
bnXOl8pn8hNYLZpMEmuEvlq9Zp9KS4DxalHatd0tmk1pJaduXZvjnt0Ni9B6/DVTX4H6GsoVYTIx
YtRAq8489AYLq0K7qQfWmxAADcLX/PUzgGnj1zNn7vkJYFMBIhfpRXQJo09oyj3EhD2wjwWvnkxm
YS8/A/DxYfINQ17PWKJ5h1CVv7VEHZaYl2qJK2FpcPJNuUzNXv9JAXQfQbwqGjUafmwOLT41+KH9
RWsFjmrKIAnnrMD0VwkgeZ49Ps1FyjQt4OSrqF2XSUJDUiEqPOkBEqHht7pKlynUTAiTs7DmQH4b
Ayjxo4NRA7TlHf6wUMZhHN5WHEg/6LEToeEonsnBT95farIoj3uMBRa5GExWZwA8AcAEoe4ifUwz
227yIlJ2qOeXqzIty8KrneyZcAMR9x4MJ18vH4R4q9q4AFF9PzY6dWuIUUBeEFJcG6upnaCxTJdI
qaSeRpvIsgoLaTEuAoNbhbsBraklGPH2IMIzV5hX57HtO/OKGxt6b0hEwx+ltR86oZX9MswZuOR6
Vhg9q3vI3+U60k7ojWfn6mv85L6GwARELVBrhRdFqABur1A1irI8jLzwXIO6rtl+iqvB+IVs1j5B
G5aHCj9611izdpBTQNPaHFphAoUHkhgdLIQDADBfVH7J5/25wVWxZuteiMOzfIGiB1jI80VlG83M
M8+TQ3JzlVJmqMur44qwDJGpPCe660jgDxvAn+YbCEz5ZQm/WdT9XQNGuABsh4JO6Io8UHw+Xll+
EvZTH0FNdQzUhlIF+Ij81Vsw4LOAkjYCjMxA3gbNlT14edCJBjV0PXdUHds7NqQ9hO6Nx99x9THo
yQATATJUUNUhmO7bOS+aJsg6twrP1UdkIaVia2C6c8Gxz4MLT7ETC19l5yB37CGo+HmsQVYLkWAj
cLKNZJTQwYS04pusN0tw3zmsg/fA+EVUDxFYRPbQeeuJLvgsDvnavDX5bBWdaqSsiYNJfbYfhm0Z
8WJ4bm0B5PVLtFgS4qLDiEZGHtQHg8FCFDxfFg5kHA7Hxu5sgEeXrC2A3kX/SABU73v9FJjM0yzx
1nRpgetiAZZD4xlQ5HS6o+f7TC7ZKDr3trYX3gor+c2fQpNHZ6ji1IvSAmsIyElnooVJDRY1/j9m
AZW8XckO2HkvG2C23jSOeMgOkLy0NWtcNUgW5yvFxNru+c/H+2fS2wGr8CVZ+PekIifT1Rs2QGIk
99j4PG6qwyshycV9HFihPSIYPTpPm82L8/P08+O+dvtoz+R6O+dGk0v/disQlw/9CCiZgfyATh8n
iRaibFukZ/c9tZkPzopmT+vU38EogdZCngeeB6aZCpKGnCvctuzT87ASn5t3sFa9+0SBeMEch+/a
6k7uC7bUNoIQSm7OyoKTC2kyQlAHEHwtj1ZkKu4pO6FOCl9IzzkUP0VrXHvOC4eiXIrrAI77nOtD
Nsojc9Q1zA1RG0foJoSrmSySQ88ZicEutV25lpdoQ1gIZnGRdpVdW0jHOMEpvWhn1wKh24sCxcUd
8xZf5q7LO44fFuDPFFB3NqsFIZNr5JtMFGHBXFo4vi1BbYw3M9sFZfbjbX1nT+EFIk1z2FCkJfn2
LPVSovWinIXnPQDN1pHXqxlNrkm7M87NHwuT0yr1WcLzAyyI715hdM/RD0Q51/FnZ3pbXVgMoSUu
A7RXXgClmBO2vnNBYVyAayDNRYJB6qYQ01RoBASf5yTROzx9i/Iwi0ieHBnoFAC3ByvI5pEmB+qB
SxtXqb3Ey87ppvtlvmDsuXjmP5KVf0Jh2ZRWkauPv+A2eurO7MwWnkRn/zEOrB3BcvFIDt2uX1t2
ZaYOIYyfwVH/4hv+Sd7EFvOUOoGvzx1Q2i0l1kDNCq0/JOyArKAeo7DVxqIR2QybU5Xt4hIlRj8i
b9rN5CcnDhJtiBpW0dVJkhdjdhYAdTG8dXaJ19wq36mLuUtg1hQ5IX98MXlkc5UHHvvMrN1tvoz3
0IbZ+EekDf+14nIdFMpj4JXB9Q3gyK0lcIoIkctx2blbiZaPNPNn/qJdQiI49CSFs2wZk6wL7CFB
gAQzHGuUpEVqEksEWTm5UM/CHsnC7lgd1H109tfCb7CfO2l3dsaNLWoW65FpPJ+Ji3O0Dla17kJb
u3mZY/WnLyt6QNRl5ctqD0IFGPGX8ZOwYPfAR88cqLvjQEoFfRjwW0FKdrtGgdtGfJQXxXn86j6E
nf8plDr/4n48vnUn2X+MBCUIpDlA/0HyudTFxIPbDU3AWXGOX1FuXh8d2+7XOt65nau/GIcFkUd+
bPLO3F3BA2jrAo8umg9uB5agC6vx2Ko4J0cP/P77GgjmOczJJGpHxg3QD9J8BT4jEAxSRhiJy2Q/
k6sz4S3+BMFG/+n9pJUhQ/tBxOhYcH/kzkLpIDpQmgdeX/l6o0smiU2IcvGJsMY/Hvck1Lt+kwo4
KOkJn+YelXEYfVVlagRBKgj8kqOJbtTU5tZQGHCQyYoX8hrZArDka8uZa4wnV/9fB4O2TfkzTdGi
jUWDbTDSvoA8JYS0U7mUV+2+suGe29nyI7MT85k1VTu25jh+J/EfbZ66cOI2F7jG85rzaIMTwkGX
P7xW1smXbqwj4LElIL4UowPAIj/ym36XrubyJXduV7gzyFWSDlMUKWnFOakLZT9o2ubs5UaQbyrP
kpk1s6he0q22mdvjd248wpmmorSFVjpAvKgBV0OkxEycNHifJH0bnqTtAhrxi9/HW+pKxU0v618z
lI+G7nIlZUKYGZxww6+kk/TFrW0bOuryU7lwN470rjvgpW3141Kzwg+LWR4OEGp6PzTITJ1yqH78
/muYTdb67zdRR69Mqjqtq7g589G6ardCbixgxQNhpEb0Hzpw2fwO0NAIIWBfOgZ/NA/xHF3mNTqg
JgZUGYiu0cUIj5KOzCqtav1Rbqrz6/v+E7kiRq+XhZ4+gVA+0CvE+yTmR7TEQFzEAwsP+YNupyvF
K4Nc2m63slasvvqIFxfBgkIZbgxIs/nINQ4IAf7zpyPqdMvD4zW9d1RJAzR8GqBr2YkjVQgFW/Ik
0avtnzU9fxKhm3mC8ONFNjukFAULQho6s2RNDj4ds6zWqVMs/BkX4c67AHkPxF2AZQPOhmTY7S0t
5yGvAWLcnNGEbZeQO0d2/yqnAJUCdExBn7rEDvJMaJiZc0oYk7gaW+jGOPW88qKXjo3vN2dxK67a
Uw5FLMtbgbMbrcEW/4p0f+8U9qDM3dB0GEbbpWLODpSHnsq49bmySiRRfEJ6gcxjtJGQaxcSvBuu
ntkp9Bm0s6LzMyDYCWiDMk+/xVriem0mwDyzzjfMTtlpx/5F2Snb3mk+tSd/O0dj9j9WmYiOwXEH
wJpa5RLFY9nrw+bs9nryHB3zk2+PC83IvsBrL/s6MDHMm3A+VRbrAbLl7ubgmlMvBytN+vBwIRMa
H+qy0IS8UUKFrc/9BhQDCynS0Th7kedm9u7C/jFDOaDcWKaAGHEQRvoVvpjX6AeF+o14KvZpNpPd
uxMH3Y6ImtJxSPMxEGBqBGfV+4g53MagKUO6es1u+q3W6fXb4xuDVuMj0ieozeAvmTTQAU9ye1YV
duSSIsG+AVNP+eYu5bdkJUmrzoSMMPgSoIqXvHipLs9x9kxSBJRhus9RrFiGKC7WZxFPebmRHe1V
WxdbbtCZ38QOnmZxRuTZvLnWkTJFywNYAgh9CFy725GKwxAWidTVh6IzfQ6JkSyFykzsWgAVFifl
G9m2YeY9mz7l4PMHwBZeA3jytCnLs8vJQeiNPbpUdU5ZtI3hDzYStVAtkU0oi7XP7cx2Jet1O0qi
qoQ2AUIghCZsapRw2VVxqHz2wJ14MOF0Dt8ZI2g+frlmZuvcswT/GHk8FFSRzKPcQjGJRw2Yh+Gg
bmOjBEXY8zGTDABPZ3kZJwedYDLRWwa3nIA5aBXv2FNVN9a4AXyJQBIh4lR9nV9nM37uncXicRxw
0tF8AwdApI5CWDYsV9e5cBiMVDBj2UmMLDYUp1xFpVW4Zvw6c/YmjjX2BJKxIC1ATZowdN7uyFwa
MhSTEkgz6+q2RGUSf7i1b8sdEng9xKSMQoSbMGN1cp9RVin30i2kmBGYLDrK7xBN+3GfxGW0aTbu
y/jPG4QMD9oHgEuIwLhSwyMdEzXSsJA9jFGcgLw23+klCOk3qQNk2syoyGV/u+9vjVGjan0pDccQ
xnJ1n3x0O/SaVYUZa9DmlVY1ILWpM+jmrK9OnORbsxAkQsoK3ahw1FGKu13CmCmUwk1D77j+HI7h
qySvRkfqrWwZfIlQNM1h9PFAJxEwQeuDDxUNwsDuTzg3lXboWo4N06Ny8ird7iEHW831s9yxgVOA
fn7gTggGiHpYmzKOAlXU0iN4YxlvI6ub5I37EAxf0VkoC6MZoXSkbbesbH4zqwIx9StAUY8zCJpq
WBcwzNspHRqBDWSg6I+FlW+yXbwUD/Lh/5D2ZcttMz2ULzSs4k7xlpt2WZbkJb5hOXbMfd/59HPa
NfOFavFXV5Kb5MJVPEI3gEajgQP03YFta7EeH/U3/9RdlKXryHjM1desoZk3T32EIn+KT3nQMvfS
Hjsgn0QzXedOtEmW9TZdgWMT2Q30yi+9teqEK+9BWYuP0jFyMkdcYeTgkvW+exsOkJk2OsjPwaMB
t0e3BxdqnvdFUCgnlBN+5Rkez5O9t0t23hGh5APr9frW/6GNHjd5DESDK0KFOKXL/LBQq0bk1NMr
0odvMqhZwR//kO8XozGGzLat28gDAy1Rl4LbCnF9AL7e56otqrLJYv3UrkAo9pKei734w3W63WIV
PYTLyvZ36S/m4PCbswTeCHd43JBAaElaA69R3ZwPtUHq3VOjGAH4HjEAwVse1Kf7VnrjjSgUyhsJ
sZsnHThBT4nhvPyxA6c+TnzSJNe7aDKO5wd8vDkMSFE9XLojihpzA4Vhy/ti3AZpBAp0pmh6xQkM
LrprqCIOxZ7rJPcEruLS4D50Jz27P/i1pBhhYLov+pFZ6U7M68qjotse3VdopSPcz5ggcQ3pDrwn
N4rgnbmVtw1aC8PldbtHjc65WfE/y/3ikL0g18aK1G5ORcBCH8AmgcYPQr50Dat0hTL6su+fE9mJ
OaMywRYm4cEcxfZ24VSMWGNGC0GbBUopGDfGSdEpRhRN60WXBv45xeOvhmcdCU9WLuaXvv3pBpKe
CLBIYtwmPCmM+1qsMnPVwqv8+OyBuGip/iqRwHnxXzh4lB2ImH8pnz3jqexGNAqRWshedD0MWfDi
s/CR4vn4BQO5ql0K0kAW/czNKUUBUYoid33h8R5EC8hsHeWEoFqUVvfX78aOKQzKRw1ii6E+EYRp
j7qN1MH9r9+aF/V56qAFATy4viR83r9kBxSKW9ohUlfNK+qUFGSdQhQqspwH+cVX5kVBUqdb60qu
V42A7Oyf3VMsoqFSebQXNUb0fj66EsOB3NwRKDSyhxNXpfPtqJVEQNAALpArPoaNg2Lvca8fZdYo
ujks0H/h6EZLM+mjvMYSxEYvhErEXmHWKMobQQr9MWCU64rD+CFm+wUxnOt1xNmM4AiOEYcleoGu
0ZJklIui6+Xza/QO4YKT78Qv6bP60b5HL/fV5Db5j2YjlBEQFgoUy4Jb4xpLysem4iNFPm87E+N8
vRV6NUd0UPrg2+7NH9Xl/R1ZUTw7sDrUbm35Gpi6EYG9J41qX5JRqB+pqKYM3721zzCx2yjnSjq8
cl9Lx8spZlaNIkD2+Tlf/3TX0VLfcGuQn9msnrRvx3qzbf8tJUoFr8HQjuAHgo+lbMsVn5ntg3aS
PKS5602wUzGPvT2orvXnnX6Ilic7iNrKa9g4G/WRD7GQ0bN0EVGRGtjCo7bn9ij3tO9ry835SUFR
blHPi1gIobRnq3hct88c63LA+j7lEjWhb6LaFeSz+Ig5R6Fo+cchsZrR9DAusMIoKfRxbNSPcbDl
gOUvZ4wO5g3uV7zGkPlZlD7mEtf1Xuor53LHGdrW3dW2+wA9WVZbFn3EbTRMUou/seiqixCdW4Wq
uPKZX/a70DI+MDSutLMdq23kprQEunEFRKlk5QejzAWafNbO5cWRQDe+5X/Ix3SLgjDwhkpm+YTi
TRToHitW/9bMAXSNTellW/TSICe6fAZfk7d1j0djXHJvynIE+7nnG0zAGYdyJSulnIWvexF4x2Q0
SI0YIgyq1iUZGXzfAm5z4dSKUiqa5Jg7VvScjPrmcJ0eiz3eil2rxIJKZvvkb5oXFmfybSxyvY7U
aYBCuxK9eFDMxTIzdr3NsOlbH6ngLo5aC1DcCAqI8ql9CvQ4IaGyds5f+S/NQe+JZnMVZqPHiH1Q
QeezQpMbgZB7/aYmJIQ0KI6kNqqWJL+UBtFHBR2P5xNvLdh/Xh5DMHCnwH1TB0UQTZ+ScH2gB62M
Nqa1vOl3PerVqh1YZG1WOcTtmxCFRC2fKxWDFsmKfykdbsWtMPt4U+zLFZhubHclPAZrVIdvSmZO
inz26rChYKlFjPgwaLoRsN3GPwYr2UyPwuMPtNOsFw63Zij9zQWGAqOUPvWbkeNQuHCJDhcvMuTz
CDLGcF+sWPUrM8p4vW+Ushci77mY/eFfuNViqTnexv1UbGUjoKbQZ3I7zyriREmoeLVLFpIfpxAr
ODwILykqDVjy3MSN3wtHyOM1FGuCH/v6bE4lPVYiXvIvoPe21Y236lfS0n3AlYWxQzfOD0CkIJSU
viJspPUdOZ5MjdQyuGQ26p5RMR9byrbdqla0Hk3CKEvo8TvUzDwzgG9Vg8wkRK0+WuRBJkRHxk2G
2V1uLobf6u+dFOSw4i9tKW9Z9VO3hRLKNRK1W3IPAqu4BVJttSjyRkuA/SLZ1TZjOUSizdemdQ1E
1GZysfC7LHBHIhKY8b3DW3v8cBaWsh8c/+T9QFqQFfWwlpDs7QQvH8KRy2vgDfBUhGO0cRoLSQnh
z80YguGtA/S8pA2TJjQI4kQuMKMqRB1mQzpWhcPiQbB9vFCx5uncFtaQzZpAUYqfBSgBQVY7vBR2
uYudwoyttxZDiZNVYPerLjeGo/iweCjWisljsPBw6j8+Czxjm/fVk/U7VOoCECYo7S1q/I4OLPsC
LKPeLR6R7uTNwU4dvN4vg3XnNK/ROn4OD/qSTJeNHG3NVKqb0PZ6QVQqEvMXxQKhA34IZsBYeKKr
TO5Uv3z8CI1yX2JulWu7NqsY9TYNClCUqsP/YOwxCCcpk4kSMWuVDprVOmppSDvfHLeY3b6w+Idi
V79vzPAx3xcvAot26NaxXuNSFpSAWAnFb8D13mVUlIkCsumsjtJb13qNQVlNn/sBKbMjVsOhauan
arnnxPlj+n9kcjHqC8RCoB9H6TLNQZ+7Ql42A7pL+KW8cZf8BgPi8FpQOQGeKJqlu6yW5UrYjCiV
U50MFejdisVDe3tdwG9ASzCJ0FCeh99z7SC6cbHI1C5PLs1XdUCBnrnz1sWH8BTuheN9e7kNbwmF
0jdZFMipSTvNNRReEtF0OibppQTtwWgJOLAWaxVTWFND3yArvGKWQJAfT3lb0LnLYEJFZhakX9SJ
n4JxDHR6aXqpjAJXV8/WzaP9Tmogj6wjZMaxAwqMMbjlkQHWVBijaG2R126WXiLzyLoa324SaNxB
TY6qWFI9igfI65WLuijvR7GPUNlpgXxwwOAQyz6jSx/1Mfc36UbzCRJS52A4QGCBzoRrpMJdtHEx
jtElMixtcFoTGdeScE7ch7nVBeCAXgQP/YQTDsxa1zi8XKZdogsxmpdQpHaQrAqNFhiPa4eHd3kV
gwSDFcXc6AKFSGmf2jbt2HpijKbDfLcPpE3SmWBDNYvRIdwR7on5DHZz9pJRSDgK8fiPtjcw1V7L
KOQLdxCCJEFllWbImz2qi9a1PVys+2t54xApGEqwWPOHpG5iWLCZPP04f7Hy1bfBEQVAedxKz/3Y
ywHgLrVtbewOkh0a5p+/ZFAwlNPltXbM84rIgT7JEKq3MA4+soOMY/s2d0DhUOGDEoxupSfYltrp
HYjkOJ4hrxeGZ2qbEPV993dnznYxEAvFjaS/Fi+0lEW1Jb8oA4nAgeqlXou/KgvcPRiezGKQuwnT
iVwTIErd/H4Mhy4PkstrYaB3C7WmicNQtdsrFMEAwS8euHAZgFZfqzRKXHAhHTJgOA9YtvUu2p0f
mbHkjKleoYjXKOGiKFBBABRwCgqGI6xQtoo85xNaZL8e72/P3KIhkYUXJrhuVLRQytALC/QCBF56
4XzjNetRNRN6xmp1H2TGqRLuPkw1IM0noHK4licrdamQpQZng+G+SQ8peOf4emlWjPb4WUOd4pB1
nQT7KPTmOC4FzuvoGvre8C51bGzOTKrnuUWb4lAqncVSL+kBcNxHETxB6gMugTZD1YjXujq6oWlT
DEqb5cLHtA+1Ti9bl0wPjT97VvPdrGVOISi/xlVa1upNheWK1+KSNzmbe5PMM+PJdO6ou5KErOZk
V/ixlpRAgCQheg+ccqcY6WKtlSc5RXX1E+u2PncaTIWiFFoQwC4+VBAqMaL3KDBMVq07Wfg7G0PX
P8ZyKqglSMIu9Vq2wg1j22e98+T3002oeSqTOnt8Xt24uaHYqnEozdXngBb54uW+WbIUgH4710rV
a0sfLb2D2ZiakWw4s7CSnYAOAWbwOxcMTOWibFPv+bbN2pLsCwIBRwyNyAkczmJoG8M06TA07NSe
K0coGybsnVtSBGgGlsfaJJYOUMaZxf3QDREWrvgKHXn9S9+udXBF2NF5WIlbcetZz/e3iiUWFeN0
Iad4+QBAKzj9SnabFUskhtnQjFuZG/OuxAPgVUb5u/wBSob1fRFYCJQb6PKCa0YehrnYb0enN1D6
wrJ9xjlDH2a+7I3oqMbmd6hbLJaljQYv32CcmLMxwG9NRpHXtT8bmpgTtaolmjyY7a4whs/O2awW
aAv5vL9kDGeA1tdrqNIb5aSUYDRoSwj1x539BK7WzpBfKh8NKaziFsb5iYEQ13CNVHkCzxHX5ljK
Ag/VORgc4k1uspZwLsCZLiHlDDzRE1wv/3YGCihdFmbpjJayKrcy5mWaZmwy1pGs0//22SjeuRbM
qxZyVkrEfCLjDbOCwSG0e4oeWEZ0/8y+GWpTu0XY1QPWD9Mt5HUFro4VQ5D7XhQ11deC8B3fi0EJ
3cN9sT4vjv7WtM0FqyeGqQjElidHdppXdccJEIT/MjCbezRNMked5UXvewRMHLtGaVNJwOAchFGd
ifTPwsRz9INvBhg72L6noEPRvpodt0xt1oVuHpe8zCGlgClY1CJGXtl7HOfDe6PjZ1+Rhpfn+/s0
74h+I1DrlyhBx/NZnF6Ec3bCsPONhARWuLwPwhKDWj6hULqSdwECndZPnbOSjv8GQIVSvNoHSF4A
IBmNGH1Qi4/w6T7C/1C0/xaKTiFj1PDYDQMg9h2IvczxYEupvcH8IcYtlKzFrQP4jUM5UtdvEVel
UYocAf8MAvqHp9hm2CZjz+nuT+jaQi5qaFUHwix0/rz09ibfM0D+R8j2WxDKc4Z5qwylFsLFoKU2
wWM8Z0TLygoP8YplnsTb31szymnGXZlISY2rYbjbggHVWUggJPox7lNzxUpOzTvO31JR8ZRQ1G0X
KgHylJtXDB0/M0S5fan4vkz9/j5l8aleBULZYG+EaqMZgmgJiiEcuENl8UbilAaognzrdIp+BabW
GyKiK4ZDmFd0EF6jmwLPBTxNeSsqrZL7DUmPgoGqXwuGtsIDCfoqTNZZRzTgZtsmSJRbQDFpE+cK
sszirwLMz0jp+OCH2vZ79OQygu35q90Ei/IQWpLGSdBCqgE1WJ7Z7d5NO15tvp4lRCkiQ/dng+7f
YHRVPXJj3ZhyAPPX/tksnPuuaNabTr5OeYhFoWcuHER6eSb9e6fk43z/+7PuAalQ0hWA6Vf0hLUC
lQwKWIZxcveWlaww9DAxEFndByF7e7P3ExBqP/Ic7LxCjzhnscRBunxCAdK/IUhU8FtyqIfzPYTY
/isoGqFa9ZJfMcLD2Y3+LQU9jxbtof8v6j0tHxkaO7vLk09TEa44BHh7rrBA4jNopTYYR75i7DML
QcIWTUKnvM71CLWzcGV4D6zts3v6RxEot+ziZW7B6QCIjy2awW3mFXreV00WifLGaJzqBl+DqjZ2
cvqZmUewW+5KkyEHQ1e/qecmCxXrpQQkoAyPrz/1d0SYn/9kDLTL9cF8ITQiAPwL2rmXGOBdLu8j
zB5bk4WiXO0w1Emm4CXnEq+9J7CLMNPNs/eWCQBlz4ss54qY3JPk5XNpSVv0T8JnBGDy+CdBaNeq
yd0YRgXMojh4RnTBZOw/j79QAw3ad1lCJ6tGP3clhYsLRS1lCFtwM8/MwTFSj6VRc8HRFQp1zOeo
WNfxT4YHJ8n5KRjraN3jqWZghfczNn6FQ/4+UV0hK9KeJ9Lg/r8mCzawdHdGs9B9jBHD4OjBFYWu
/IlkKfVB1JbhJu6APQkkfwVjy28rqlEnOIWgFmvECJOFwAHCfcOMpueH3KmecsxLEp7N6NM3GNY+
c/xdoVFLpueZMNa5ml1e3b3DF6aMxpkW0U/5674ms3AokwSTcFfHFcFBXQxG+BxM98C6eLEwKKvE
GcIpaouVG0x1iSmJONFR74Nm9Mt9WWbOwema0ZnmqNY6LSI4VtkaWctMJsx4FxAw4AKM6gcUCPDU
Wul1JwjciLUKnjtQfSzWwRozlkJklljmP5fIuoKilszlOjXMREApKMnWcGlxfLAdQgN8ezD4F1bC
Z3aHfkv2fcJNDLQKpSYKiWSKoTuc2ZqHyPliHC/z3mYCQkWMICzpm6YHSGSE6+1gjwfkSZ4YsRAT
hYpYBqXWNZ8HSmHLy320LUzvSfh6Gl4YQKwlo+IWzKmJUK3wvWTNu7BSz3b69nVfn8WZ7BX6YQmL
KepfQA1HhS5ZJ3Rlp8nkiuzuo0O+HjbJwV1eXCvYB3tUJOx+9M/DLrNQjmDfx56JNjA2G5xn6PpG
vQ9tS22aomu/FHADFKx8OyrGU2BZ/wZB6UOr4Xon6R3JC4umo+7ez6yCqbnI7EoKShkkTlQHsebT
S1YarwW4gyXPSBXkgx9ZHURzFnsFRelDU8vZQi0hTWWH6zw2X9HDXZpFbJK3B23NYqWZ8XVXcJRq
6L4otF4CuC3/qwsM4cf9vZkzo6vvE/yJRwDpRlyPaN28jA946dZKE/wsqbF6zlbi6T7UTHBwhUSd
qwVe7yVPANKwFM19tVx8rP4NgDpK5UgpQ0kdyUMKb/4E5xdDgBlPcCUAdSz0oH9P0xCmgvToWrbL
2HhffTHCAZY5kt8w2Y6iC8SuiaDIAWplnaGxB2nFyrnc3wiwIlxjlJFbqpkGjOZrny1lK392/5Sz
hbQA/edUMPT5GiGSMAPc5bET7hPYTS6dbpiZZTLOGZYYlM27hdoKiwJibFskq5+6P237pWSg7DwW
qh7kY3hRyIx9YITWSbcj1vQulgiUcTdynnp9NSD3weNhLrYKq2WU7c3Ey1c7QZm3y2FmlxAT9xFs
dBP8Fsy5m2QvqdTKFQJl1n0UVKLrAoHb8ps9eTlAt2rvPIENjVGzft82MF30Wqt45KnHSsOOFIWx
MEwPr/HFiunfZ87iK3koK88zDLOOauzJK+4XosnbmlnstOcNI6y479dBYX4tDMYQZFIqQ5jLujZY
gThjpegwD5Yp62GMj/OtBSJ0jGvZ1wUzocpYqe+jZeKrsiSRq86HP+xMyXkj9dCqERxD1pXvvtsF
W+X1Srmy5ituBgVTDMfhz+ZnZjOc7iwCZg+AwB6sb/JNvK8u0NfUSjASDRVF2Wgoj0b3yYiCJPI7
bwxlgkLteJVKY+DpIgxlpRlWFa8K3MCdGiQooKPJQKZXm+2SR31rhsAiOqjLVY0Wmubly37nHzas
XOKs6/n9a2gVAR9MIHE8ZI6M7K2wfqBRh7Gqs0o4QaAOgUzMMq9wgVDXhm5yx20Hc71/4s96twkE
pRpRW+apmALiGdumAiVzjfsILCGoUyDEAwkn19DxuLScwFjsfMyXNxmqwdC/79eEiSHFjV+IXQcQ
xfBbo7JbS39wQs3KLveFYeFQh4HcLKqgqLFcg/lWjo5ulqNpK0/3QVgrRp0HZb8IKhW7ctmWOwf1
eVb5XJr3IVi6Sx0EQdv1UdYBQntw2m24Ynk2lloRESf7UalaphcV9qPOMHakBq/O+b4ALADKFejp
iLdd+P/LeH5VMByEWVs865p/G8b3hXMigRz2fpT4uFCC2WqtG6/RoTfwtBdvPOe+JIyt+Oa+mgA1
vZTXsJD0kn5kxgMsPfhk2PgtkT8JxCayUEZecU2jNgJ2u7Br0K/ypoK3FXDN4rE1QKdIW5rao10a
509WQThDk0XK9hXZb8C8hF1KDMGqQuNl0xnK5/31Y5gkzRk1jEU+5AUwwnVnL54/hCXYr3/9m3/5
fgWebFK/aPQclJ/koFYyNFqDsfZHefhHEMruJbcYYrRLwu6LZziwQ7IGK67JKlGZe1m90gbK9qEo
9dAShbN6fdk0SGGt60vxGjnyz628YsF97/GdQ5t+nQwrt+3aCsr32u4E1Q52+8tg58eoR89Qv5Ge
TbPvLcgpRPYXl5l/mdmYaD/lKsLGixUxxA9Aeai38jbyeWGcNWvxNze23zD086Xc9l3qk8P6lV9u
h+9CjcGzsp/3tX0+TzOBoWKC0dfSvHCxez2OBtSCfb67Zrpk2NRcBn+qI9+R2ETfMdgrHTQfa4Z6
ys5WfMtdWEil4XHFF/eYpgnvwer5ZEpGOYvADbRsIDZm1amRhcY78miBswK14D8uoXx9OPldWAxy
gCXErTR5CpYv76mpHVkZNYbvo9+lYp5ztURQvsteQQS+bm1WKyVzxSiHgTazPlF6QOyTleOEnylm
rbEYSWfFAE8tqS7BbJRvqpKJJmBEZNFjEgsiBfAm/chA+qCugr9xfBMMykLzKFA5IQZGKVoR6IuE
jfw6bFlJ1NmD4jfKzYleYG5FI6okdgt/SI+oRScFrxpDlvl04ASGMlB10SWjhvjtYg2mf9QxbBLz
LTf1gXGo34ztQgMhCEb+25hvhqjJxoC0cOHVGXCifImJD28YPwu2AMO0QWqy3hyqyzZcc85iUxmY
qgaLRc8Su2CZ2OSNc5/8CMpmM5C3qHlAhBWzrffY6Kiwwhny4hvcMrFYZ8m8wk/gKMsdfTfvuQGK
st2LJap7hZYUiohLRmaBiUOF+UGSdUlWaeRql2D5XlvL24xfX/f9EMOyaPLpMmnjwOMBglas4nkr
dgZuRmjIuI9CfMC9HaJO+6DXfRdsWihLIfPPOzCG/lWsP9kUIudEEYc08YeiJYqoYuwhH7CyFywJ
KO8QiDVafDp8v0c/xCFlPu2T6PfOCtEHt7iohyFSsELfT5XOT88O1uZ7yB6OyQKiPIPficiKcRCE
vO2L5sNI5uKkp5JZA8/QLPr0bnvVzVwPEiUGmLjMxvAfnxs0ynIP/hHE6vyyxcsoWle0y31dY3hY
mqeTW3QpeYolt3D9zD20lwVGTKg+a4bwrHggCSD1bii0pou40INVwr/qcDrNc72N1k8Re07t7PVv
gkH2cqrUXRBxXQeMrbpMd/xGwPTgQTLf/+6euUAPK3hmwBFAd4WLWhgFXhBk2KtnjGB0+GcMX1TA
7sFynrP3zAkQ5dPUNmmqgsdANXg0UJmiQ45VajvXvgI+md+yUPGIlwqjEI8RKcUREJ0OmCr9qzdx
llu+wcoyz+raBIvya33dD6BCxrq1kXkAGwduEAFmh7BO83k9+C0S5dz0cTHmWgiY19Ead0f1odk9
MlnmZx2DzoPfWoc2yyrl4ap2HOKQS8lzf+tk79074lLMZR0yQ3ZEDIi5b6XzEcpvOI3IPNHtKgSr
M8fnGNdmjs7wDHYR44iZ36+CzTjh5s/RCRLl8Qo91dtQARIPGvsH35JBSZxAIJYyzOr2BIey1r5P
G06qC5SzgAuTwznH/UX/r66hSgEkoqRNm37kbzq5jbqkhLqBBUY1SdxB0s3sau65024KRC1Z6rq9
itkbxEyjQwCy6BajY3Y/e6OwxA9oRLUrLrX5Nxs1RaUWkOdqVx4HLKBkjK8J7pU1WP9a5IRYQHOq
PgWiAsZeaLl+SJrsoiEvGP+Qzco4pcZol4d8c2boOQuLihbjkPfSusCe1Q4iuMEWiFU5FQYyw1c4
98Hm3NFULsq7KkMDJVSxbS1hucJI+R+ZBf5EljtiaQf5+8R0tUrSc9UHDIaofrOFgY/oAdShUPnW
rG0QcHtwg0yyFxYs5WxRJypotV4RBzViehPYbCz5XbZRv1vb8aF/E55V9lCKOaOeLinleqMYJbxR
/W0JY2Y0z4OtOZqjv3bvvunhoUxbmLxiJ0dmu83sOTZFpvxx0Er9QikhbolVRhOXmW/BZgLOp3zJ
JGQgSkhHn7+xbqhupSRWxVgmiuOIhPFw5wg71UwU2xjOLO2ZO8ymWJRvwTU75Gq0ikBJ40/R9oyP
zmrW7vbxvi3MHjBTHMqbdF3e1WoMnCo2fia27/yq7fQggtXzjwfOk1vwFIryJ/oY5V6XAWp0ZDz/
9+gmw1RlVP4xg5v5xZNlBfSXmCpMPzfHWhCUfjWQwj8NbzKYKmzYOW7crGEs82r/H873mToxcUS8
Cuc13zjVW+cIdrr8ixpGHbPsRJxj4B7EsIVrL8ItZK6OtZ7oAfrvyJpxe+WdTaBP9InW7QXoP/BW
joGtmJ95jeN1Old5EnS7hh05KXbnqCyfIueToW9zjn6KQ8mjCNXgtxpwwD/5URmtEawHR18KePz1
LGbB6ZwiTNDoDeoDWU5cEWgYRWL87Lcf4/OGxdjz/WpxZ+noyoDR7crCJ26hAwt7YmDK2ENrqZiQ
hyv2w2m0HNwej95alu3+K1xt9DWLvnb2mWAqJmXEccCLScvjF4ztRsm2T9tH79BgbOGhWyPsWZj3
93DuhJmiUXbsjk2kcSPQFHS+I5HQvNbv9xHm7GqKQBzxxK56eeihpHDq3jtq21rf1Nb3AW6nxMAX
TRGoGEATB75WKshQWiIhVhmtFLXImqGsE+N17z1ispjROUfZs/on23rfpOYXy0vNXY2nP4GKDxpO
00dPISEPet4jJFJF44vFicjCoIIBLUgwLYOEOs3zOrdr+92zWGLMlohO5aA8R1Gl9bBQvtVBw+CN
S2AEtmu1qPZ44rf68f7GsQSi3Icf80KWEPchPTgEpjcHPDzcxyDfuGPPdPK59jK3GmqcU0jEiO+y
kYDLHpykjBOeoeP0W7I4jGLQB0DpoHY9NNA3D1//JgjlFlK5rxYch8WyAgSbRmSOZoSKJVZd36w/
wBCUhQoWO1mhr8R6mAtZ1mJ4+ZvkjOvoKK/ui3HLsUmM9TcAfQnOuSgVAjKI3Up921E3qtmDiAAD
yTKjxKl+SEuTyR9PXMyNEkwwqfgrlGIv1AqcuxGcXGaoaBgm0aVqtSbvmMXDv8pI7ZVYZHkZJVhE
xM+yyWFKhPgUO5GpXlrz3cfwXp40WbZLhhZ+n4C3cpLeD9gwRrSTE3TiatsO45kLFfPgkWm0wh+V
6fNGdtmEvcGKNGfPYswB/P9I1IpyMpzRIAFJwQRFo3YwHLnPrHHZiMyWFhYUtZidpma94IvkhHJC
K9rvNmRyL/MVlHzm3tpRByEGRgaLRMKeVdEK6VqMHZIN+UOwzW50WPrBwqKORAS0aR7GEGl0WvB4
hj5ozSSzengM0CbBytHMvikvJntFHY9Vp6QJ2BzRbgIWIMlOdnqJi3i9JLcClOxtsxWeq0x/yTB0
ogK3C0qY6zUMZ1G/I62JMka5xnN8JCHj8LB2UIDW7Xc96qn+5g0T6cj/YCjpeFnKQXgnk7yNbjSy
IWzzN/Uny7JYwlDne1SDIlXwIAyq3ArDfyUtgjvX0J7BeXd/3WYPrIk81Cnf8DU3VjquIbyd2L9i
Y0cuVayob/amOF01cjRPNqfU88YryOZY8W6fWmCSxdkr2SxFnz9Nfm8OfcK7msypPmDSo+X0VmNX
T8WaP/fvnRGapdX8Rd3mRCr6RYmL60zLXNjV65ga+SFHvWPKZB769qI3ii1jcBaoKclsI8rLChwo
Kf0CGkcI1gTnNbDM5yYwo5W08h3xglr1dXuKbZelhLOaMcGlfC4KAmQ1j4FbIsf/Vjwdi+Pjfd0j
u35PMsrV5qjrC5UKCFt3j5Y0E56WsUMsGSjPp6SlNxQ8ECQntoQTb6TLR1ZfGLH4aykUzFhDNy9m
1oGamU4Zy7JXx5kuNxdrzTqMyM+79+nrLbi/2Lcx4/XPpBZbGZvB90apAfdF5ST7zjFZz4KshaCO
tA5kvZ0nYyF+no6s6knWt6mNVPs6URsN305MJgv9zC3kemlon+7pXCMo+LhknSoLxCr2zsMRdf48
P9/fg5nK9mskyq/n8E5cS5YoMtbgl+2MLYz4rFqGY55P6XL7ZsEGbMtGg5zNqFv7fi69p0yUp3fR
9xeVLRRg77x1T8HTwk7MX6AJ3lvtw8m3OFA5m6vgbJuNdV4dMLXd9Bx9/Xl/BVj7SB0EmGYT8m2J
H+GckMFjnGW37v96dSn337SLAZNM8fHe+MWy8plk8fTjN71gi0ZRKs9TmstzZHOHZJn/jA2QXodP
Fsfi579v9nRT2L8s+M0YT1Fwx1IRyYIfGVvJ+pWUuRdc5bpBAV3+5y8T5Em00I6NpLvEVYHllxV4
31dAlR7eN3B8EnQDfrViGAaj7ep2Wt/iWkcoE+sEd9AWRLsxfcqUjAjTNJwdybtWRroqnNenwViu
7K9/3AjKpgZNS1uOh0i9YTI+LbE2mTKpPkdhYKTi27g0RIURPWbLjf2wG4yTaT02xm71bn6em625
tAj/1UYKrYIV1TF+ApWHvW8N35mR/+0EbybXB76Acv8R8mzfGgMvoKHl7N11aYiG/QtM6ffRWL/8
2kL+7VsEa2ITvZSJYZvjh1snRtR8GyNdKe33fW7yZd+rhFIL8GVU8xiRrRwUcJ52BmvWksjCoc4+
sDdkXBUD59UBF4Vh7B84821/8WwZTzkr8NQ/b23eOD+vWNQ0DJP/ThFNBPSiqhAS4k6Qg2G5E5aB
0HWz2qLPO474k+dt6zi+dQnx/JEaL5c1RrSfjJW9VpabZ98wwbL5OZgbz2K98nyXDt3TacpGXVmM
i7qHfK+WtT99PjysCuPHpTCcbWYkNt7eHQfkr5mJgVOuBZZ+UGd4hjUip2d+LR970z7bG3l7jvcb
4xhYp6/QWK03v1a/DryxNF8kY7/3MZBntbDva7R4PyJV6fQRp7cV+vxwogrOg2vt13urw099c5RV
BW+CGufEkYwdpnRkD6zEM8My6QRqOAoVJk5g1xLTZqnbN9XRnf2gK3bVzk/7gvgY6+IZ+zVZ6aVp
/7zgJcc3ULibYrij9RngiBgQZKF5zVAs86PBUzc8KuMC9M2Aeu/HXPug/yPlasxFIn4MKGut9evp
xXuU16/LvbUuzMWxNuzV0jTO+B8Fl8iGq7aNH2guV+dwuUB35YqlrQxjpNM0nK8t1JZsOshoGNH1
bByv446MsdoiSrlkSlbRH7ykTrQWuZl9KWCYZve6WKG7gLMq5ryzOW82xaL8seLjOZTv1RZeM8Aw
yw/XOJO9vG8iM3kTRZqikNWcuK7BDZKoVxUQA5j76PQzMeN3FMExyTNnOseucSjfrMeLKtMV4Gio
tu7sN+lnCTZlEIWl4HzkUMnlI1tuP32Vzn0BWatIBUxNFSIxGX+vImZNvmk4e85a9xes3tfiURGS
H+rDGOQQz4pdQ0oM9yOBUsSwwPvizAaAqO+UMK9T/55bc71fiq9Fmdsv2svrXkDNL86DcsWBjdjH
m1a5qlEU52EClbaOf5HGvIJh7HMOdYpO6b+QS/kQFAS9OZ2qdWp/3hdv9g5EOhF4MsJQ0ejDjh/d
iBt0GNheR4e5uglxa6zt0TbTp39Eos40TpOkRgohiuU+h6NVWZvIiqxmRabRMecak3WhfeRELPog
AhNiWrYBxMotxegwOkcw3DWPYlMwkWpoLDcYwt0+MRB1/G8Z6dMnkvvRSwQIF/8YV8phaYrIHPob
73wfZ6a44BqHSvkIrl+5cqC3F2+bZyvZklqHs/MtsvHiNsGcgXjv4ow3c2ODwauGeig0g2XgM29E
17+B0kkfJNaVTzZyQB1bZNerxU6wz8XPf15UyiG7IcehwQibOIAKHCWAYAR3nhaHv2jGuhaIcsmh
KBZ6O3wLRIhIEvTKdQ6GBCyZEhGvdE8tKaccYKTnEPeQiIw90sF+0KLDCAXQB1IAjXGEcF+REaAm
nonMUlDKLac8V2IaMbFzB+xDR9Xilh4QheN9BZ33/r/tgHLLoeynnO95Hc7r5jlaxqCOew+YD1Iz
nanXO0b5kkZa6GCOx47Jj51vogsHqrHcI/uWI8jUTdcJwBa1bF3zxybec2vvoVqxnoRnJP2/pH3X
juTIru0P3QTkzWvIpq80ZV+E6q4ueaV8Svr6u1Tn7illlDrj7LkzwKAbAyRFBoNk0CwCOEyRBAGh
CdDDKIGm1z4vLwt8Qmu/VEBfKNFSdmJ5H35UCEphbqhQ8lQafRh8rJ87P+kkMOKOdIDC8kllCqi1
JFZo+6f+F5PqjPW8oUqJV0oTUUolKEtrf0VdeM3xFjE0e8WE9Z25ERNSP5ooK08I/WK8ESnhMHQg
W4J5YvVWiCwit0n3/4MF9IXvAz0HXXP6OnvN7HBVu5JVHPTjcEi0cTYEhUwjhyu/uJ/lQXA3sKkZ
WT3mDgYT0NtvYizY5Fyd2T01F6fdCIC26Je0z7LxhCFrTjMKQ0dJ6Je3efiTr59zlHaJ4vZksew9
pJ/uX9Y5Sy7zqPLrEroiVWxiu41tMpnz4yjCbe0NNFl7m817zgygvkaHfqjwhAjlLtJrdEWhH0QK
K93pO2nfPPorZVk4shUeYgxLjJ5ql1nuurOv5LNBXe8zOyxM/KlHBx3reT8XgN8wTXkVPZa7olLx
PaW9FSxOIk5ntbsadT7W3A5TvpRjSRdq3igVSJmeM6baAC73eNJfWW+KWVM0kTDlVTg0UiRyADLb
X/7qQYPKXAlr2+bsFZrQoMyd0BRcIfWgkT94m9KS7ANeuYxgl8UHZexihY98rvbgo6KH0Pq9cEo8
Uv6NJ7w5f8q4oT9TiEoOnBRWZV2sxkJ3DZxuyt7WNhdcT0nRnUqJz3cy3OEVMGqY5V2La99Srd3F
rh/zLYuvubTADTHKyOkDmlykBaTH7/kXDoZku1SJ5vCmjS7uN2nVb/1VYiqwJ+ZrszSyd9m9GAtj
Y4kSgWnziFEsV8FWRGuMgLEOz96t3Pb1vsWZe03dfCRlDCJ8olLXixZjRd5KfvbXXU3klDgWtwak
mYsNmqD866PACGdoPzGIz+uwoopoS8P2W42SUKcovXwJIKHeuL6/BCtMOdfmGIWFq+s20TAYNBj5
QKzwLO3hEhr835hc17rJWoI6l7MGDBkawhE/aMKPJTecsBD9BfbBIA6MWuRoeVI4mZn+KZYPnRui
+fMVuflTRKQ1+oZNVhvovAlEc54qiRKAvzjKBGZi6elBi1eE2BjxH6wLSpfQftbQwux1nlChrJ8f
5wqf+RA3Z5QfCyN+RUKYheQ1b2InRCjbl2CIXdAiEIGLflLQ1hji8XM9c+RwX3lmHuIyMJH/ERll
/xqu4EopBx2gpB2Fk4gHj3ufwry1mJCgzN9Qplpaj+oJb9Hu/7wm7sX8ZNCYeQbcsEEZP1HGMESZ
gUZvJB+8m6/bVfVhRA4LuXX2qn3z8nVskyyXH7SAbPjSMGh3t1wcFbtFeuQ+N3Ov4Sk3X3o+oaIE
kbpYhOCms0XbvgDa+y3cjcNGiVmnRNsr9rjmT18avLUKcdsZyRMmfSp+4odKLBMJ9+jpjU8Nfh2e
zwgtF0Zjw4A+XJY56u3ig44Z2mzLMGasO/yVOZ3yngYRl2mgXfTk7awDoTM0PIIOQJZajjfoR/w2
OUrKWHCcrwLqECb7xQyt7VZYibviBbGSjBXz/4uH6miE75GjrYZWJ4NS4kzznDy/8k8RWfO2y24K
HX/nJx0RK3ORWVZ+ZpbzNhBaD75ZJ5ikyTi7MGXARF4egOMQAe+8eGBuCPiLsfqmSYkyLqIm9TXQ
RPEmC2CqsLs3tD+vjCObK8PgXqiihN3KcC5fFa6JboQSF2ZNHl+RycaUsPekx4a4vhg13nGanbjG
6/gsF8jClJAskp9K58O8fzPnXzWTL6BOUcJu7HoQg+v5pcsIQIH8VbvWreKrQT8i3DrbajsgSmGP
YOYwn6/jtft5tN/sUz6h10Vp0cUg3jUY91pmxNtYpLWs030m51p/0COmKrKENV5YQk8xGUZBIwZy
eYXvkVbA+g1h6zAWa3QZNotsQ1daFUQezPq5iUh1xk6cdV7AnXMRYJ+U5/iE/7o5q74/63UnH0Ux
j+qbOihJi0AdGwiS2JDOj4DurZ7v8z6vyhovojGXl0SeRm33ZS0LE0CBn/vVgOLeq/HIrP3M3lAN
4RHHKeiSpBd3eoA37gKvGznJXpS3tXRI9sqyO3YpybB57u3AajaaSyvJGK4TcZzI5UoqdaAXTMLJ
Cy+5nsPP+GncojYm+0NjYz//3qGw5hN1yx8GA+uQAyePWK/xMfal1RbwYCh2aQJ2htOrafoLd+ki
Lr0ixOjRF1qeYwvoUxsOq8g658SaeZqZEpPB7Dc5KtwIL3weanFxxeA4UJ6Lnd0BjNcjvWksHJkF
bDIb8QqCwimyquK60C2VflZei0yDvpRmZ0fnOjV81VBALXEtY/P6OuD1cXnlMFvFcNIzzevgc0KZ
ivprb/AuYVtd/wfg1nOizZhKw0K3D8EWSIFELyNUnLuBU4JUVOD3ondZNGA18MhW3CRETghn14zg
Z54v5G5EVR2PUaHOrxIuoZiPygpNVe145RN/+8fDbOurb3BuUvwbfCxIEjee0xVFlxWVCh6DcCGq
fQTGZOAqbY462go7Y7dgJqvn7+E3IW2MYif+S7uW/VCPEnwCAilalV9iIlm6nZ14YGyuJCy5NXfv
wjo3moxEK/2h3rJShrMP1Qmv9FtRbIU25gp8wnrE3WyX1z/FNn/O1oOTLt8xbYFVpK4VWW7keDtW
Xm48uR+GQFIUzDzwqvADuG1IPCFJ8h4ZimJMQgZWw2ygmRmiwllOaFBnKWkJVvFeQGNbP2SxMaam
VnDLziPSvAQ9OwuTlUGaV9hvknRNzuOL/Npfhysq3/I6xdvbjbe69QBg0WC7MPll8Yu1XforCL4j
Sbos53lx3nsRXIg5rt+oDtiuCGwMjORAa9hD07MGXBax0EpWJF3SKJlyQ9ICTVuCw1raIWdkJsb0
lf11U79Fq56RK5uN/1F6+A8x2qB6TYo54wrEnlSkrlCM5rFmQMAAfcKKc+alOCFFGTS9SXrlmgrI
Vtgq2UeCBahbdEckhxqdGHLEbPqdDS6mvI2Cntz/NCvSGODWY94s4pE2hZUBJgdZ4C3ACGPmYgxB
VsbtL6KmCgoVLcV4DvepLo8xBuZu0UQ1hqmd8Vsw3cBidxPMc4ZRY0QZmK7HAP8tZ6Mx91Ut6tAt
zqMrCnUj0VjVzMzzXLZi3BGGgr6OZUQq5RuiThy4BSqN5xBbe4Zd9cBMIc3F2FAJkRMlHm0kMq0T
4pWL0xyXuTTTz227MJRlDmxiy8j/tFuOCfw5ZxKn5CiNGDLpWi6k66iCY2y0PWcY31et5zHVrVmf
J6TrmM+IOSFOaVKvtd6Tuwov3yv27CGDtcfk/gVYyMoyxaDdJjYvJvyPK7PGZ2ed35QsFYRmeZOG
wwCyF+C+YVJsj+EqEVAP0hUOXjJH68y5V3RxFevLujSj7cVC4YrxgJuLYcZnDRpfFBXr5ihTdpEb
L9Uqbqzj/kpM1RqM98RhYUzPvhInVL5uy+SeZxHCJL8Qr7gNBfm1XxBkxQ2stahJfYo30VotWCmb
WSc0JUldwEstJBjnBmO9Jf0Zzqb9ZrYbyfQfWkdy49+BxTAwcz5hSo+6J90i49C+BnrbHFjkYW78
GXYxFsMhxz6GaB+sxNtsFlEGaoekAo9MQ0n/1sL4tRJ6gQS/YMILVcfLyjOR1T4q64jZOzRnPKek
KCvTtP2Cx4bmsXw4ri/uC+KZqKsi95VZZnVaLFEuZclzPB/ao09pUorJFUMXovlxjEE5o9n51u/G
HFA0zpiFy1m3NwZJmihomgpx3kpSrhrtokceQkBUU3zS7AJ0OQu2bwRWeeicz/uaMtd2PNrRf8hR
mlJzA5cpBchdxwHzjmyVhKToDbFEg3/iNpbwuiuxSaIkxkY1rMcxb4Q11bGJGun9L/nq+foh48mX
UMb2crlk8rVfQGc11XzT/sQH3e48clTztfH4Wb/3G+N/UZebNfETqpS51ZOmbtMcVE3/aKekckc8
EcEKMtJ+EjEyhBajfsFWZUx4zFq6CVkqAkAKOYirCmQB1ZIRh7M15GRyFlSpNH79PZlS17LC/ruq
LUGmNePByJbcSm2Iv0N68721RkBHeX9Frec4XqSBqIb6FjrpVnjZcbbzqr9j3tpBhc5oPzn7au5e
OVs0DizomtnoBDqInICgICpSqIP3kjSOM84fo5MWKUqAdVkt3uU+E3CFSYk67NADSm/eg9Jgmx0a
7BMSP9RGbLPiu1lzMeGIcqaqhI0cXhR256Ykb+0yX0ukCgk6D91/AS4E0U1IUYok9lWTywlYUrDF
sNk122GnO2jggN8k9y/obDIFlBD8j6lrjbbxeoYpGEGFMuWbrTYAHqI68igYbh/UnlzsT81FFbVa
Rutye3UZgcHsLVUUAd2imsQhF0AZRR9xbdeCdG03q8FMalIsU/PjPoMsIpTllXQPGKElTKGw8hx9
nRDUAVIGI+Nx/LiQE0YoXR/0ElPlDWgUVv4hrnhDZLmquVobLtE/oqJ0vB50oUxqUJCJWRzRyQMt
76zOie370pqPaSaEKCX3crGSEhGENEcW0LveZ0iMGK8CmkAbs3keI2RWqnQ2e4h3E2wECg1461Le
KgUcRAzEy9FbAV7e+5RDErzG1kPynuXr1Px3j9ApQUqagS6JcdYG3fnll98R4BdKJiqkV7dyu4f7
8pyN+yesUeLUMyT2tUiHI5KfQ+ymOnpG9d+DksJUTGjQxgID7FI9WlruM34MsAcLqM7N2jcXjJs0
myaYEqL8ThqVQj30EFv4+ZJamb0sgO6LPMGacZ3mLboKKGSeG/VBpTjq0RXsZd6lw0s63vnuXjWe
0zMGG+6fzbzpm5Ch+GlFX6ojDWQamWiBISfI0l8c5fwcf9RW+lItiLLZYFdo6yxWn3pAivV/v98R
Rzf5gtF4TR4t7VAKfinjCyKEacgjVzbvaARQWvc5nT+5CR0q0kVfXl5rRT4KNDAi23vQTGn5mhyu
7r9o2p1yRNt0gJ9EoleB0sXyd4Fx9NwY85OssHI20Prmh86oDpckipoSVMRTcFaQsipMzmZC888b
pgkZyjBxgRdhazHIeH/EPcBHnfSPbmEFir04JFa+RbaRcU6jo/jhSCYEKUdySfPKV1IQbMfs2GVb
u74jrnZoKV2uWZijLBlSRpCLuSvf+KCluzGwVDsiWxvphWOwxKJCGUA5xJ5mdbzKwnbRoKbpE+6k
bjVgazFEN+fnFUkWZGDvoOr2NV86uUqZPLQJF6QdKl7+un3I93puRqhgqA5vYZudRxRUZ9aaZwRv
/ypcm9CmkV5UTca0YALadrIP9l7w0FrNMze+WD1msmw8FlpFprQonaw9NUv0Cum4y6e3XZuKcXVQ
SwSmYGfV6D7VDwy5zsU2U3qUSvYc9l+iibsbi22+9RJaC4NbyodsnXh4T6I+9HnxDNY08GwYooz1
UxQvOQ7R6a1hLDQvbKJkNM3HrY0VvpJxxE7M1kBH9+lzwdKduehqSo3yN6GYxjwQG7tzYva7HH3E
jo8X0mroWa567n5PCVEep7z4UawoWXc2xcEsLYGgF8X99CwFmJqMcxv14IeeTCRIuRYshin5sAJP
L9lGBYi49C6mSPi1FktBWDxRviVWwuDKj8JbA+ayfVbX4bJ+czG62jCT+XPGZCK+r9Ha6R33fb7P
e5Dyn/wCGOgLk1kvnM0jTmlQ74W+CpIwuYLG09V4Wce7NxFNr2b4CIzpnBgnvK6f7p/UV+7nzklJ
1I0efA0oyS2sx3pfGbH161dBlgBhEQPrLJlRbzUbg1uffNM1uq0BgO2DvPxgJqjHC3XvI6hr7gVp
LHr8eIrb3I59w192PTFc17c/3JbVbDcbj0yFTPmesijFshnAcm+8AEZ5r5gKak4Rysys4itLZShD
IntJzRUFKMXEDHdIzmLC/YNVZJ3ZwoQIXB2LI+iTwluWMiDaNU+SouRxr6X3ep8IVvPa/lKIsMF7
6Siigd41T9X+ZFzXeFrbPQoNkCsrPzF7hJOPoIxL3ZX8RQ3wEU/mttwED7xtN+8FaZfH5xQtEiyo
u9mc5pRpysLEl7as1Aj0cvMJyPqFUfzeGcaBxdesY9dEoGdhtkSWadmmfV+JORacYVHhWbWuS4Al
sIYe5t3NhAYlujyOwv6SjDTS91TFwLZuKeaGf1xh4n57iQzWs3A2hYcdKf8wRclOr/Wy40IQ5N7e
VCKsYh/1wuPxOJDC8Feps1+eA7PwzXxVnD7dw+XXATVE49EAznNr+WiQMk4H2D6WIo98/rACk8+i
bHkSa4WSFBKchuJ0635539LN1hMmXNM1miS4yGqa4+eFkviOdFphG/PhwPDmszf+m4cv2zNxEmmr
8kWpgYiZFoZklsBhglYyOJkTFKacVV7VZUkEpORtfIJuPU1LsMTi/LJ+4xTjciWiZRx08zM3kj8m
c0Bw1kdM6VEH43HipWpFD0y99JhA1hHQPmHOwFwel0fVeLCeX5GuM2QjcVe105M0I66/BybHx32+
vyJZWkFUTHhhPlkQZVWivuMSe4WSadf+/PKCVpoB+PeAZR5cDCR1gE8hG2K9R5gZap0TEt/Op49i
IlDMGNJnfQWNedgKRVMpKCtgSElUnJCoGJ3/c0yNwNYt6cEBnMaJe/4s3+LfRomNd59XrMweWovV
mTrbGzuRhkzFCk0dtE3RdpCGucX2NrKPV4Colgg+ZcEZgEfBNl3ACePfz2R7JV1rsUTB/wzPFXT3
CQAWVKVxhJTy29dICVrJq6/nRUCSjbBqN6klYUXFOtzUlo4HQe0ImPlj5ex+XrJbspQD95SyHa4y
yMrEwwFoy41GEvautJ/XDGQ0ReaQmlYU4ArcXrNUjQSPU1HxHPsKF8AfWpUcEXfCHk1bn5nx2G5P
qFk/31fynw7nliglUk4UW8VTeWSMneKxsr39CWGJe5/GnPwkQRJ09A9r2g/UTixkuC6UQh3l11ux
FZiyg5klTI7eJzMTaKEdfUKH0tAkrcOqyEGnMWo7RHdf+cxjo3COpUWs5MVXi/KtbbilRR0WH/dq
pF9A67rKNmc9JfsC1UfVDGJLXL7gYqyAaYjd2Uaz1ozaVFYClkBZl+PS8QMzeh8wCIg16uFGtyLP
VA9XwIjJGF+HNdmazCf7qKD3PpY65KaLpaRvUG8WSbIsrC2W1KmWsFTIKnc8g3EMcxo1PQXqtpTc
ICdojhhPe7SZW2yaZTL08713K30q0PWiZtAXEqQ/nvMV488+0BRUY7FdAKflv8+/3RKj4t1C7Yvg
ev2S3ritfO3ZWHJUMQLaOdM2ldpoHCaOHJ7mguYnECm2vIOyIatEOX8HUYzH0L2g4pdufz/xr/W1
T7+qtXv/j/X+Wa2f7l8/FgVKTE2FNaVxBwrowrYiM3e1EeLFZEVtM5H4eBzfnFCS6htFLReAVz3L
9v4lMeCabe21fUptZqA82ouf1+abEhX3+B5mFLrki6N96ETAt0CkgWlndlPp/AX9pjTKdnL6FcdF
ol6AUmVFQCtDYHwl0kkBHglGzHyzWLMGKWeqDjdSpLN4fZHmcqRDik/VoUBvjbFL975p3FeJmRj4
lgplkaNAiltdQbVGxhKtX4HJvXrYQYwWDNWMGY6MyRFlkbGRN+C88bSAoGFhqUX/MXZYu/9Ocnj5
jsA/nCRwlDFVuIVfydg5gZfgm3+Af84xHbQwY46wOixmXmoQ34QUZUqvWacWMf9FCpkDzOkFz54Z
2YudjzFkJ63Q8sU4sFmVn1CkzESl+IKfZ6h6RcvO/BVvu9WAlhXfBhrbfUqz1mJCiLIWqldllRQj
01pYL51KsCcrMVhdzKMl+HF/JzRoS7FoyzDS4w6l1pcEtylZMcTFYoIyEPJFKFUvR4ZznYwL8Ei8
RPWC1bk1A8JxqwWUceDFQW4WDUSVvZRo4nwLTtvKQDcMog1gf6w4g8eynRLQeTkaYIQP6XWcD5Fs
zbZelQZ/wFbNh3i5kpdXn3GII393BEw/cRteCS5FAW3ZSqsBj1zskGFCOs5gZd6wTz9x9a5u6lQC
kac2I9s3z0gQs2CG0txqD56EQQqOBNZudSQY5HQ47Db5kzjMS8846S9DNzHQAAX1klj/MmQ64bbA
/AL0Qe6+psvdo3FZAizwyIrMZ0giAwTwNJSEVewso5RLT7oK2xwbTAIOANM0agyLXU6MqGPOwowl
JPwji7zG0XypnZ+E3tgBkaKtmjdzu13DF2CQKbEC8umxZuxmEs4or2AYbEQSEDFDTzmEIs6kRZ9B
l9cVNv7hMbVFb3BrIiD1Q2w64o3UzBztmNaEBVYlzZi2G9KUf1gIWShnEoxp8dmaC6Seuo0WmeMX
vARb2HIsYiCLXQF4fyMwVeNqCw/SqTPe41O3k9YYcN1g5dioeb6dOOoDI3qa6R28lQzlVgS5LeV0
LD2NCBQ8ng4xvka2rsBcs0/aztp5O3nJKovOdAWMVGW0oyCkwtQM5WEyuSqLLIQFE0Fx3Jcd7zAD
7ltoG1SB1aeuTleSrRamDFS2ntlTPBP23FCnvI2c8mpXeshXc47gAFOGdxHFW90qJ+pb5lyeWTgp
c/EIHPfYaoEoWNIVqgkr9vK28SSwK5NyyZuNg3cDkVcLoPz6NuvdIIw+jDKPksKP240FHTZMpgx3
mTRdG6soM+DJpa5tjNoLWH8U7cs1AE93Cye3LPeA1kxiGa+AlXxkhsqj/O58AM0ugspLUI91jhpv
Tx6RA6Da1/EWCbzdKiuICLSbHbM3fbxHNFGVQy/kuP+B4+k8UTcoaZCLGrJ3wqq3AC+AlNXuARVG
//f9EGKmEKFIU0rUja5klYvCMU8Yux36FRK4wMEukJoTRzQL/5yhN3IwgIhjLd4iLPATfAKUa8NV
zzx7rmMm2Lj5GCqgKWshbjCNC18Ipk3st7LIZlzf1hrKGs7qwMqqz7mHKfNUcJOlpRRpmTqe7QXO
9/m1RSrUZEiYxRSlwTGHan+SjWeJdVrblAyNAaCIaLnNltGy/BhReXLVDJeq05gZeZUdwbS01GBO
iAk/i9Y4auSeAbrFCbxMA24tvJrz5NDvMdj48qZt31Cl1DFYsTMJYp0x3hlRKu4zPzPpd0uTssi5
F2H+IAJN7iBDbfjTOJluATL1IUC3/hVzCOgr95jt87MylzlZQ281Bp5ofLyKU5BmLcIee1qwwMzQ
VzvWw5ZFgYoshrxCMv8a9OfUjUzdSHaG/nFfdnOWT53wQOkNzzW9zpUjD0T8ZXQO62xmlf+f30fT
BGzQJBzzIu4i1D04MMcduPm+Jq+G9+s+D1++jzJkWGKDIXpBRaqZ/4qdJkSSYgQL0IT+XK0ER7Jk
UDrGG934o6DBpj0wrfXMsdzQoyzIINWYh1mAnn4aE5hIKFZo9lKWvnPFZlcVHfYcqrlnBpcz5loe
Ow/RfIJpDe0rYptw6WNrXYBybo/n7OWpcZptilDzd7URMaLIesrM+CMZy7qAl4f6poopvttj0xYh
Ngp7fX/20XoYmFfGic1Mgig3v09JMOExlTikfH9er7dfNQqkUs7J7/PFIEvye9Nam3hDXjEGYGTW
6lRuM2A6fyAVwbAc4qxMJ3xS6h/pIZYZY/8K+gu29vUYAkzDJ/quI9HpeBQrOKcNpobJKcxIuj99
asfPtX7+WLOQNudSIhN5aPQ1URd13HYpSjbcIXjolumx3fNu+uEjY3Fh8DznjAFQxqNWhkhntNO3
ZytHWqikPWRf2uMi2O1+WJ4z+9yt8UxyHGtzNXM0ANWIdk768vPjiaHGM6EkIEV0YCRwMnY8fx3J
RI0HNR8afrgMX5mmteYsAA22AJ5pRhbOBaDdrPzFXHAn8yriZqy/gT9SqNj1Gg/9uPBggInbtgh1
dNJuyrPw9Gt/OdikMDdqSV7LY/pQkn55ygwWgNe8wCcfQCm7JHd1kSbVcF6/dCHxMS/x0FvbX7lt
p8YxNArTasy8AFydtRKAOATUnD0Sl6wWva/EMW0lp3IYrdpE8JU0+IpYFcP56Wmbb94q8qu/GD5x
FoaD5mz/ATvQW+w7HNdoRPADjHNnHgN11TpO97CCGOTXKDf01ttet39V244s/4SGY0V4N5XG5XQC
LOaBec1nzdn3CdAohXITN6mgj7TXL5rzFn28SY8DLNsSsHytdTVfV++n1dX9XAFY+hUwOo8RYT7g
55wGto0CVQKDUKrw1XsxEf8g6VUUyQPEL9uKwSXorC5P5+dUwGRmbV0BgXJqUqIyvMYMygMqlBIg
FngUYjGyQJ16qFzLDHldHtdtIRgB6kp2sU232OsQ7RePyANFZKWvMHy1ct3GfXIZt33GwAIRRcSs
DqatOIUGDBC1ME19bK5Ah8BWMsJVYcKgfx4YyjVXUJySoaECCi0uNXkAl0BgJSg0pG+l5b+y0/8z
4cwNHSor4slJ0KdX0Fm4sJzb/a8OM4PG4FjQXnI6uKxLOxfaIH+N3PJownQAyN9eWtH3i74tZP6s
ZrDVwX7p4LYAMMdaGfdP6meGUIV2oE8Z09A69wMwUUsUoQibGIGaXZH+dWMMTPSfn0+DWxKUIfa0
PuuuZQIntxrWxNqsdqee4dxmFOGWBmVr/SIcFoUKNkZQlcJYkk1vWgxRzSQnbolQd0oIYc+DGoys
F0R63SGv+bVXimW2ZqKCWzpU+L/gUDm9VKDztBXRyJYdWSMtrEOnbLLX15e8KcdDrw79y0k5mv9f
SvXF4MTm6Vg1MgwX/H6FkCoj2Kd7uk9gpsZ4IyI65xyKLdKULSjIQDyK7NAIXNf9YJ0EQ0508tXP
h7RoZRxE/K6/YyyZ1Rw2k929ZYO65kG0SOsBrQqIQ4FZ60BUK2hVTw6s4cYZQMdbSmN4NjkSObrg
xSeB0rDfvjTGy8tbYLj7i/Frv7VzdPt1aMfeww0fGAf10xHc0qUuP5f7ZSWPl59/eXtoscXOsiLy
yLiZP83zSARNRzreSLCW1IXJIqUOvfKCDixkiGGYEdGR4fU+JzPoFbdEqEsz6IWwqPjsy1I+Hvfj
7iz3ePS3TW0eN4d4MPUcEHj+CBvDoMxgT6Ie0wHwmrxSAOVg0xyRiN9UAM+wQwf7KSBS/rghz9Zl
if79RxS/1ddPf0AzpmaIzPswk+W5kcFXCn+iRflCUPWSg6CftMcn7Fsg9pI8qAZgs5+tncFS2r8Y
wn/Ole5Fr7RK94MM5AosCcN27Ov6YP4rU/VNgrqBnaSg9XV8XZtAMb8YzwBLjyTGAc4UVW7FRl0+
vQYs3rXGAW5N27b/CA/Ow8Ya+0Aj44kFk8E8I+rGdWqgqn0OoeFtO9h7m8chOaWbuRtkRbAkCauy
WP13P+PsW/4o79tySXnNZQhxWDe2oZ/v6/9frOT3GVF+V24zMevTChy9xLstxhLOyCiSwM13WG3A
oDV+6u1r6ZYVypTEKPhFwgXSM7cdJrYiG51YBrFOIcpeuslyADM9m7fkKKNyiaTK4yRoxnqdEnOL
41ouH1rD+VO7R0SXK0wg6Og6Yzm2v8RL/4iU7lntuUpKswXYTH1DfltBFTVUryqXUb6cd6DfZKi4
+YLdDDLmOJBzuBBuqexN98pMgf8sG96IkMZr6tM+LPVg1Hfzxa4MlNjxuMWWYiyHO+UOWrpZjw4W
U5TJkPvgGvdF0Z+VRxmvOXuJ1cSS6aDnFFihBkuEzKOijIeo8LV6kaEiGTDDTH9bvawwfnM4MI5q
pr55K0fKbvCBmGNlMOhADWEzkA9Dud7Bhj1XB9wNc9CI5U9lymhEajHoHMAAz0/YgPf25UvOf8hv
ZKLwpjKwVJqFvcByJzJlR3SAB4WKD4oxwfrGbWXDp+wZ/oRl62XKgEQecl9NDu14MVFYO5Mlsmvo
+cdwwVqzWPd4Jrtye2iU/ajiSrjyGlhag9wb6AX2EfukbcfKULTEvf48fHxwjO3cs+ZeEDTk8wBg
K309XidRADo7K8T30BS1IZcXgLfct8HC7I2e/D6licBSzDy5xY0WyRPaqt7e9ktkbLDOpMHIoIEx
MNaNHm/sD6M/IUipYocxJp4PQXAENsR4//iwN2zNYi2JGK/qPTqUAiaywMltA8HJWHB2fb4vtply
GHRhwgWleblSpuoi+RKbqb1j8mDDr4DB5+oPwIdnad6sEZwQoxSvUftKaRcpKgUJ0gZIlrMSE/P2
6JvCV5wz0TK/8RcXNQI7OXJIe5j1P6M5QvIAM4cs2zebopjQovxUK/ZAAvRwMLod7XMXWX9g536w
ggvGvfnK2U04qpP/HL94Ch3ZuX/8M+nmm+P/sreTX/crrm2SMVh+wirdscz+Frv2uXCWDjKtm8G4
mtZul5qp7eKVx2JtJt94S53yUqrW17WgQ4JrdFIMy4TH0EeJWROgAxvVL+CMuB/u6ZFbM/sUGYr4
ZSEnbOvZIot9IC6d1b22lJHNZOjGfDw90Q3q0pb8sIjry8iZiSQyos893jw1MshX01j17r9IGN9K
krrGZQucKoBVjakswEHa9v8YP9OSjZV5uK8z8xmtCW/ULZb1TFIzDbcYhs9SDd55NVaHQ/3KIMO4
XnQvcylLah6PIgw7wr3WqDR42IRlCCrrocUw5DSw3VUv6qQZX8prk7Nk11vti5fH9g09jyz7x3JS
dD2rC/kLnxYjqZQ8FaTe2PIG3l5FmhaT2Vb8smI+h2dzKd+nRSeFe0AuAXgHp4VsETErbMwrT/qW
a0nF6hudj2ImpKjrXBVCk8oRbhVeJeOj5A9gCBBUWIb7uT6wxo/mk1MTapTD57RoEGQPjJnI4W/t
1EJBeHmsTOd1Za16cnLxbFh/3FfK+fgT2SJMDkoaYL8pmy+0nVLnPF6VIoBA9vnpvMS7QVgSbDs0
XMwQfH5evzJxDLLzTuCb7HjIE3uVB+Ii14Qvsi8vewxrAv7PQrBtYLcqgm3jU7+SHJ1CnItyyYJh
zGbqCqNx+aZOvV3CplEToax7dFzXm+j8tl2SzgD9827HGqv/yw35pkXpUCTGtS8PoLV+AtT4WO8P
sWXewfruDWynhYD4vmj/orTfBCk1KnwJq4zGR+34EoTZBK6QYjrISx2UHYMWU3uokFFM9UpR1NHb
cs4LGoC3Y5Dq2c+OtXu3EKVapsvgbvzFn8HjN3eUH2q1Noq6MSqGhyUpVAY1bOe9dJh4f3/x5d+U
KA9UpFyV5wuYtqf6t0pE3I6lk7kDIvBnAHQO2FWLeW8Ge39xs99EKVekBtX/S3JWVm2uA5TqtQ1x
0BjfGMaHvDz45scTE2diVMG/yxSdRLeXsa4DqdXHGLM0TWyW26ruHh1Eldk5DYO/v0Tn/+FP5Whz
E6hpmo5vjDd975lLIiEXbny9dFmtFuIoqntcUSamDq+YiwrGR6Fpm/sxdD6mjh2u35B8RGYE/G02
lssbxsk1AZDghuYheWSltuazdv+YGpUew4FJV9NS/fLFaLI5hwR5EjKs8K5nynaU3T2GKUvTLlTs
byhHhcUYE7qyMxcPX23H8BgKiwxlXzTRF6/lFWS0mOgBWlVfekP8nWKZXhLib2OfPMLuiiwzDZ+x
/O04m9fVCu+Vk2WRZWB75u/fz+iHfEGXk364bIwPD4/Z1crCs7a5sJ7R84mjyQFQJmqheFXkjVln
E3gY+RIjEQuEDQeGWZqP7b71mjJLIVq2O29MBlzQn28s3jjbOLis2fbR4tw7YMoiqXx20fzxaTss
C9MjI0jRfTbmEykTYVHmp/WFWqg6sBETJPUOL+jVGEEvjugTJjWu6s4ywgdgwpwOaya81P8l7bp2
G0eW9hMJYA63zSAq2gq2Zd8Q47HNKAaJ+en/r3XOWdM9XPWP3R0sdoEBVKzq6uqKX017rX+JkC2X
xoXqmwKN3DagerVMR/htLYOK4xxzzLp+05eR55EY1yTuaK4IiCzUx4K3Om8oSIJzsQ6YIOOVVjgm
XWfLp3nfISKNkQpbvZV0bgMO1v4RaPpEIl9LYHgeYk4MzFP5W9l4xGJddKEw3Gp02tJvibiDHVBb
xBv2fXXhEmIsThUKRV/RcDef+6947gHX6R24inHfV9TZBtdY6BJD7qAYz6sCA5PmVniNDqm1u/mG
9zmaaBMbe4YYNfn5FDYzKYjUGdWO581GxJN/BgjfHNtTPNRsD5YnY7kvR4qcd4rtUUpUoxXNDEJc
hVgVitU3wXHHM0/3vSZA+/5kKwA0Y4V1DrT0FmEp5OXhfPoqXwDiipCCi1t1W2R1x07dPNSR/oWV
3GZiBo3vXPtthTb8zcNxsY82n8f0YY+eoV4mn5+EWFc0WQJ2wFyvDsmh9zyeZDmusM4mz+IrotOM
Xr2LvTq9PbjHx+aMc0TqR1+kFscZ5t2GWyQwYruXoyEtKdszzy1C4nuAn6GgUpzD5LwCbP5MjeJA
BRgrjdg0LKbbGAUZUlvgaOXfJB7/MsdsIi2u/f8WQlzsMUGB27T2xPq1RG0dd4/ngnLuwC00Holu
CP5nSFYbVKD9R6BL3L/YPMfzdvFHFJoKWZ6rhlvWz20klB4WsVutfsPq01ZfXtMrx2Kx2bguLdTB
6KAJ0fKz5GP+8jSAcTbU4iwHJa1t2+hjpc8J+mjnDj0ZVMSe/6XgGNMRdmmL1xK8YGzp7Yh8JtbI
38oPq/M7L53EYYzNkGVNIgqNCFqr9kt6vWy/OFdnYkj3h3lnM2N1HaVxRn3X868Nem8Ta75wN8rc
hT7sgzlqs2TroNsda+rRfcRRQS5xJiApZuiNvVzBXe6ckMs/vrn2StmIpd1aQ+H49c54sPoXe+d9
HdJNnMN2rP6liWJzZ1Uda4OBNgLYDhuQZnBV0QuR4g+H1+ki47cjeRuBGF23SyaLWK5DTzL6hR4r
3ZJOaOniUOGpCxOJILSK844Gk2VuFZ5G8mPfc0hwDJPM+AN9qBuRkKCnA6FxtNTnHs9UcHJROrsV
UszMWA2uoHDanLeC9UYKJIYApzefLTg3mWOV2P6wWlaqWmtAqbWAG7sOSDLfzx+3lz3K2hxS4v1I
5Rabj44/SOqkbWHTj7bdamRAgzX5hXRiyPF0OQqgMImLdFbWVTSAI0R0OYCoEDEonCovJ8UFQK+f
rpM8Ewoj7ZGpbC2MotoP2FcSkE8EtQQDOlsstEeN/goMfh7E4nTcIAN+38R6S8m4Kc5IhlIg+npA
33nTe3YT56jZn8iWOChp05RFjcHr+4c26SOO6DG3ye9m4TXOcGYqWXWe+ZS83//96chrRIC5SxXW
XKaY4YKmYwbCfXtH5IWSXErI6xYFq93qn2nhiCDzTmaynhi1TyVIFou576KliPhOv7/P1+S1GlFh
HkijOGddHlHferCB7MAz2ZOZhdHPUws1UoMwSNPQLOlV0nbRPCW3vDzHyvF0jXWUgcf6X4/9tMJc
Pe0c/0RMvLYulndAeobH02So/80T6ym3g2yELU1Rh+t3HI2OLUgrDfO5pi2+XnnlsEkTPiIm/RSg
KpiZJP2HmL1JXeG3Z/P4mTR3IxJMPSHVEtOMbqlGxRL3L0i1I0rk+cgTsIJwXkZUlJ+M1GlzPUcy
pJbabwDD/uwwsE6caIH+lqBw7is1lxhjDcqg7XvZADH7dLqsz2TVWgraJl3lVTAeyoV3rV0ORfr5
f0SNI/ZY81BmEoAvQJEui8vnBClagqqFpy542s47LsYuALAe/iztdkUlG1Ms6Beaq6j7rlGxQGxo
LlqM4T3f546nhIyRmKGzIssreouVC5klGMzg1n148mMMhRyZRWNSJcwW0aZbmVaH5tov6tzF+Jej
8tOJku/TYl31eui00jRB7XmD5DpECNQnew8cAfxB+YcOrwLisiZYFckR5XSddESaeZETKZnFvQlF
wWpKJJyxaQvJytYyD8VDQPrH363bLIelvAkSuNCed/8gp5sFRtRZc5KUeXOmzZyrt/Pn1VWhoTvD
eeaOWXOUlHXVlaEPpHyAgGXiA4Ryi4W60nrpHSJeRnQ6SzLiiLErkVSZbaxQ3dzQ3jlgPya4C0sU
twBWy5HepMc2osWYFeUsn1UhhA9wsU+1g1oTHuaKABYVM2Sow3CocW7dH957HmCtEDX9NvoC3wM4
bos9qhGo32MBHNc+c15q1pNXNdWfVT2o1damJIEjzgEPzbl30/WkkQAZQ6KDobqk6et6ma4BVPol
r9QzCbCtdwsE6i+uD8VjirEqXe0LQqSD3m12NLXNt9nj/VPi+YWsFz8kMmUKJNyHs4NMU0N+o//V
IFvkW3eefLxPjqMTrD9vGMBKln3KEKCaxW1GtD3Pk+YdEjuxUUdtL1VUaGhBI/tP2qfvIExwdhfO
o0mvy503k0UazjXzqusFCG2wF2kRPdwXFe/XGcNQxLIkGzRrvNKAQHRd3P91niW9YdeOPNtUMovs
KuHna6td2h3dNfd7WJYLa8Vz0aetjoZISjHpNjPGZkcq2pTKGDGc8VnbWKMN9FXevhLqM/x5Et8k
GBfQn2lSbmQg4Yor6TElEte88JhgTuM6YBj27MNrQT/wZlO/xbZcONJLj62Z2GOAliTkizgnNP0G
fTPFWGvDSNqL3IOk9JZiOdX60XldWt59ItOxhyIIFIAKUFfsEIY4GKHYFDX1+87YCLqBP4amlYpg
OAhDcniGOP7DpAEY0WPcB7GVzxWdAzwOv7H52JKXsJv3WZp+UUckGH2TL01UNmZDjwpD7ejlesAg
wQLZRuTb8LAmvJLAtDcGRG7ZlE3Ao5kMQfXaK/lAUZZq60yiKxk8Cm5AvbK30Dailf97ecAAQ+Rm
Gzle7XhdZJOqOSLPKH+v+VlThyD/EOzgogBi/r5Ap5MwIwKM7s9CzWhEH6hVMgnXm9B6cGO7flqQ
vfCBdrxufsBkUvrES8FMZzFHZBn9h7D1oB+07tjZAzk/RXM0u14reLUc/iZVckRH+xnZZWY3E84G
Nk88P+s4NcPuH8qX+yLk8sIEPbTPr9JL8LKy/eUsQA8Kas/q6weHDD2JP+zgiBWqKiOjju1Gl1Ch
WzvKfQR45f2tkRB1o0PPY4jq9D1KVKgjSqgZtal+BkNxA+Ca6moRN/kM5oG64IVWt3rN35OS2AYp
STXCUhugfit0ZmqfiQSEOiWaXwJkz/OQAGuZ4vKFrrD9sHd6jMHllcpRkWmf4i/BSmznVBZV12sv
0nUodloQgi67jGT7w4ELkM3RFElgjEmRNENi+ljWsSqaFcpXZ9gOT1/s/pWm/Im5IFfhkMVUqBvB
Kl6v0TYFNkavI0XnO3rBCxsnH+iR/Jg7Zra6r7UKMOLOX1FCosdlwHvJps3+iARzxQJs/tKvMY4I
M6fAeElWeMkIUJf15S/ZOdjcgR0eS8xdS9QsEPSUStBuf2FBFc0Ot3bnXIhnce61xKPF3LYmAMqz
EYHWs02BSXMHYMV2vt281YNlHEi+WK8Lp3a1B/WCwXbsX+a8qRz6N6Ud3fboop3V+gqlzOzqfevA
Ct9XRx6DbF9QfS6L1kyoDT6d/OUicmC+XGmBuhWN8O3cW3lLzfUsmxvpU827Y13YBqEO+H1RbtLl
OJviY9GRY/0ZELfwfMUCWqCnHu9zOu13f6sp2x6EbaDoculu9HLSOiGAXJO15mbIEnEo3X/XJLaE
UUQqlv7UUBrqlvQW9hetC+93SmjX5/ZXju1pNse5m27CGDHHPNl5ruWFEuGa586z8lUti5QsuXM+
9/0d6ZY8HSljakbXWhng72A6evZbsbrlucFSsfvSm4y+Rpww1qRrjKGI6e1291/3f5mrAcxlNspZ
njUVvj8M4WyQOewGGoGQYOJNUHBUm60r1PKl6xIqqORXfBh+/TubwJYR5EyLZKGHhDb+3NXdM8fm
cU6ZbbQx9KSMFColNIElKDC/AqHq/kFwjpjtsVH7mRgUORjwFxgFuHI2W3KiAiAJ//SQxKZuer2l
anratEvamluts8i9phZg1tB3uDtYlvO63c8LlXfzJyPHb+Vl220AYC2ZakVv/vJk7OCxF639wRtY
nA4dR1So+o3uoVI0mAU6g0EAKYruG51CnwM3EWl8ICVb3HYyKq87hvr2hIzIAd8haqOEyjO1LxWx
JAI5ImuJAhnX3eMJkCrniJY4CzCUM4Mdqy8Ee73Oh8KLnwf/EPJiD57FZJf0JjOtutTUzlzc68ZH
0H2Z89ECJtOI3yfFlgskMfcDuYboekB0v5SbsiEW1szxrD/nyrL9PVl3lYxaQkzQLjeaZTwmVoM6
EoZ7ehuSW8mP3GZHnl/OTsAJiSykZwUkdQ+ZS4egtd2zsEmS1z40DfY0EiETZJuqEGMhLs6pVe0c
C5i2hw/1A4UdWq/i+eYcw8S276itLAxlBe1LUFiJnhvsc2jsBiD0PYC4LsSolo7g3reFN2fgzu2S
mZc7iZI88FPQlGsgPOxT8rsCng7wYTivBo83xmjktSwpsxhw3GZFIp9ceUZ9utVQRTcD0EUNU2FH
PsqoaTLJpCDQGBvM3Nk+2bxa2BiwPESuzQXJm06fj8gxVr7Wc6PG1jua0KbjZbtkdTQWyu8ISy5M
21vGxDt4O87T+DeH9c0jc1h1IYjmmWIzDw8rd+HOrGGPBX9fXAtPlfpPpfimwxzWtT83cjOjslwB
QfFh4dvoH6awQRfg/APsjEuQBrf3CDJeVwW8wSL0QfCCtjw6DIVpPYpySF1WvCt4VjBbbXNUfzq4
+eaSMfYCBlRq2YBKPq9A0t20Lba0PPoHyRZIGli7csXbOfM3Vv+bJOMClkJZha2AAwQKyJUYj2uK
RwYkJg5n00/mX2TYsC0E7NlwoRHAc7re9NbgIm+Rb/qILqjizgZylOXG8+jNNK8zWZViLACVD677
lh2VX0lCfPdXXjscvniXjo3ZgkSoMoXC6GOIJFipros5ZG9Blqh5H5629UKGZ8BrM6G6fkc12bht
Voi+YuTQkrNu+1hcFkYcrniWi43XdB9Ly/SGmhJs6ZHISZmjwvjcGnPNRVrX5rwyPN1gbEhuJkGL
IhAM8QpzX9HLfdW7vfX3xMWYjsaXgyxRbybKPklL7F/Depp3iovUYfwgsirMGq/PC/SYpMBIstM5
d0syV56MMSkqpYiSDhwW6/P2PbNhQ67r9csaz4HHa++cjLV1rIDFdAdW5LDOfokFPVJRxOhTvAJk
KnPOWGlNIRTvS3WyiVnVsN0UGIPYqsDiSWNUvAy1no4z27AbzXtuAfcJNtncfmr2I1pXA7deBa62
/QiAFGk4nJLU1B0Yk2cONVNLAzUQkMdGnBxdO+Enh78pGzImwByZ6Ef9UIaoDq027rv7qS0qjzZ7
ouyVQUE+nmfufYKT2dYxQcb2i/o509ozakUAeFkpTuFFjx5v5yH9DfYqjGkwxr7rKsUUItA4nVy7
A7BPXHIi2cmUwogECzKdVJc2lunBYFf9IX4pf6N2H1ytD+6Kq6m3ckyIBk4jI9/UYmNEdJ4eLez+
0rcf0TySkjX1Ez3Neb5/Ohx1Y3fdGl3dyVEHYlcH87QOz6JPBg/YdalKSA2j9slmMMSgFoHXK9AS
uI6RWbEiBhCrLuBlNyuwlZWXHptShDE96v2MhSehxbeNQE+OSPySknCXAVDyvswmi3VjIvSKjYgE
4qXtGglELu5pBQ+qdt6y18iRXq8miRaViox4C96+PF/A2siSO7l/S7+x6j7+APrwjD6gDapIU2cD
jESCnMfmvZwThGbinAyO54mc9hXuGTLP2LWdqcj6g10QczY2QLG1I02o9eCSY/0m3W5dkVB3FDVd
lgwaZo84kyVxNpQtPT8wdhL/awTjLelfeDbjFpL/IcURLeai9Wg+P/tX0HpeYanjW/Goe/FDF5Cr
fQHOlX3wHTSIHSzNBcAaHhpuknVasKMPYJQ1STDi1Ir4APv05gNADl6/Bw9V5/khU5d8LFRGX7Xg
nMvnAnRWAOcoXoLD/fsweedGbDDamCezzu8u+PkUsYuwqG3Hu3DBcafyK2MeGCWswzwH2oEIWaET
6G1BonljKfb6JcO4o1UTcdFynLfJdMSYIpXqSBWHIM9LPwdFmiI4ue7MubrkcODOx/A4Yx7kLlJa
CbsTKAYPBnJNULGWyv7+EU2+XmNmmEdY0ftOTJFLpl4NZuqwXlAh0gvHME66g2MqzDPcFuIQoLgM
KgU6VweoA1b1rubO09ILXJ6poLfjj+sLHw0NNYaBERKGmJZnmMFRZRCr6PYBR0RV0INB5EiOKtYd
Mmxiz/TNWBFEBWRor8ups/WtQtB5jMLVPxLfN0dscu/apapvDDrlyN1kdrcaLtajRUK4uR/d/6Nn
e9rajggyBigIpURSA4mO/mC86PQu24qdoivxi8faZEuzPqLEmKBzKmABbAIp4iohAxA+XjF2PqC9
YPUooKwL+xodhBXofmgO7yJzFIXN9eVGcTWw1xvY5Lb/OMzXh6X3pS4Mi3d89L24pymMiQJ0t5kM
Deis2qV5WxI87ERrp6Kd7b5OTjsgI2kypimKpORampDmc4LcOZqv3A6zbqY1n8+3uGtfO48H/cxV
FcZKFVqVd2UCVbEvtnpr+upc2ZYW2bNkL3mSnDSJI/4YayWHUmCEFS6C3dBBc3mbn2YqrDy3+Zd3
uRkbogxamcUGbLyARECzmG3T1fX39qtFPrHkrhfhHZvCODfNTCzicwcZlm/yC2aCFJlUDnlysIAy
xf+hCcVQ5jskv2FqSm7WdvKZ/hYq2xdcdLESiRdQf746WCEYbN1NPZfPpIzIsHsVXnbPvK7U6Vdn
RJKxLz4wGzNBpCb6lMNo7l9hNb+An//MPUjOHWf7hNMz5gjLqwrROhQXs6jIzFFevI/7F2/SkUKT
LZbRydjXKjD3Dh6rYQySgXbR+bD1+PN801x8/z5zyZJKkLRGw++Xjg1EXAr/X7u9jeHB+3xMe54j
RpgLFmF8v/FNEEJnsmUn+2AZbAbB0mpy2exQJt+qx47Ta/03FuSbOeau6c0ljUUZNFXACRPBwX47
VGx/G2QZluTjgzsKPhVH65oM/RJEyM1ghKkkbd/4VCWwoXr2nj2cn1Q0w1fIW1ZPBbaQti/8OTnK
wx9PgGYaBtqwkai6QUuNfEYJveSV6UcDnYAHovGMqF4oWtKiu2DlR08S19ulliRYnONUOGSZexZe
hsaMpHiACwnlF2Pr5cny6pUncy2mSh/qexwyD7lcYbuIFIOUrb3lRHYzG+sU3D06218+UY18dF5e
6fponzwtl0u0CZ5ozAHfAqWijw+gYFnbVwQ5O1gAzqM4rV8j2VMhjWQfIDueGDm+bCN7KkzNFju/
gHHAW9XMpcM887UAgCqBnjFY2+QbSSbBwiqsL/kxX2kO52QnH6gRU4zFaZVGK6UUTMElPGGPC6L8
rQgBphavF3gSTg5LqP7SXea++EPYGFpPSQE/xJifZKDsB4njrz2KieJ5FmBBK6K1mM7GfDZ12LAq
Bz359QqBMjdxNGlqR1/DWig9DNRUSCBl+21YybVrWrd3OXxSAsIdM7n5gPfUmjFO1UyvREkGOVrS
HOzQXewX4YORWUhXRbHtwSj6liF5BaAEoMaHJd2hs3vmuaqTb/Q312ySUWjlUEwi6BaOoHXesHfU
9dfyHCPRKAbSzUQf/yy+GZGkXu3o2gzX2OjTHpz7CXHLpRCTGZyDuRNh/4Cnvtbc0jvnZNmUY+CH
mJGYgeBKmcMrEM8oUCyFVYSdOgAZ+OCleabj+BGDjMVS4kssDQ2lh97m+NA/eB5gEDnWh2P4dcb4
JEXU5aoOIqg2ngG+iJomNzHMMb06Y3iQQ5fiugropsuVa7qqYDl4yICYyQMy4Jk4nbE69Qxv5+wK
bp7hKGJLREcCIIvTSWWO2G753zv3TmeMzrnVG/Sk+rTM3lrxWscwCawOUqniVgDo8XXxtUONxbc0
h+sych5NnbEwql9fhdkF4kywfsCOdvKeDsthZsDKZuTfmXGdMS+xogW42JTWhaxOGymzhI8C9Wgs
ZSSq/c+CtW+VZ7OoRZZVepbQR/rtOk+egg2g6w7A3GnJbM1Lw0y7WX89GwZjP6IsPBdtDpO1gc1y
3zOEotkK6JDRwVv9Qw95xBnj6WCQsk9mgEShHX/hw4BYFxLkTfvw9N9gTEbXmZKRB9QM28mu01Gw
QDehjUCeh6fPpcTYjbqVDKm+QP8xF3PL/wG0Zo0s/opr5ydji5HkGOuhJ0Eix0o4oNKDRhPgCVH4
YvgtvAYTnr01GOMhZUU6i2Xo+up03TQk8woCEBmJO4Q62aIwclhYB99X8iw7N5BdPw9zAmcscmaO
blr+OqtI0dvFhWjkuoa39LEKo63ZWPdv9a3z7Y7xMhgLMtPN3I97qAmyMJjr0yx5NQMUgR05wL5a
+KXlAybWbdFFKUVOYBkeXtQAvgSNd/jwNlxdYoxMLUrnRCtx6/ul65aW2WPbMFBpZwuULrAn7j7z
07neb31id7ImA7Y8ywL0CZnDDVbgLICNu9m/GATbmMzFB4caVRpW1IaCBQKabEhYAs9ob1lLajPo
KdxB2c43Mqa75l70kFkf8eYDYQ6H2tRdGVNjVHhAdi1vTFDDLAjJ7Mh66eGdcCPUqYThmAzz+A1p
3qCF43xzGmYkAZKe17/zij+TajGmwmhpFmZR1qo3/wfd8BGAtwDrjTITt3I92a08psQoYF/GYtL4
4OeCul01YIkVhpEt2hWI+OELMYuJBYq8s5qKkEZEbx818l9TNfP7UKVndbIbga50Dym4HQKkD54S
8kgxT51qDBlwMUCKZl1Pton0RUuuJ+UMas8f6enfaSHbnq+LyF5c6MH58/AgD0Q7o+BKywAxD3Rh
spVoLETmwbsAPzowruCsn5cYfFq5GAc1sDMAjYEBUU27RMu5JawoeX2hox/Xv2VjuaAgk/7g+EOY
9zAJpSas6M2zN3ZVEVDH4mX884WcATKjH88cB3SyO8VQDBPRnYq93SxwbHieqdGswPZ2GWOv0Nb/
weNwzpJ+95/265sMczUCs6pnRpPBfmEiCVPSwDh7onUWnjfGocPeBkUcxMqgVxBxSLALsOglAkId
geDuMzT5+I7kdjvI0bXTQ1TqAxkM4d11KTxO53VA0EY2j745SAuseMnXyenDMUlqtUckCxUbgIwU
JNEFDPyRt43snpfqpl4IKJFFeFft+zxOtpCOCTK3Qm6amdG2lMf0oQQArbfr5xwSvPOifz/iqe2V
Ia3rAjydhnVSEnMXw1uiTZb2B2//ijj9iP6lhOzMSqpoiSA00PXnE0yWraFUD0waD+PyHK6oNt/R
9tu48Ygr1RACTYpKGj/agvUQWnlJLp5y1JdfB/2Vbrr8f+y65HHHvKYzVdIAvgOiw8MzkPBpijm2
i1WyTo4Aw+D1CU7CB4+Vg3lWgyqPslSk2nhym0Ps23DzsOwIxdqXj68vLuT5tEvyfXaMARGuAUrD
CshREImTDV/T0632yDUgkz6JIUvAkjbhbwmMQvbXc6ddFAOpZEBOtTvVUZdWLLnpnBt/T3I0osS4
dLWUKIEBpiBA9SXGtBEmjWYLDJdzTNVUFUpFu6io6Og/M7B87+cdk8JzVvmVgmuszI/Fu7lvXy8l
+nlWwft9vZ8q8P2gxDgI3UWbzTJDBaXV6cF9P1Yve9P5/E0Q6QP+O7VaonI944m7hpkZURANU6PF
FebAfCHMyzwwh6OGXM3zjORW2VoGEFCd0n46FJti/t/Bxw+e8Zry91ADEwE3o8uKgA6/n4KN+v4s
Jkou0B5xf3mkC3vJa29vf2F/AheQ7YYHxhiVH9QY8x8UGfaLd7VwS9HmWOaEG/7LdK/kPSCxuwf4
SHrb1vb667I1XMzHFRZAM7wVQq37xzwV+mgSGJcAHSDq2k0NRuYtatSiztpQQPVstZGcUkGFGl61
AIrel7mgK2w4FKkxYXj/QZE55Eroo67D0oNj+oiKra4DJBPpYDQj9S87+NXP/ETLhK/7gyJzO/tm
FgeDHwu0FLmRbf9I4aqQbuGua53yJH5QonZ9JM0sPQ9AZk2gRQ3ysw/DYEsfL55Ve+bxA++gRFHh
LLRx8l4pZeLB0CRRMoFyAlweqPBPwpdckhHmpVAolXRuAyUe1sBAcbC8Wyd4IWOLVkeRlUFbfTk3
Xg2U69/TF3NuxZ3VrjysCQGOsRU+F3vr/HCwG17acKoX/ccXMofQhOf2gmVC+MJ6icIEQP430Lfh
Mq8cALxBNBaxjPVZISrdUmi8A0av4TWkT5nPHx/BnE+ZKMk5FCAmYBCrBJOuqEm4Bom57haV9x9K
PjoP5gGP48DML2YGbhF1Nwfp9Xx0nr7Kd154P1Xp+sER83S3wwDXLgRH9dK2PbMCWjSqtf5us1KJ
TEJMARZusjHR7g+Pdo6ltBtseIBCzJ71xLO4VeOpoOfH9zBvu5TgJdYaesy2/a68Du+anREREIUV
aTAfSHNGK9/kJHCmYr4xVbYbZXb1pWsqUqqrTb+NdlIJLLfQflQW82DdIU2AnUah0xNA7qOv7rr6
COx+Vb/zTNukofk+dbYtJdaDsDMNfEaPIiKyINhh77sd9lNiDfsHx4xSh/2OhrEwaW2Qp6aWlgLe
Z1x3P7abvYfEBHcqbNqmjZhiIgepDpXLrL4RcpEWT2UiBkiLd9YMcxaYtLDAXJBxtzTdhHWPQcak
JUDQEfKmAIM56Z1kmVuDF5D3BzcsiIqemG2aktyGk1rMD8tubm0BtGPVETCMqIWlQT1K9oaVvPyT
4tUPbWNMWXHNBzPUcOdgT0+oXmEgClvJ+O/WhFf5gw5jRPLCVBrBhwSQDhKsWeQqH0qEBsohd3ma
y3k/FMaMYD4uzUSdCtumSw+dAMPlaxpQ1V445xmtaTMsy5pgGqKk6gLDmN6JPtiCSj27th8TJBAE
9LvSI/snl2REiGGrlbvWDK8XyhZ9+5Jl7b6GMJT3yUx1hMJz+uaHMXpIplWq74NMbVW222/llQ+w
ujX5vYDRzYhXbW5Bfbrh5hEmVeSbMjuyGStG0DQ1KHfYtfSCLerBR0yGzkpxN7m7nSYftRExxkeu
NWAqiCa1BJJztSKYdB83EBtZDtxC90ToNpboTYNGjlRaNCHWRYAvmWxWIpqvVef1MufF9jzpMaZN
1X1VVQpQmT3A8XjFVC1aQdCZwHmeprI9P7hhTZl5AaIl1XdNt2zp07eBD6wUmHatFzPb+6BdINHD
bndfK6ca435QZcyUIWVl2kZUho2VPhjr2pVO1dYunr5m9kc45+7EncrO/yDIeFdn4yxeCh0EMdwu
2tdNXZPDV/0OI8LdZSxOGqyRLjIm5HrNBOOsUlrYdPNWEncRkBTgXQdu6mwKUO4HW4wREYYYjfNn
kCrsyqWrE6PSwoCqSTQrcWb7c7QarMvua3jyDtn8S6ddNRzzTCn88RSOmGXsC7amhKZJ9YeGaLml
/X7mNWdNxb9jJm9/P7pwBtAczmUFErV1WyuKQHQ2YET6ywMeoPXBg0yZ9iqQkjEQdAqiaDBX4pyo
s2uL+YqjtrwUpN3kn8nm/PQ79JZVYh/qB4SDK1rr40hy+lKM6DKXotPrWCwq0A3Xq9PliFyNvESM
bx3QX8e5gBPZDE0akWKugxB0l+g6A6mEpEdxi0r44YNzxSct8ogEcwsSP7gUhgEShb15aF50B+Nd
By+d81Jp09HbiBBzB4xSSNVa6RG0Xzzk7M4k+ULBBLNmtL1Oci4GEfcXp7aTo+MUmGV2Z7sWETB5
4rX7Tl0FWdQEXYbOYNcKkwCL9FDwVW2geZoiseSS2FzvhAqNvW2yJCFQEfEfhYUGvyZJcBUqg942
d+83jo9+18vc+tq16M/A2CrnDHnkGNHKah73fQ5yCbHf3gbyMAeabkq2Tx63mWYyOhuzxhiSWT/D
I36lrCE83Jweji7ge+e+pwApA3llrv81eVrfomTjshQ5UUNN/yNKzerOcIYQhB6DeecsI2BMhbw0
wy3suXN4bAiWyv4QJ4GO+x0R+T0ZljPRibAAemmsls4cI2mfZO2T7ZJQtBpNW+5sZLk+tD3gtX4F
QLmwOac7ZQRGEmfDNMm4zEqRSlw4O5fraj7fh8Aj/f1q9egS/LIqyf1Hg6famCbj1sx6OVbTK2Sw
Op1C5E/Jy3YpeT53ofiUkzamw9hSXdaCAO1guIvHgNBVS44ZW4v5nKBfeQa33oo/YVVLLgLL1Nsv
S+ieEEWaudQY/hoUzrCZwEf4MAN2KzkBTgwzc3lHutJCHYF3hFNe4pgcNcKjp/Hc4L24XkEObk2z
7mIr9qydj2GoxX1dmb4s32wx4vT1PG+uVFX0/QHddJg7vP/7k2/fmBHmQZL8NAKU0gyM2J1khQdx
rp2WyjvWW3vBA3dEaNLrHZNjHqegkrTYoJcfuy9T2y4Ur3cDy+nd13KxrN487hDyFIYeFP9bgowp
PcetgX5+MIiqamZjwQi2nFAwwPkjRSe3aCm3JYZTE83hyXb6LnyTZixrLyWBZKSheHzu53ggsR4u
aYnGU32OirA91ZfcuMp5AZFWh9YGxAGq4ZyYaDKWHclQp4yOtL28tkU/YJEEXAoKQggIZYuO5O2N
NSAIsP3r1wEbWT+4ZzdVoB6fHdtKLTdR32FjNgRo184MJ4cU05znSE9VOn9QYUxHNkjqpcmgIc/2
WxoTrGMNHgXyJBAU+gOb7t/hOZz0F/98kP5SDLam1RldIV9MyLO+EJH4i+FMGwuQ7kaB8ItzeJOJ
FRnI/CgCKGgDYQFf4uGilZ16Fo91b9nCk0iLK9v80TJcHjDbVGukNibFGJOmqqRGM1ORPjK2ECwi
jN459cOyFx1uX9SkBR6xxVgSQ0orIPRn0I2TnTgXT7ZsIFJx3PVJP2xEhDEeWtu10rUGEdsoifBb
8w7nF44Bpi/FH7owIsEYiUYphjS54Hha6IIXOMcrKS1job+J1rLSuAAiN0/1Dj32LmcZ4PBlJPaO
q6uDSeWiwXWmA691QJ79OTrhSfa+36PkaMeuCnQg7RidMGm0WDrlQstJvYDDy+3cmLSU30JgL7p2
zopa7WPxWBgkab1hsJB16cmXdua8pzwV1ZnLbpYqdHQGFc0kOzQxfOiFO2/5tCwLwoUzo0d3T9SM
k6CmtX6Oeoiapgg2m0UM/KiGzNfr1+WSC3w31ek1vnzs+EQ0G87IaoLaposI1tjFlnLyX3ioXJNB
uqzqMsJ0QBNoEnsl6qCS6ziHvlrBVrbLub+Q95nX7RW6T/OC+A5VFWTZ5Y+EaE/3L8v0QzQizlyW
KG40X8lKEe4DEGM3D5r1ADdzXyHNc3E6i9ZwPVvZ/yN7/U2WxUgoUrGssOhGPKqFl3lbqwssZYXi
O90b8I/KhCMB3+pao8e288VK9rH3HJWE503j5gSbdczGRip8xcWumtRQTUG+BZBjaO1g5KnKwA7w
+ws12K7kaBZivz12al8Xy8MXsCfvn970S/RNjRVjJPlFfe6vIvIstHQTLLt3OsiYFDaqzRxak5Z7
RItxWcyzWQyqDM42mziwtdZRJLRalu5T9XZIsPFhznsqJrsmMDX9P1myOLLxxc/U4QLuZNK4mWSt
l0AMdTpHMlHHsD+Gw30OOUd3aycZqUl8Kfx8kFvx6LbzzFPcg8BZnMs9LsZ8RedkmKUtKFxmdv9Y
AbIzwXKMxYo3WzZtk0eSY4KcLIwVuc4gORsZq8hBKRHDcuip5uNNU+P0h0UeUWIclOqKCXf12onI
q5xsGiIeRXIsn3JrYaznvywrefAOqXOA28frxpi2myPSrL9Sq20itRWYXL1t3txjXxIsSSNW6oVE
uK0r93hmi3cHGFM9JOfCVypwC7mqoiWUJHrKVnRG/NBX5BAv6/f8/b5WTubgx7eAsSihqIdyYYKm
MEdojCam1ok25sWaza1rsUwtfj5p0hH8FiybT6rlNtNDFWr6DOyV0EJX9TAvF9d3gxfP3a7UHe1h
80jx5X/yVHNgFyDZ71Lr/Ny8onfl/1j7st3GlWTbLyLAeXjlqImSLMuy7BfBLleR4ijOw9fflbr3
bNNZ3MqD7rv7pYECHIpkxMrIGFb4mWsclMPvwxEL45qXfsGFaCPJl2qHQg7rYUnM9NEPIUcy8X0x
r+WyF4gtYfa/3CVuBka28/2jEtZIVPwZX5XhNzT9hBaUZZ5E8NAa/d3ue700zAoZ7HWHSMNdqZ8o
WDEkzj6RJl+VAp+kbK6G1DfEU4UddtcO90Yl+YhV5KznrcQ6Tgp/xCo0eH2ErMIpXcKzf842g6WD
7jY3MWoleODgeusd59WTwQiDCQzsukQVxLDtNeugWcZMAZQiyqoaBnCfbENs7LOy1F0Jh2U+1YhO
j0yIgiMBjdLpxYDO4AaXPbDegTQrer3hjswc67+1VwqI6osgYJc3hEWJ5a/dz0KxbjdP39roXYys
639CWqxOQEimQCgn1HsqD3NdIzrEg+pqGhZuyMUFaZ7HdnoPdx+cI7387lYNspJfyY1ysvNVuKsi
zAYtl7sMS7g5xaw9C0HiOrFCH4SJif/F7J28Ly149AuoSCdIL5GqNgOuaddfY5GGv6usz6sZr5aE
Z9tJFqubKbpvL8/M2SRGCKJQMBSkvZ61AWDIt9G1Wb2yLrA5Mo7pd7z/+wTnLq2ArYxCi+/Yuj46
miT35uYvneEYDvpr8Gp77j4zy2q9FRoFvV+ttT/sU69B3+JLCKYX8Dh4o8fvtq2DZcaJtTj1ndfv
H1vAbEoTGxZV8hpCuzdPuey1qjWuGHiCVNwCY67Jsrer2FauLpeY3dI4rUpsUl4/sRI7s+XZqWDK
hfs2NGohuAvmnxQzu5oYCzj7/IAR/VXzxhc+BrBZYDkbFU6lUr5cBIkhFKCkOSIld9756SEOLCFF
z5XMcK3ZsHAqifLi9Fqr4NMhkgx0Q8tWVlstznIlOYKvvT3+irPdghNhdNMMaJEbOY8hbI1BlaBw
4/dwpx7T0G6WVq7hzimcBdYdpfbW2UrWKnMWcGxVM1n3HqlV0t48/R2UN/MhHt55SZQuQ5s7JINp
3VaE6+axvrMv6akcyneFICv61BihL4aNdrvCOmCRkKdZjrnC3UameCOLVUWdw4upTCr30tR5GxYj
dOsb69ONkIVHW+8qra3HurFM9N6TMoGNQo7/n4mu62fJewNj3JNusW5qEoA8+lBU0JBGY6DiY+EA
jZ3vx5jYRV9naJDmxy92+Y58jkfSKJCJ2rxQwwukXbB9PrJWq9b7uK2eGNY3F+ZNPxCFKMa1rbM6
EISjGC+5A0qzY2hdONZc8NwYiToVQ0GI0hhim+nE9k7o0tmhS2d5MPevWCGOYdrnNZtPmPWtKCQZ
eyGqooR8q3Vt2wroAV7Qhbsr3FBBlyYzqzIXu070o/sR+i5JMCcMceDaMdxsjUZ6rPBAnwDDzudi
OFXFbIyqyKKg0LGHMCqhIIGA7piPC42kcSNr/OxC+2WFanaE2IOZwZmLlKcSKXSqhZwLc0FC1Lgu
L2bAoXaPxyQyYU9P3OaxdrO2OFGOBqhbODZNR4wEpyhnloJDPD0WMYtHExEUHpVqy4EsXhSOXGMW
vvIKXpbGurpoXH4sZ/4mmwgi9jkBpGzkk+jaQpfOspN9bpWlSaYt10zuLpZFUKBUB6HWXq74Puv2
YiLKXm2xuDXePT0TjhlmCWbWzidqUaDESVwd9ZyMu0r7dXsTwOefCnbM20ieMNn1WJZHQVMYtrWs
3c1h7b7vRrOAOaB0iyF45uuBpRYFTwWfGxiDxyHebHDZjHbuaS/cCjDBqswRb/kL1CfnR8ESD37f
XK8VkjH026NwWIn2C7l5H1vfbOZp4rQq1R6V366lfs0gBgll2Tv77++7JZr1scZx46AU+GKtQ++x
yNmugqlICifamMtaPoZlgCfQL/GUFZ2wdKPt+haZeAz9lwepUljR6WUjGTzEnc6cKS9R1kerxGOV
GHBE95eEWtHXQgQRYWR2v3m0K1ityLKI+ZsRpVqNTN5qikEhUjCknRiDsBUvqouHu3HpLn/vr5aH
ixEUPRZ2PLLzZ7MR50QmBU5YiifXYaDCizEk9N5uhi0HhnZW7HcPuv429m/VKGjq614Mi4qIIRvV
O2c0b24joYMObTOsrhYCBo9kUcCUll2rp3g9HMGlLhwu5or56Js3h29tKDi6iqUihIVGoA9vk7Nf
OH4fgpNV8uVzurt5fxbsKGYe3L9lUriEtTEl6MehFdKN51I069DUnOQjuJnPyFcz7sZ5vP0WRmHT
KNZqWCdQkAjzr8vH3jSbJlb/MTqVXsjdN10UxRJ00dxPdBUfDstsQbLhaIHLsTLLYoibDZ8n4ig8
uulydxkViOMQTZw75/acrMsTGD9shqA5SNdQHCUUujL6GCm74LswSwa0QWDY07687VMbVC2YbmNI
mbuhplIoS+jRUB+nDaSglGAgqS+bjuRgxRhDm9nW0KkcygiipOikoYCc+xoQUFIcl2gNxVToxweW
RLP6Imf7NCfi6IsqFkewqKcQB4YW2w0QTxzdnWY2aB7xhyc0K2jmjnT1m4fqbdjfFHPvDJsSeygx
OLrI/KfiFaw4j496Nsky/U2U5aTYsluEFfmgve0fMYdtYsMmunWAyKCs/DI2DL+T57BrKpC6y5Re
iyXU2EVEH6IXD6b8jugg/YMKQ+f4O/PqH3IrcY/LwwFs6L0VnZDjUywQbKcGejodwXEyc2uhdsbi
cptDhOkPo+6mm9JzYpnjh51KtIEYbFa6OXybCqAuoiFr8qa/kaN2/cpKeFPy/i//nfDGuo1m0x9T
WdRt1Bp9VvHET9EtiuE2ZEAye3kELSr/9it6VbEO/Yah7FNxYfV+sU6R/PvkKSDXXa+0xMYl7NM2
tonz2F5ns5FTxSgAEtMkrIb7V1qf30Ps0z1ozgbWGmGLNjstMf/JDEM0sE0MQ+aUNi3f1EOGmY3j
Gvxw7++ZDUYSx/BSG1OnDNCbu3E17VsUpRhoY8NeySCK907+p3yMXQbazTbQTCVQqDoqNUaGE0i4
PbcOWt8JGQDj68wD97cSFKAahFxdCyDCJt6MzZRLtM2wW0JnQ/6JKnRPaD/eZCkyWmJlrjv4x3D3
2/xF+o4wVPlnWCwij/V5/gUo/1GN7isbwd/S82ODu+Lsu+DLA0J5ewSuZLKMlYeYrbpM9aNA8iLq
rdoL0A+kBsf8KTCDVRKi19xEhc7DDjvr+VaYf0Baze1Jc+8XwxZnM4xT+RQWkjGUaBQhf/DQRwCo
Qu8mYnPWjUjMgY5jp2IoRNSUWruMNcwFgxmVGfg1qWIwbPJfoPD7w1FQmOhgCogK6ILkBNYDm3ED
QsDITF375tXW6g/mvJ7+XMHszvCFuZhsqhyFHTdE0GWTQy7MBcirv7UL/rP6ZIlhnSGFG0P/P4C4
tvWns2H6zUe9kGv0ikX4amCN9UhPC0O3uTfVVDcKSlKhDxPxCt1AWO9jg1puhh8sxVjnR2GJql7i
241cYbmZ7GXUJe6TVSzrmA9H/rEOmmpXKcu40SWYIOxccZef8QpN9OMGQZhhwb3Dw3ZlNWt5La4x
MsA4RYaGNPWumikcEB+QsnaFdbAyrMK9umvQ5DHkzN/J3zpSaIICrtgII05yjfpiX5sdR1obbGSY
QH/4mdaoUbOX3M0OJkxshCbhHY2e540G2hHGK3QE3UnmsFAK0wm/9t7mzQmd+2xCxXw+MFyCnrPk
b8qAgjE513603SUa/sCY8MztSbs72IaZNXLWd6QQJu7GQcslnC8aJrCUU1pg4XRloen9jfDsBy76
rbBs9/FHZd1HNE1vImo35BygJIZXQeGHu/b42wPdycbBzDjrSGel6QKvK5Is4J2pylRYZ0Qpd4mJ
iv7oInGDHgCzsF8VbwUN0QxrMrSbO9KpvL+OtNblhDxLwGK2QkqvMo9o2LYHyVSsLe+uLEzSGWhP
YWVW5qIwjOdqoiKRiE+hnkNicgvbActrYbRu866hbfzGcvs565yKoLxRiYqrIFUCrNO2d5+d+8wA
59ngaCqAvrxHIxCVBAKQiSKhP5ol8KrFOJCDEQzsomHIm0PQqTjKNLi8LWruiiPTS7MN0AH+myFg
tvN0KoEyhkYJe0xDQAJquainfZopiYBAAPfY6JhyqBsbVFLtpWkhB+/tM1gPQ+voaU8IfTBgzxBF
fjId+UxVom7t8DokSD7dVbIBjIkreGA8gyux8lyzD6apJOqqbsoixLLOkYATeviECvTack2QPzRX
YGW12Uzlc8HBVCJ1cetam5dIdeBzFaZ8REDHvtEYbkpnUvL6FsZKBxENaZtD7IhoHHnkV3QuPP05
Pf5WDPumdwJlt0KKtGuPAxyc8OrqAnPLLgMR6Nx7Xg5G1hFtwOsQgdtntbBYlPizqa7JR6EBPMnS
soCBk4TA+axasnU0gQkb53rcYucs0+xmM/1TeZTPyk0c6y1BBfssnPk/uVkud2jkTD25s0ZM3yxW
uWC+FKH59PzFtPn52+MfFKef7Uo1ymM3EOF2hwU4hPaO5cBzMdVUP9qB+2JIRB5uhcmC6lBhVXtm
pvvtAosy0QTMMEEWMqmUE7fDZRCTkFjI2e/Bb+cedfvgmb338sWIK2azBFPFKO+tbhl2ckowd1Bk
S4vql/L29difZgPDiQT68T624J3H5lwo4+MClBZXE0OrzwcymIGqPhrbvOcOqyTXrMInA3PpF3ym
9OMoRDjEq/fE7BVk4Sw94iVIbVzwDf76yVZ+rcMl0rko1rVHWbGSBJxhyLcwi07/Epb9Y+j0tFeY
XHSFC+7gjgQV9kKATfMzcN7A7vHhWNWSdUUysJAe7JTA39xrEQktyv11/8wi5WWhFD3jFQtamaCP
hdh5jos+dtJFZfrmNTClwJRbkG43MW5jljczz5G6+W9x3EsgDyAmiR2+4yK0yVriD6xSXTyhseW/
dGd6aw7f9qk63uABCDR8V7CPBbapKtiDvARUfbGginFZ0otyLkqnFJF49zfF9d/Dr+Ap3sfHfAms
+v/gCBSA3FQxSIueiLMRrZ39E++dDTcSrCA3LwfUi65Y3fcYUljOR7/itfIygmfzjsZIgbi7gycf
PWe1us+vMTnBGNcL/W4v9Ks0ZBo07NBzcvb9C6qwubMwIueJtUSAERro1GOhSOt6lKX7t7vs8w3e
6ayyx2zhegLH9Du91XNU5Ml7BJTbeLWClvoNpZ9nZNNZd8tsWnMqinoqxGlxG+QMboaWJ1BY4ZGM
PGqATZJ7fWOamzcsm8DKEyw8IdtVWKQzLHDRqZAEzbZhIApQFEQFbmKXC8+zHDQQ4SlBGg8Yr4k7
/eyDEJ9+oLdK1CrxAHGNhYwxctTYf9ubmEDce+brJvtA3PU8vD4nTzdCb84cyJolF5geNhWhJKmm
9poG+bGZoUFFti9X8w+icYaerICB3qIDNpQrx0kEO1F6Tp0QreisPDHTRilMGVROw6oaYqOI9ceF
5L2gscJmXuKs0IReiiMg53gVCsgp3TN6K/AAPCYo1F7sw7I2ZdtE7dFyrEXMWaysAMtcDCrz0II1
cowliD6TNhX3c4lNUrgV+gVZz+n1TxfXU80eiyc21hZzAWa15jZfSWcyUy9zNZyJ3RgU5IC9LC6T
9m43SCy1S0zpLI8k2wNehbetglEdYq4MAGe8GenGIE4SboaYQ2i4rG37uir/rMD8/VgII2Q3KPTp
dVWOJOIQ9vvr4vGfni2YTA+Nwhah1q7xheRcXL9f7gK0aKGb6eIwxLAgzKDilJYTL5WhQMzJV5Db
2fV4xP3ab0A+hAZcm3FerESSQSFIfRnLUiMfZY1HnPvud4fd8oChTs7b1lbvgRGIYQZM/6PeOYMe
q3FxT11heLVcjjZKvGjJMG8LB624rSNZL5i/J+xVjO9HvOsBWBsUwIwyP8R8SWyjtdvXEUaOHeIs
7R4L0eimoIv6P9qtkw1uQPcI7wZpwmH/63VwLYt7Y164s5EKRraB8zrytnTjoF71DehROIBKjUpi
Ze4OYAfy8NC6mWTHL5jATqzu8Hkbncik0o/N0GWXS3QRj9mSH73tsHkDbYGT29WOhGPPz+CdYTU6
z7+PJzLln+npa9L1ktFAph0u/Vtrjab8Jaxy8MKSjW2EU5FhL7N4NRFI+fula3Doo0FCwEA2RVSA
L9hlZj2WMvtgnQihvD0KJHA7iRAiW/z+cviPXiGTP0+5t5arWaSr+POE9ciOR6c99p9DtCFcii9W
+UIWEzxWaJaKSJ+IpPxb6lLuWksQidHTxGzG8y/LynxtCYoSq7y5T0xrJDr85dcTgZRfx0ZThuI1
kLDu+mvx5/QfNaRPFKJzGdo4lDJ/heGtES5UWMuYW96baCOXu7BZ5jAfPn8rQycwyjjgsUUP3hyb
nYVtIejq2SHxqaKHdo+45OMDYldkWRSrE57l03RyI+TCSuIESF6f0SZG2m6We3Ojm28BZhBZhFXz
r/GJnhSCYFSt6hUeHw18paCHxEJZbDLbq0evxrQYtkEGn8yjnYXmiUgKQMpSAhEdr0LBNWbed+1z
YldeaIuRKeDFCvqOmFTybPSVsC4FhpPTKY9Sz6UEBTcRJDon3w/3frxwEXKiccb2Npq3sbB/Hosg
F6y0AMMzNApcgjhW8ziFK34eSQKu9h+7OvMjUugiX+syycjV46Oz0HXBGuDtTVKDwi44VqQyH35N
Ph+FK5qeXoOsg8Ws36snw8r3WPfIGtn/FydAlAiWMUPm70MBk9a28RoJkSTEEjR6x/txhFEu97hL
VxEWxzxhwR0rFJ9/9sjfEqlvJFQgtxiIxHWyfG+XmBJC4NX6pEzESgPMB3sTWdT3Kq8NxvJryMIU
hf2OnJR7ALL8ArFl4mC2+unr67GBzBJ1YQzgn+OkvtlFFrKgUCNAs/3ZHDDykjZ2AG6woscei6Up
Ls2N2Tsf2GO+eEb9/E9oJk/k6bEY97GJO4rxjiXi/r4pvn8OdVMY3U0W4gr62/Fi6Mx0mT7brGzO
v9jpP0LuTjMxobrILui4hc55vLi9KqVrLjC9eUJTwuPDZShzN+WJHOwk1uoxhzLKJ7ankSUDCgO3
Zme+Jp/vbk8TETe5DNIgDSXku3dqRAZdV3ZnLlqkjR7rMp/I+DaUe6lpIilNsnC8ZTg0FP/xP7S3
440ldLbNik7mo+XvryP/jCJbrN2OwhsErbnn8PnSgAV5ETw/XXmTxfX/L1f5tygqfrz1iRhfI2L8
/r3ve7CgFlJivPOeviTr4IisUIdxgWSLHpKIhc1EkQe2LlK40jV6euGrK3G9s/vuLsHpQl6SJjrf
V4SZjlCGsuxl/p771pjCl1YLqlEjMhvrpK4qNHStEK5w+/UXc5LkX+6eb1kUtORDU0TxDba5Jn27
Locm0aUHZjoHD0iw5TNUYzkbhRxd0RVDZECaHV5M4ak+Lf6wAjAWcNDUYoqgN2KA4fnjmjTEoLkW
y9pu6wRsJjILO5iyqEyUkvNj3wvEs31XtcoIO1UDlzuy3lCs+5QmFBvqi3pT718J27dVz3//NI8Y
k35762xQVbG+ElMtKqo0hiwN1ZgYvYAQT8fbEE1EpDvhMVzN8pVMgPGe6JvAVWOEScbfL5Kzf1u+
f3Im3vgI6DDM5GGwAqU5kHfcrAHttKyc82xMp+hYI8grPOgLKRUVCXgsybmEB0LljOjtYFwrxJL/
wo3J36cAUpV6Ka2GBIG5gRcIKDlqk/8aWGM58xnliRgKHGVg8EUhapwQDGs+EuV4XD/+SrMTnPpE
BgWBrX69VLEBVbDcwiW1U3TQtWv9Cjb/yA+9m80cqZsFwIlECgD7OLhgWXhGPo7o1TbqVEaMhO59
lpN1k5EP8ehDUQB4bWotio1UQh67tMmX6jdlgnWSC7C0sE6SnNQjWRT86WOQdrKMk2wgx3ZDW0Xp
FM801p3JML671Uz8imydGGWsiD1GN7s6PqN3lLX/k2V490hkIkK5ZVp3SyHihFJ68dKayWAVustE
c8bnuUPVRI4YF50eBZAzeOuz6r2nK643MzSPFKxDmw+evq3uHsZNRBl6meYXBV8HPJFYcOkgquhM
0u3LzPvNpsQmkojSE0nJhSvSRoekwjnbuzt/9n0I20GEa61PrCrs/PUxkUehxFhdRqG94RCl+0Zd
H7MmB83a19gk8YYxAmxBYyX9ZuPDiUQKM+Ji7GusjJGO15PKYTYNjVNPxjF9jc3/7G6ciKLAIk+w
ZaCScJgxiXg17PFCCydmaVCFwWQe2fnMwMPZIGYikEKMIr9cB06FQN5T39f+zkXBa9xWv7AR9X/R
I/D3Serg8xBlAytNRFGm30HtxbgoGMtGOJPGi9HVTPkpLOxWXNWprb8yVPsbOH4Ko+KZrmzlVogL
eDVou3sbiR3sazCeUDPBf4wbciYT/VMY0XziBQbXFik2X0EYYdcbN2VohvYSnU1VQ0pCLHF/g+9P
cdSNX1Ry2Y4dxFXlprYHS1wVZIOwrfmbq4Xu6Z5scrEZB/p3mPFTKOV5YXZNkx4kWejtw5OlM7AW
rRpccEZhd97IMePRv4HlpzjK7YSIM4SuKWEsIP9SzeyDR0ff4rFOLBuh/C0r22vQZQ3Aq7NdsGzK
ex577SzrsZSZhM5PVSgvG0rQ/csaVMEEMG/FmZMHmIgYdnJjNQIiAZZ5kM//827+KY+6mzU9qlWu
gjxb2vnlMebM0UeiigkfDDOknyfDCPKeUrx/ovR3+cIyuL/B6YcaNGX0DXf/qBb4OpgXxvgdD89C
SPMLdHCyk4YHjSGPYd/0w4TDJM14I6fmn64fodvtMxbaMr7LnYl1ghJtEFfCrYFCGPteR0e5s1XO
TU43vPhZTGgzke7Pw6PuZU65aumoQ9bJtzk0012WLcbf7su/GOc2Ez/9FEUBgxaCVUG/4OA4w8SW
sWYfQg4rTTOTOPwphcKDMM3lOtch5eSfm9P74BjmeFs1dqmSF92zY6nmG9Z2bLm3tb/mdv7atood
4RZZ2P9BSPDzt1C4oV7zDr3hxPCvqtl4v+OllJhg0mOVCWbSbT8FUcgR84nejANuTLLR2u6ipWYZ
mpWpps1sRWFg4X398sQ4GyEKqjpokTw01/atNfXN8CtmTamwLkqZoP5EylgJstR1xCwx/GnrnoGV
hruj6XmRih7gEwN4/358/Tg+mto4Ky/YUM7jO537wFHMcgPOxQCNV47y1IY+uyBBnOoB8NIrsCoR
IxBhjjNEi3NYrDYoc2qWLewNDKAxvG4mc/9TNyoG4Aux4hNykrhULu9owgKFMRiQDh4WlCw3aNph
3pase0ymMEVrLnVQdFDPBhzvfDP1u6XFjEkZOCxTcBJUhX6pR0jBHvdVOpjIRtWpaXIvigekRAWA
BcuMSEOmkKUaBiNpJVjJuDvpTwVqSA0zRzPzIvv5uSjIKMO8vnRdRSLtsz0iFdWDC8mPQ+exybMO
jwKMMRODujMISoLmcJ0x/joL6mkK4vQWlnzbQov0lKumvrrerEpfYlVz7hpvxuKxLixpNBNghr3Y
hlLez6y1+ZPhil+NaIqLir3Bi+G59AQgtndphiRBFFkKjTqYy/uVW7zhJmNl62Ym039YAs0v3Azl
VQFdv3RUUcw/qyWYlgxzh/JTZS6DFf9cZk7vFXBfsC0xIkMWaNDUw0WmVtJww30iof7gYzkGGq2u
eKqkvgaCiwat9qL5YjWgrsp8Bhgz7heFAg8xi5s4JVdZUjvyaB05K9FtZWQ+U1hfkoIP4YKQtCkh
h5AYjKGNd1HiIpmIEIuhkUCA4QHcKxRwCNU4pBKWXqGV5uQbmBo9KNvxHVmwADUxZiaMFQzQLExi
2+OZSR5g6Fbwb5+6+UykMMvPLK0oCNE1OU15BWI663TWdq4tOl3joEo0Os6iVliPI/LnHh0i9Vgp
xXyIVfKWPSkC4vv1eDN5D6QNPbZrlQsLfAaLhcbcD8rCY3qWMEjktB1Ecphha94uFihEYvsPRiPs
xyA2D8jgvJNE8GbxdPdfnPdR2cUDguOGkP9wT3JlMbz6X3T5lkGlOlpDaIaw7gh4rftXB7kHkz36
Nu+/30KoFEehp2U/XiDkTNozK2uZWugG2qIVaJVhCy8L+4mb/m0W3+Ko8EaLO4mvBkQBax8rBn2r
ssm6X9bRsaRQoKSqmaSOoAM7nm68ecGusMcff6b6RLD+WwsKjNpa1GOhxN+PsfVIsoUtRt3Q1MMQ
c6/cPjosCoiKvO0vfX83gOrDcEeMF+E/dH/WX4aVbYur2W2sAStZyHq8P9ELQ8v5AOpbSyq2GbT0
IpcNxLs7bNn1sByZmfZlfSgKlK4ZiKJlhWh4xgWNDuHdEaxt+wDsem840+cV9lb8YfnV7Hsdu8B4
RYT7qjRGcLHc1bU24kkUmtEm3iZv/G951ywzJ8ZQ03O0YDUWSjNqouVBFwUQ7ssi2jzhFZPnka6g
XV0sShGhKGaMkiVSwO9Bae0SFKyC7W4prA+chcVIm1cVe8luZhJgCUKzqTZb56X1nlkHMHMVKLzM
8wKvKdizqFCnnqQKrwV1gHChts6jHYWmAZLLG5bZYe81tr11iz6y1e2FdSfMHLwi4NQNWVSwpITu
/aj7NgmK3MDX3hXv7etlw61Wf6TIVPYMdJ67U39IogAA4+TBeAshqXSx4js6Gk4Msl9wGzambpXu
Y0eZC/3Qpq8YAk4UM0caddflSSHjMoAVx5h08ovMaUVzDPAIltCqcGgtGe3u1bjl/F41W+8FdQbm
3M7MfYS2AR4kjljrIEsK9ROGoO9L+cIhPFqJ289+UV/N6wLBmMZ76RI00dg2Oe46FpqTG4gCKCit
i7wEbhheuE/yTeya7+KU0y6CcUQ20mnX4rJYhqb4+sRyoJnt7bohYOkbDpfnAbwUFKVcpGZ9IUGQ
PWAxaPHBk2preUrMnYrZmtHkzPSjxf+TfCG0XqMrsubSiiccDLpmCnsWcM30Pv/8QZQLRYKR1Qkn
GsfKCbZ+4l5XlfUeLDhT2yaJ2W4jJ8c0PKtPi/zVv857cgzUV7504UUJeBxDcjWNQ7yBRT+zvukM
OEyOWuWpqENvjKoSAsU4rqNl4wyG1XausZXN6gjexswmG+tXUc6ChseaqXSzQxbEilzcVPKBxVX3
IdldZUZuaikqVp1LlqOec5uZSGIJpVAi7BIuGlOoapdLDhsZt4RT6DE2/B1eGTy6NHRZlWV4Ck1e
0GM+ss6L+HI8887xGFpIKJ5Z/c53uoefZvFTCOUdKlqkjFsJIafz7rfrrnWLTO9hFFlozXSRe76L
yWS07e6WmAELFuFuj52emO372G630irdI0h+wiphc7W6utjWgEXyrDfVPcv+6CeSTzFBiuCKBRQX
BT/RRkfq5ycZ620xNXruMFV89LYrNBmMq5VgjQ4mtFcBKJ4ef4eZkA1npOi6oQOoFbBV//wB4zVQ
xLK8XJCkH922NZXFuOjeboOZLPId98aq+c48In/Io4lGgkKq8641LriBsuW1MkGzxDvFqrAMK9wG
bzezP5WWyHDemYjR4A0wamqSgrX10PWnltfipvdZnslkyIus5JIt8NGABhbkIG8bfO0XFIBZ33am
QQ+XAG51NP+iVQmR8U+hQZVcourayUeENYKN/ihUmwv7stt+dGbuNI6GW/H54/H3nJmw/CmUio3V
LLwI4CeVARgwauwDwx7G3xd76frnNcikvr7yhd21iwKbl1YrrF16UlPTuJlPp8e/Y+47/1Ce8j2d
E1quLvA7ZEJgmq8S+/oUPF32S3M4Z476Kn9yx8ci/0atn5pTriSC12uIikY+YofS+w2r6Zdl4LJC
RGIolL/+UItylyASqyRXIMQ2du/q78OYgJ8Eqeenx7r8Hbb80IVuHQirTOtLsZWPuhfuDntpxX09
FsAyTrp5erjetAtvQMK4499rPJ8kGw2yaI+V7U2/6s4JaCg6BtjMNARDLaxp10TdEHmNZtaIhzTn
xmTA6WHyES25ZFG2fzQ5MvuyPmBxkWcp1jO/Bn1ChgWI0pKh9OyxTuRTHsnJoK9PlZ44R0r4+sh4
fmGBEDr1l7G1fyUjg9uX53AVOsg1Mb7pDH/DT+0p10yDJrtGMbRvz9cPdQXP7Be9eQDmOvvXTb7c
Yu44ZBXv5qDvx5lTjogHDf6ZnDmZp7LdnbI4LlUOrdDgFCZc7as/wyc5cTA/MnO/s94yOW/KJaWh
UrMGbAikiBkggX5Knpfm+OQ46f5D3hAaHMv4T6qIP8+Z8lFZ0lpt1PCVK8fN7CPAD4SypvOmsex5
prwHSRovyAhkkOuiJ8ZU4xplgS7gi8J9PoX10sM6DszVgsVzcbUHk1WznyGc+imQvCQn4UJ+DbRa
GCEQtCOgC1zChg4gSVJt8Lkjl515mYWnHDNHOgutEz2pgDBHkQ+9qhCLqqx/cwV5mWzFzZd2XD8l
76SHn5VGnIuLfpws5anamOYaFtDKqIqBRT5eFF676F9zyzj8Rs0dFJCm8/HyUvoxTtlYPik7bak7
iSNvGYA/7z4T1SmnFesQOyJS/JAYdWLfbZc9ViYBJ6+bzUbCUsZVbqMez/8vqhfzV+hENOW5RaSm
ghJDdOGc0AWCNuHcKwfEozz4elg4MZMa+GlalNeIWASU3248FB2tNgM08c9vqwr9Ok8kvc8I/1m6
0Vw2SghGp8tlhCH7CMh1s0WqGD3jpGMcM+kM5J3povyhG81lo5dYuiGVwCHdL1bgETBND/3qGJcg
rKmZc7U1xk0zU8v7KZEKOPMwjq9xDYkKMqHvrhcvF4/vMhb20Iw21VinetJBws12lUVgCluy0BYP
BAQjrEzO/NX1bYo6BQBXSSklJcPnam19VZmiZR/vV/Ye6wY5L1mkLmdzNoundD5emIilUCA00kgU
YoglDMyE+QshirvUbdP8ZW46G48jbDl0vxasdm+W19O0Nomk6cmQQ/DpTDYLuK4Ap89fOHCT/9o4
eIetnjk7sxIrsli2+ncy8KflUF4f1UnVyR1Eg256r1oCoTUFvm/Q7+OA7uwZ6ZMnnbUlnqDYX2Ht
5KCpizod9AiJOgjlSdM+vu0RFMZLD3QsWxHtAQzTZalIQU0UxokhN4Ca9VrtLJAhLUhJhUl0M/e2
nV4iNNFNrZR6HOqifAzfwmfxS0UxgHvD/gQmoe69j+fB+dG8Nr2BHbd8LMFewo2yi7eY3vObU7kR
7M8laM9q83DAlbXZihj23KomIuyNo3lvF7O8ktny+PO/O2Ga3iYKOmFsiL+KjgDyKRMsO+BMlqzQ
kQ+PRc3U2H/YK01qU2MnmQqGZoLkYAfgP9xlb5rm1YK5voC6Eeb6h+Uifxdgfoqk0KhF40LCZwqe
ETc32Sn1ll+iMLcAw5Rhd2uQwaMibbxxmyo1Hyt7b/l59J0pQIqiQCmTGsrG2GCumbxVc/bBPUp2
4xUXE41qaMAjyW60e8GP1vb6efFsvb29IloYrTdsdGG5EhH46AdR4UkoF2V443ELqNhe9cnhMbEU
vBYLGxZ/GvPrsfasoIzONuv8rQqHCuceg+q0cZCicsG2srx6QmqKv97IQIy2QX4BK3Y/kDYEUD7+
ASxlKZRSw7jJhkjGpfr5K2budxQYR0mhUiXlUoetHvIxgtuaYAACbZrzWAFG/I797D/j936sr9iv
AeRTgrWLLQ0jWP9DC/3RHGoinNk1Ht5F9QG7rwtjwZvZC8N1yAn9ZS4Gr6k8qm6gHidnMHk/8Jcm
uEaGAWfNNsqn/Au8JAwJ85HdRAT1ROHaixZKI4yEt1SLd7z966sAsj2y59FmBq2zD/qJMMr8yzCq
LkKqyxiPOROqEDLje3jBxmwm3S7r5Khrme/rQK0GqLW+Zva4lu1Rt21mnMXSh7LwDHsDk1DQSMBz
Rtt3jy1qn72DEeKr/adbGCB8OOnWY5ucDyQNDc90VcK6s3uNaWoTkQEwlUMF7fN2soMrA0r/dGuE
4YsvZj2OxL1/G+A/wuge+lJpubyLIwVxse3biY50k25amO9lSpq9JL7VotvpCx2shEFwVe7dSmiE
zc9Mrqv5N9NEBtF2cnRDacgg2L/c38XvLXbXeIZH2Oc5O/FOjM/EOjnKr/KxFvThAlnGwrclVOhd
cdk76du2YY3TSbPR4EQt6n5FxTYreJEjb17bJ+WI953fOLelXVnu8YCdZQaWfm+w3aLZbDHpu/rz
ByxK/4e0L1tuXcm1/CJGcB5eOVOjbVG27BeGvb3NeZ759b3o211HSrHEW9Vx5jgRAjMTCSCBhYVV
yO/yG+rqMwhnOyhe4HsVFBPjl+dOO88xW4fdruE5FvjYEE5cySGMSBzybRt5Pi7AttNLmGIkJtHJ
nG2RZEBBAtSZmfb8rK+RkSz0LNzKJUwK03eJx41Y3+tlf5HMdj89H86z+mir8f2S9Zqr8KIs0jzL
ku3aXduVnNcngltvUALLVXHEA596DR3+glAB4dL32hDF2VuSF53DQDGRRcmFoxXi8ITM93KJniWq
BaNivt8n85deCccW3em1EOLkujZIKLnLhd/x0h/1Z3wAH/U2/dlfQoAMkErQx93/gsBv6SpeiyUO
judz0SumWey+0YNwbl0EyavhuY1a6xboLAyMXILKrMRfi6/wa7mEd+DzdqL6MZ1NmqSCnmemewAr
1s44g5ln1bcuRVv/SLuLVZpa6DyWnVd5AZaLe4t3m+4MWqM1QYvZmWtBRFDSpbEQtLOgeYYOqAlN
ZDZBG4hhHirgPsI6ScL8g/9eN4FNuTXbES83fDvvI+afJDNKTfv5Xm9vXbzf1+siLHalFF1S450C
MZV+kS0JhUcJiIhiG7z4karrazv527TyaGGE4Z4ivxU4FhKRNb3sBSQNL5RNl+qk6OIfTbdfZxK8
cYO/rGd0Cp3PG2PS3rIEoDINffNr37PoH693gDACHFcO3cjhe5D/N1Mjt4YXDOXjenXNOS6dKI8G
OWHOxaPUS5xoBaKZdkh7CKIyda9cWPDUmT4ytae1O7gUoV1LIg6V7yhZiVpImk6IOalEw+hgs4MB
ALQJVm7OX6pQphXnv2S/r6USB6uwYyoN5SC4kaKOsZ5adIOMyYS5eM8zzQaLpN/3WuZ7/k1SmXhx
noIHJC/Dkt1EXYv+l2oUBHD1MuBxyIEdUhk1MAVFL+yy0j0VI0sxikRr7dQDEdloPV70onW//gBi
q6NqoKghwQdktV6+omJFvyvabtci7wcvqUrWm0YD6BM8T9Hafi+dsjTDxbByRmLIkQO0kkHuFEhI
woEy47h/zV/85yBRz+f+LUCZZUWrFuhUFET1/8gjzjdNAcpsJcjbRgUiu4DRRL0DI3OuFW/AqSH3
N5q7Ta8qOwG8YLkRWCPw2zb3X8DTMQaUY3keY6EUViKf+H5PxzM1juQmAB/TvBpIz70pbJo5rzza
/dfzMz+p81CqlbNeUPAbuYRrSysp8ABRl/CQA+sjOl8vGFTMuF8TFO6Fd3j3TwZevc30sWn2NuX8
YLj54y9YQK7drpx4/mNAMshzWHyBbwtv6CX6QmPK8+uF31y29ebbN0d75dCXXsoz5FMSAA7Bk/w3
+339eijQHJsCteL28VPosjqS2eM2NeeX8nO9DSzh/fESfxtuiRt9I5BY4phkoZ90FLQMWEEmxein
46CHNt0Z1Dl1Pjcn73DaGGrw+ptbRw0TFcwGdJAxwKGPP2XJ5/MsVF4R0WDBonZ464LHSWR6OS0p
l6L1Co7QjL4pxhC2E3yTqanyUWP2tHumUSJ+XsUgLUQ2N8KJ2zYllILXMIRzrBax2t+X45xnL4yB
MgDuB32vvbLa2f3cbDyWKXKczADbywDpTKR95FamKboaPNeXNXOfH4oTb0SmJKkJkt8HQ+sMVIy1
9Liyy/dpaUIusctVIUdCwEJuzTjNW7XFiFVwbtYaZ+NNpbt7GtnhxFSt2rTcTDct34oQFESBc0oM
RQQ4KLMSjXt6vBv377rfr8L0OWwEWubJhIPcNV4W8Bwwb9Ifbqs8C9rmvNb6dZ+rvBVyl2jIQXsk
0xCCt2tqw6JI6mVb6F1giE+xBWSs/CR5hjCqNBqnTZg3ZI9/0GjHTmu+5E7b5i8BypEVGYFj8B+3
qq6UY5ewmYjlch4qScev4zwDPar1zAMcdhMMK6d+n9AhBBLXnC6FKkg7wXOHym4aAOu673Yv7Sej
OhxSdzIwgBOPdtZekXvvxG7lkjTBWVdkHnbcc7fxz/YSH3IVgxIyNf7wzLc4nIERKF/N8ZHy9IyJ
EKc1C754y/7ZaInQdjnJE8wclD03F1S6VhtabQzqOX2Cy4AVeazE98jrebEiL/EMeGsZiawQtn6r
NDQfUO6Wt7zn6CnbecaoRgaK5Rq/AcMhMEXg8/WtCRjh97SbCz8AXp9+Hn/HvRMhvoN4izJAv+c5
Q3louLLiUs0lg91psR7qofkTGQ0GKG/XZozct20QMgmNlgMKA0Zkn3L1JAcZ1rAzkz+uGcYYULdX
+w+eUz9F02a3m/Ht2bYTQ/r8HPXPM0KItbBhVmXSsEoCDygZx8zBGmHJFb/0a2+sKXSgm68+Xv+T
2x2DS3rgtXgjW/2+Z9RNYtQIVnlb2TQfEWavbEpG1dcg6MwsivgUBSw/CNTmbwHI9PaaF3LfgMkc
t24eqnmAXTMGcOYidRsgj7oWOiysW0FihWEwwJPD6glhTRi1VSlF1JxGTV/ajy5G/kE8Cj+frJ4Y
3dlGxkpabUu6f88pYEr/RyyJ2uhiKW+qNKaQgNBjrJGP1F1piiYihzUW9aULprACmN85/I2F07zd
z3jolTzKIaubi2vPnW1ydn+OP9z5XqmopoLd3zjxb/kR6VbUNb+gXv221dYwV/eP6nnRVx9C6Fhc
jPQwxfiQ1y3G0hXfpvnxsd9ut3YBkor6mEH1RO04/nXrUm3PRuoy8zuhfIdPydZzF/PdulMzWB68
41HEQY/J7bZggggftG2Puyep3j4DjDnU/EjvTRYsVt/5zIK7Ruq3uAMKp/AyakaKoJCPgqBuPYH2
xOBMRVpwLNXowmryJtAS3QSpm5bAhxoo+Gbq05HXEzvWjeJlE5uf0qctOYLemIrd+6sx5H15X0Fz
DTc3a9F4pjKkhnhZFdEdF2fn1sLsH/nJe0fxgtd7TN5qneRM+yue/H7rZ3k8bh0Q86JAIm6GNGMk
X8myMzrYfUzr+Om//hdYu7u6BVbFKbIEwjDkTgGVvT3gPJxnPJRBfi6cS8OqdLQVXcqit9WI99+K
8+DulElGroQHRF3EK/+u4y+K0j5lwqE8+/MMHvS7+QhLUdzq1W7v1Zry1NoFrz8Wet8VptwKJdy0
NPQ0CgwQuh9c9vxlfkWnZNKTLWNN2qZB9dw0NMlC78VJcLSos1fEzznh2wsEJD667CQB/cksQ04L
CZuaEyuZr87sJnL21OXYWmmpJo2GpIo+GUmgiqFKq9PfApzgKLMYmVVZmIi6Ei39UiyQ3yGi4gYF
BjSd+Y2mrl5/ZUcFaCmSqzN37H+kP/mhPDROYDKA5fpuujMxaRNWRZvM+OCr0l6wogMomuFEz4n6
pqEDEpxnNEgOATWhtVeQhZ9twWLN8Bit5GHuX8YKxqpcfSnhbMpi4LjKx5cyx8qsEeXMFNUTgNOy
Hpie45nMgT8mICtv185qQT+vJZM1vD4WvRJZiuqs2KwW+toAF4AEwQVD9lg1NBFJ6pyTbzNNePe0
epMb+ZZz5vfqY51ZMIDYAVDNwv5xkgj0+u2dFKesCjg5qs/0Zk8dI3cy6c8jgOOiltrNXHOG7Wtm
hJj21gLInTq4sGqiZVpjfBZqaf4kjg22CQFYJ99cRecu7ZI8J23wxJCg18TX5Vmfg0q2bs7gc3Xc
6CT4av0uWScZz72jpLMvj3fjHpUHfVCgtpyIm0xzv3m7K82NmWAQEqltziM08wkdsbzOZlq5HyNV
ORcfP/LhWYDZD01GOwtOupWNyGjV2hYcdoXj+z7FPn+KwspIUtIKg7lWtwcjMCl4+uqqPo9a5rai
imFKuTZZrT5eYnd0AkPR85WY874KQ8icj+Nq+VUb5SCd/ZWpAAFU7FqULTgdHsFAym7u8dlxM+my
kYGT/vHW/75aCaOBplKeYURGEViGJ6L91hvkEJjI+txvRo032r+lSgtqobd2aTR68uRvua9BTVRG
o81OC/F3TuudzqCdAWWp4RCf1pIpi5+EWAQ5UkzYZmVyzCdViTzFCXV7rvTEGXRG5/8G6DOYUPCo
kIA3ZCfUUkc+xk4P6pUXNPoBwqxxR4QSBm9j6oe68iRaiByRZoFPowFkQbczaVmV3pOVMs/bM5Op
pVWemS8aQxcMRavNBlZT0go1QymLp4Gq0IXdFtlMyeS1bYds66CW22RNS++jdXwQpyDFCx8rosX8
VmMGZqjkrqva8zad1AkYQKc7YgTly3gcUd6afDiaVO12erFh9tXaQ3W+Atcqo6CfHZk2Bg1oiBjx
L7fCw46RpZb3+7Pf681lNOjI4Kz8b50B+LxHHn3c+cCxyFqv28xqHp0MZuBneaR5EDTO/f0S+WCY
hpyfiqTs3DxyLhO0ofnyjug963f56fHVuIPszqIQBgo4ceRSaRKH2Iot001h1aG3R7SqnWzJG3nT
v8ob32b0TKcMyQjRh106jKZYuVMcWiewWUy9UdYCnLsdR6V9zuWjM4TlYCgJfymgmzIO8b/d4aic
8kqtN4NTa6XGu95OptTKV7tNutu99864DTYhs2Ik7uwzUAXwmpKMJwIaU0QSrN3mYxYPnkQDRISy
jQpC2BnBccR8ww7A6d1bq0+4AqcAmZjVkeh3Kcdf4bKA5l6G4YE1mMOvK+vYRmnYN1LGuHtIBSaL
ty4sKp+MamJoFPo2LCsGsthxGTU2JhUYkjNn4M/POdM7qj+rNcg7+/Q/HwTdQFkQ+CZyIGIneVFS
ih6NoXeA4uaa+7H/AJ9brE1aa/ZWqSeHytrap9PhAM7Q+O2xWt6lBWbxc2stLdM8AyNAhPPj0OSS
XGE/5EoNLtM2tIYDbzOou57AObyiemSqEcIkUFfg+QCPiNCWiAQQ8MYJJdSAw13wFAIg9e/j1ZCG
jPx9QrMn0S8zLmwAqP6WQU+B/IrTbWXBWon7Zi92Y7Jul0HmbpWWK6NuxDI+mG2gj3q7cigr20SG
lak0+mVJ4fcZ3dOVPfP+eJfuCIqIbfrNTV/dgUYYMWWrw+/PUBsJf/UHftM5ahBq+Yos8jVDiiKC
EYXrC6lQIMrbf4WGsI9W3MfaVhGuqwg9gRvn32d/AlNWVHat82BNwPz/r/YqHOO2FWaVmjnAJXBJ
y5j6qrc75ErnmWT443XldFaU+Bf9diVx8oKspyUsqTZqdGGDjA7D0PGHr/7By8oYzeGwPttkvnmP
VJoI3KJJ4qo0xTLRySJq1Kctv3yvrGs+akIEbAz8LWIMTuRJqoiYEut4mJtb9/Q+OzFavulAThuh
yXvbr8TACxf0RhShFVEYDhKfAXWevcdbyQAhIrtdw6ytySAUQ+kkGeNmIIMuQb+lBod2bcPughMQ
T6D0Ks25Dw4PGeLuBIlEN1TCzKqH96SG15IFtN+orslZiAdu5BC7hbYQlqdEAMt9vJf4T8d3OCt+
qlTvsJaZn3/pTgWuVkTsGRUXXpWFWBGg+d7KI3jxPK5+m3Ds4TQJmKGO305rFZmSfrdKRbG2T8Qd
4XOhKuq539FNB/0FLSu8yaEhO3tZe88vWICbAyHcpJhlTDUFELT1X8yvWOMw2GslCFu47zci5k+4
MjK+gKxaRAHoL272/tbTO6N36BU3uWD7r2X8hmJXMiJg5kSMoOXd8KW1kldFX6PNWBSAuAmlWgRO
ElnQkyKf9Wgwd7mcyug+0mCPLdbaz8/6cPX9aGAscj7Fz9c/0VNuTSNIoB5LWIq+ZPpqBUT0JXsM
23gwAHO2fOagfXkZ1L8bxZq59R6LWlsMYUykMc+6AWw3ri6MZt9qufv495eCCqBEBIXnkesAmmC2
Zle7lcRp0GEeL5R2poQL1b+1zq72XS944xshxJE02Vh2SQ8hgV4Yyu7/cwnEadBSKZRji1/P8TBh
NRMlUgEdq2tR8F1hAEHRzSqIs/CjsIvrDFB5oB1fn18zRzAZG7P01qbBLNqRqyMhDHs/cT2MFtYz
xy4pKLfcwtJX9mzR7F7JIEw6zoPOwwhreX2VIIPWEK+A/6kBE97u+X8xjXPRcF3Jm/X8Ss0UMWzA
rYg1hbazl14AC0XD5PZy0Hfnn8dLW5NEmPt8Kqo+jNGLxD4nJu/sJmBg1nKja7s3f8PVavggziO5
wWoip1bD3WatFXH1VhJ2fqymFjQ3OJ791j9kjuuiz5PP1efHW7WsaAoAK8BKgZmRkDLFclY1gjAz
h2Semv9tA/2cr6GUloQALiCADQoVNTQJ3O5Vl7dSJOdoRxg12RoNBi8jH0DLaiWOWDKU12LIS1O0
I4wAmktkK7Q9U7H84+PNWtKrawHEjfFqX6KaCQKQI/0pz+zlT7QZ167lUqxyLYS4Jl7eN+NAQwid
qNFTrXLPuSMemY2v1/Yaqd7ajhEXJSpRdxcHyGItZufZubMWzi8LAIWJhDwlsqaE1UcNHljfAa1S
E4ZMhCrvRBNiosencpc2n40yaD5RPcULBVV9YhWN2EVx5XHzLLoLp1dv2VbQBq3ADLXXZw4mpv1v
HnqgFgXsjkMiCplPQhEm2h+bHMOZXPC171V/kw/WsOkOmk2nMwXhN2W22nBcO627dqLfhV6JJVRj
zL3IoyIZJLsXXaDV6IQBggUQSfrPMzA5Pz8JaAMSrbZlFEUE4FDWotv7TOi801cfQOw0mPWCTsrx
AdjpyYQLfH1t9BiU5+rT08sLczj9BEZg/KzhWe86wX8XPue5UVKea2XEzc46r0/pIprdISRHqZae
RYBIC2CVNwfNYHDcnhsdBLTgt+rqqpdec79Z9v8rnThtoWPDqGEh/RWzAC5bk4k1zwEJpvW+QdH0
VM49lJm1Vv5YjDWuxRKnjRYkphFriPUAUZG/sw3YS+ZmuMe3Z8k2X0shjnQIC572K0ihRf04ozgx
ydZ3QOn5WMwdwIc8QsJfSnXTUkkHOTXmHGMA0b5/afdCoqMu8vy9YkN/i1Xka/V6UYRXi5u4oYQE
wnhMBkCSLFE523tSXr4AsPnojejN0xGuz8iEASvutqn4lDMzKLnQwgL9sA0G62Z/Adv09dPP5vx5
Rv54xfEKs9O7+0ZQx2JoHPLpAklXiCEWohDL/f+EeJdfimIJaSrZmjGcgz0fBYiZ+aeRQe0Tw65S
Q/3zJwZ6HzQ9lV0YDYpxtR4ZMtR/Y38D2t2rPlhnfwrr5+d71eYtGx8UQTgw3vICPPmtE+dYP8nH
FEmg2mCfi92AvkI3twIzeKscs7Zq1Xe8P5nFaZvwCEycnutAXTsrWjRftbtNu/oIQouiIc3jKcFH
cMdkxwHakJzSfXxW9iWk+WawLZ+oNZlLDpljOBrREXpuARq7XXjRy7lMdyXaYy+1ljmT0/PqWOmb
ojdWdOIODzFfkmtRxJVne4oTUynnXVTTJkd4y5xAY0pL+fiRwBaKkMlD7lI2fVBFP97YpcjmWjBx
uJ0MeCs3FaCv24UG7gX6QqLNmqlZEAIsAccCl40CEvTodiOzgR+jrulod6sIRm15fzy4z+MKk8OC
oRH4OcrEiaEHAFiCWylBKJfclAkDKGZZlZn0tDNUpVIFJ9qPKi+br493bsE33cojfZOYSSEj8IPL
W0lzEia9s8fRxCWcKdOA+bfHL/xlh2jzGNFfklj6Wm7uDqug4PcllGBkHgg6ZFQIDfUaUWzbQALo
KdBozbPmPyqHM+d/BtpQmQNrBZsVI7vgnwDs4hBwoRY+Z3KItIE3sBJIotrebRJzL4po3FYCTb4Y
0/lU2yvCZsW/vffoGYLKAIsxU1KTEFiRyZg0b/neVTB7yrNMaVxxg/MpPRDw+xq7es6VVNHz9QgB
W0Ht1nzfvdXC13Pz01dGzogmz6cesiIaZa936dGWw9Hs6m2uDUWltu9+a1Xtsd3K4OsAvGLEGLbs
c5XM+/7m3X4AYVeagomqRAgGFzgKs3PbGFme2GitWmuejoLJmR+YbKjPE25H/dAldqMN1tyYJeZr
9KN3LQTQVYRRPC/+0oQggXZ7PX1vTNtRiqGrQI00WlIjfh1VChCP6hJFlhhFas2/lJemblRu0rzp
oLQvjdZ67yv3dvHErz6EeJqUcZ5PaZgPrnDsUE/G/jMvNUBXaGdgrBTJ4QQn8iJFWueDg6bfTfEL
U5nNpNVxqzelOSG+PgaMrwG2+fjTFtUFN1ri5y4mRiSucx1FgEehEOJyXY528/J7bLZB+vlYyGzR
7xReQDSPmzsjTwmVkLlmFJgI55ANDKXmWajJHh3qInrTcq/ZKdFa88jifgOiIgNKBhA/Pf//qxuW
DXHXp200YERoFm24eoo/xyDKVsz/4t5dSSH2blA4L5GYEnsXt/zO63l/W3BBYOZCo5we7yB/H8FB
lSWBU2hEBcCtEbLkls6qsMEWip3emRiDvmEt1qIt70yZGIF+gbaYwx89cugNsI3jMbf83VvsjKby
0Zq+UxityVi9mf0En4Kk1a2Dv3fGKTRn8rfH37qQTbr9VuK4OX7geLGABYjYQM3B0cCI6uDt/eI5
ZllVLm3Pf2n2axRedw1Zv7f9aouIuMIrIy4UwUzkUsU+pD9y79RxjpwdBTD2p08FAyvzeKGL538l
kIgx8lhmQMyWDK7UhSPe5UNl5G1XOaIcCisu4/eK3F0hCdB1cFGIuKfE4io2a1I/rAY3N/pNY7JW
9sTo1B/xNJ9u9pPvRDOzavvxAhfv7ZVQYoEdNYho981gP6ne20YeF2pFlfO7qg4ENcg5X41jNI0/
Frrk66Hq/yyVeFCleVbLWYClsn1uDLbQYP7DcKzsPjerDM84g/XUrjeodM1qLJ/nvwSThSKmHQTB
42ClaaE5spjSMuaGTPUrxvDfXI9/xJDOANiWpG2KwZWVpzF/ihVZ6+hN6Kms9O2/d1mgSsyJWgsM
2Pln7zQIw2lEdCwC+a8QtzL12JhpfYgNadtPFU1qeLUJLbYMdRhjRxgmrfHMlkaQkPk68MM6zzzV
2btSf5aSQ3361A87bPmc0kR+LVpfiiqBf/3n4wj1Ziqqy2IOVyn1DD+y6va5iVyZ18feSQ2p1eTY
zHUh3katrDaYY6P8x1AAmKwr+YSmU6GS9Q2Foy8yHz1Iab6LJaMpKk0q1hja5n2+PwfAfIFqQ+Hz
19Jf+SaKy7qOr+A1PP7CjrbYvotUogbW41v0b477HzGEC/REPwNDWw0jTJk8/4Z+GzxITk16rAVM
Koh0ASEP0OeDrCfQNQEKIfOAfiP+SCWbzo8DhUFF4ZaJO40NmZU7vrYHhDcLKb6U2a4Z3A6vCD4O
tMwzBSp/boe1hNqy4cQ0l/+33YTaD+Dv6Ri6hVeIczMKd7FyKMvovVCelMjO/GI70e/c9JLSm6ix
vbbVI6reUPKuVKj/YtE8aLsFgAppUSJHSIZy0AxCPsK8SOXwyYfdLIcf9KEQmV2Xppik91gHZqUl
Ne1a4BxTXGla3Sh8FJR4nfqHWnzi6EaNMbs8NMN8k7LJirAlXwGQLHqY8Opm7nr5ZAyJZIfcww3+
9POvOnDoXlbbUrL6r8erWhKE5+f8uAc4WuKJA/UooZfZoh/doSx1pBHUhmrPKMLZUx4eZX7NWt8n
ZDGPSMbEDRTgeUBRCcswxknDex03ulMuWXF77ofUTKdOk9sNp2yVgtlw4Y+S1cbjVS75omuxhBP0
mYYDn5A0uiH7LNWbsLzEsflYxJJ6XIkgB7VOwoBqPyWObldf+u5YVYC9B2aY8Kocu1W85l2Xzg0Q
Ugbogbl+IhB3ngq9Etzc1Og2AWDEMZ590jPb2nLf2kG1Vtm6FyYCtYxYmUGwzEokdhFtPkMUBDQS
JciEVGbHfnIfOatK8YrfuDdkt3LIKyaD6TD0IYdCW670MUmXItfGl8cHdf+auRVCmPKmS4RkjFjE
/jxbaizv0RsqH+kVdVgAXEMMJp3REjC3M8PGrblQYmaku4jDI3VAkUP+QvQzAFk+GBOl+7VKTZ2T
X9jwmxpfU2Erjd8jMghFQOmCj+4gPrKD5k8Q/uW9uckvkwub5R021314mr7ttXJtW+719/Z7ib3P
+zAUpH6Cxcmfxum5sWu9E9Wc1UX/P85Y3koiDiD1hb7uS0iqJCeQnVgojdh/QwlSoyPazMQVhMlC
mg/y4CCQrpegwWR3LBZFBfGgYGVxsue6wK4Lo+pOA4e+jr49ZbSVyWZf02oP6lUF/fo8rfk+Ei2e
1dBO22lM9hllnwHXqynalYKV0vS9bULPLtKA6OHBxCXlN4C/8it9J8viULOj246MZ8hVCRafAk21
XRz9faz5C0XA2VpgLNzcJYQWccIMcjkj1xKoAF2+goseNGYw/dyQxpMivEyiUZTHTgzUmDpVvqBh
Yo6QPxfUMxpOxfAnErZREP1J5W+Jfeazd7G9iJxGtb6ZNysKsmAGrj+TbBDxGYzYHj2edTs+Zk1G
nIxGKsONIsjxUzA2of54W34xnbeeHf4PQHx0XNJwSuQkgApeKY0lHqR26ImgQMgG6pevry9e+3ra
vb29vb+/Hw6fm/M8IQ+1mkT7fix/4VggH3kcZr4XMOrzflxpQBGIYq8wk+AGuxSgIdEaTMGstXTv
W6HVbDlQrnMvqTXZosMY+VE0aAtFhWQTnVv78acsvPplTGCbS/4wWTQAsLefEiq+LCZKIoJDoADN
VVManm9kBvVe26u57/tYQObQsoY3OIs2IAANbmUxQSSFVSuJLr0J3jGx1UZJ/IAxUHa1kllYgBlA
EtrR0Aso8ejaJJzlSHMRh7FvIjBm6J5twSZ1QcH0L4/JW5j1BTqGVUD5Qh0TIjlsIC404jey60Jq
pb4ogMUEf+i+enKPmGwEaltt1JRQ/TKduUVfdU0VZuWlfrJtW7M3hmGpERaPkTsrfnXhQXj7NcTF
D6Y+o+i8EF1JDY280+szWBpCN7I1rQTvfIJs0ma1RfjesN0IJcGJ0GhGGQZsAR6cr9rH+FUmBvfG
7aZDhsrtawOE9ck/PVbghczerVAiHUCHEZ7gQYl9B5Xwx/5oHo8gMToGGjVPlfuaNx1IOZlTc6c6
6Nj3E0iWPllUs+xn4alV/+OBbwozfxCab/BKUTDWkNC9KktEfxxqEc0Y7cverHZJaO7eWFMxrAkI
Y+YvkAHxz7iRipUnxHympFW7FkxYlQBYJIZiIXhidFbL98qp6qwyxvvfbLjL421fyDJhlaCRBS0G
WAFp8hkxKG2Zh3SDG5aiXaNTzv2keuLT4O+9NynUopdgG4+vj4XeR6WomoGza4Zc4U+ypVMaIqoP
B192i3n2pXEurDXYztK9uRExB01XljkLlSHrPU/CCAx+o+DuRGZoUFqnvr35Gm+DPmbFF61KJG7q
RMctl/igYxtAetprmJJ6qLbxmXlh9dyEgtrZfq2B+Nf8EZrCK8AFoBaIJApqgrerFJlyBESgxioB
JO22gaYYpfYV6IE+83gUamrmYB54QdvsprTqfY9pT/MepJav0uYLhvjZkQ5aI8GqwIwQgXwyApJn
/voW/1ZYaHvGNLe3Ufe1fis4yZ5yGrS8e1rglAaI1ahVHoVFzbhaEKH6YlqlISVV0jwLwn8+58c1
YPcd2xFu9czQB/QlCNLR+01EyxKqmg2YCSW30XmN23pP1EthgqMRLaWTHX8E+mT7m9pi3mqzUuVt
DnxDoDZWY8U4RO+FxT7QoEbwDv26X51lE8c5g8HRZol82ExVeXuckdyFmZyEMhD6I3qZPipHMqcd
a6g+RuFq3tvjW7iQGsNWXIkj7gjEpcmURbLbGt2uRtXalAzkgVTF+MzR7x9ZwcyBtTr2bAHGfyuX
uCm+Vwd8xWGZIrp6Gyc/hIAFdWplvJVOZ3UHz3i80AV7OiNo8ITAWwIJDCI0mqpQrqNkkF3PinTO
brY4WJO2y5UQbE0M4cA4uWSQNYUYhIH24PjPCvj3Ck16f7yahWousEtXyyHep4mMd0LZ97J7ydAC
HJjxs+coL/5e3M1UCZkqwUUiqfm+2gg5/zCpnpyCuguoIhQFucRb9RQRyueJMMpusys3ImYeJnpl
8Lpkjaf4j/D0eJmz8pHCwDSO7AUPyKdENrrTkVeCUj1QXK40Ql6FhUIRzc/UaZU2ZyGanTnN/yWJ
2E+/4YJ88iPFVTAnUhMCX8NMek6P25No9IzGroR0swm7X5gI6iVupm+XCe2vwTfWTGmmuNkuOokn
Vp/+q537lwCy2t/kIzN6swBxT9mMSb34O9rkV5R96b0h8HhoAMEkKDAihB0VfV+ROrFUAPejP8sN
+139RC+Zwb6s9pQunQ+iBGBRJBmPPJK9t009vpWaHkOzMev3JfojNSqy5InaB+r0Ka1s3qJxupZG
5DiaWOxCwWsVpOdUhlbZUs0x6RZMDlvpQMda9cFFKpuqay/8Bcc3h0L/WiThyaOWkj2WgVjl2Byj
E//N/G3XCPaXDNS1DMK5KnkhMWHcKQhog07tP4WDfKx+crNZY8hYUnEMof4FoIOygIQdMKGHDs00
A0dmXGMkTn922KdRxzDYescYgCom58e2YiFRBHwi6t5gDQMVFN7it5YpobuMkhsIpDegZQdAcrKF
bQv/GaAqDHg0iOdTYAA4kLIWWrvtv9Z6h5YeqjdfQOxt1jT+MIIxE3wVueo/q5IRmNxXbYnO24HV
UwywSs6RVf7HtgQ4iLl4BkwJ+FrInsFRrlJmksBSKNGT6bFOWTGb6YdqevPxBt8fqDIP+sXeyqAw
Q83mdn8rsazrtgAxI60UG8Shf8rJl+w0A86vYAd6JZSef+3GQoL5Q2GQxcALgYEWEWHQyMViSBcx
6yYUjHDcV5mee0JlsFzLaY8Xxt/dCaThRRgyDg99RNFkMQoDhNtonDjBpaYDU27oYitHTqGoEkYW
e9Sb532Hoa1EexowE/80DU8C2KzZM6I0TeKs4Zv2P1tb8k5Fok1nBhVs/PNv9ZnntiKf+kqjy+fQ
345DqLae6fl6W+sNZp8ASV/VRpKq7VucqE1niOX/4ew7liPXmWafiBF0oNkCJNtLakmUORvGyAzo
vX/6P6nFPWo2o3nPtxlNaKECQABVqMrKRGCeoAbm9tFB4SsInStnilnChSKuBH+/cuVz1Kask3R6
Uaa+4dlFNUAZRUcaMcwbwY6DsNj6cs7tohm8lZ2zZBlsHQAQol1kova73Dkq6RXigVXoGS0v0kbu
I5AIKXK+q3osMmhVko1eRemZmMNaoX/p05IJAIiwzwRN8xyU2gllwUNkxQC/AU5CooLnUTHak9RV
QA99SnynyfYc6O7wNPJ9aNynZsQKEFV3TJS2vsBGn5IPcziMo1OVlGsPUuMzLf9H5tvIsJU2gCqB
kL3Ef4PilNQeQ9q5id95wlpCm4gZB/kt3RP1LBrjxNHrdU5pHBX87/Yevo7jf3YwOOegTq8SkJpd
rrGmBgQhBdJxoSg/4P1UAqoZQ8SuyPk2r+rBKkFZbEWlAsoUUp3rWBOtaCieuJY0lix5BiOmZ3VJ
+jeZZqjyLGO1kujgAVAShRYmUWkLCfPd7XFfA0AmrJ0JZBri2QnlPYsnFV/utJEbsQua33hnylJy
Jwvazo/jAorhDWt7UOYrXu+YOc4aQuLcIUlYrSzfdSQDHC8B5Sweg1MmeX65tZlS5WE5es95mGS0
lrJziCOrlh2Fgi4t8CUjrX7w9ZdVbp/r5AtMG3i5Q25aBcvRPBZUPU0pxFLkbpJtvA5E3p3ktOKm
q63A7eo94JjE+1bllbrFNVx7Mos5S2BbA753zmGtRZkioqWWu2FjGrYooFzUeSIYj7PW31QByGaK
tqq2I0j897IvtI7m67QJx9wyFN+zza6o18LJq7eFir5tYNTBqC2ryKbP9rDa1mmghRV3y0hFpi2s
GBQ4CSO6SZxSyQanAaTQiurC2JhcHFkYVqkD4txwZwyQB7m9M6+TBBiNiT0J3wOSLwiRXJ4oHopB
3gD+40pPhs+S6DT8FSvo+zEx24R4Z4GWtLPTwFa8e0m1K+4AmpOpBRWT+zj7lI+ywtR8m4R2jH5C
VMe+hnZDwn1GbF06EMUyzRfd5SrThbV1nMLTS9+JkUO7G1oPyG8gz3E58oSQlmdJhx314mnU53jv
Ksfk3Oh3hWrSqn7Luu/hEI6bRFujRv8h2rmyjdcnKlT4Fyy7l7YHpZNbPubclY07XB6exR8HAdA4
6uf7Bp0U7TZSH2riiJ4Forg/8Vl87F5Ue+gtEh4kBuYRmSoP5DkxrA4cC8JEWr8Gy74O1KZP+2uQ
c4fUFET3i4y7Pe6Ve6Ha9Iqt6Ht+Iqgb1veSrR6S1/FN4Vv9LODWLy2w75GVz/RTGJotFZoGcAon
EOuE37hcKiWFpmtDDO5WXWRn56F4SQu75xsvY5r3XQvHNt8UzXsKLRRFPfrDZylamrTRgQvqCZXS
DXIMIKEIjwWeI2Jux62lCptx2JPwLo7t0HvIQLhR2kK0bUwqxTY5K1+okHpP5mMd7soqAuaNhcK3
qp3RVU0b6dTsx/pdN2nPGQ92wVM0NFRM92hUXjld2sIevZj87N5XhaRVk0DlrnaqNGcQClr1jwE/
mS1ovoPwtShouk2i1y5r4LRpHrynD2G2jYg1+kdeOxp5lXtr+NL4jguPKpDh2V4HrxRubLO61zx0
npWPuG1o2rtcttHMVags6B50zVFUqv/jqTu9deNoV6T3QBn6uO6GowbSwPGU5ocYuNKAtsIO6g45
CsfZS1pauW4X/QHMsfo5f+PFSsC74MFRaNIA0EeIhtwKmUe86NTjoqBxt44crWDAxhd8B/7N1gJY
K6ZysDFqNpyyeiNFdgfOFpZaMd9rBtOGk1qtDGfJLV0MZwrqfiXP49TMeFd53B1OiUoj3akiq0MR
3Rdp5r/U4KpUbVWMLEMuV0xfh+OXCzG7vppY7sdEFbgL4ackQedlmTOz0inRnCqlZQpixThdsXn9
5EdsjOgflz2aXCYW6svpNnxU1LLkvluLdwI8Tzj2J58btMqBp0hpr+R2VA0UtHB7CUFza+A4+sPO
NNYoqa9BehiJ8oPflqf82lzQNQlzuVAbxXczg3RURhXjjjRyvylaXWLdUKXHSo+N50zqHngt1ofU
5L2VJUNPNV+S3zKtMdkgxpElF1L2lQveGtR7cYTonARztiyCLEafbY3O8/UgqfzAbTxlWwahZeol
A5S90jd55fhNa1fCLg1by88eQ+ElLo9m6UQ64Moft330db0Fxe6pPXnqpgB8S5td5FquKoOG1kRX
20SANEmvujOccFlFKpO9nUy2yBi+R/foQXNvW74GCE2WTRiHhwWEkcxilRZYDLky/djVirvUdEp+
0LVtFkGBxFW0z1A/gVPJQ7uFeFdrdmVM0iDiWy4/93lm+anEEM8AaPrWgdJ8iD1m5MEeplIq1Ewh
X76x4a2/8gC8Si/NhqxebnFJjVUBcVfkylqiuD2uISfsqgoonli2kzJMmdpn/kqAP32BmZNDnQ+R
CBpXkcSdZyeEFBjfQCxjtwQk4lhlK+d22mq3/vzMjQRyVwKnjj8vDXf68NJ96co+v2sNtpbYX4iX
kYVAvw7ASBMX27zrTi8TL1Mgc+8O8bjn4Ukd9lKpn7zmWLjFqNpd9p4P25YhtrAE1Xu+vd8WHih4
OwP8AP3NKbdvzOKqBNqtjed7vltKU39lCFHygcad08YnkObTpNyIa70r1/vl0uTscMWDIXhSa/ru
6OcskhsaKxIasN5BG/YtIMl0e4bTBC6/JCDnoLpUdRHtelDcuNydaDDuUZ3WA1fxu9jym7GiYiYy
odMjdtvSz6e6MoWX3g9nBVKFs7XMior3kh6GbpYeBu3M25H1KnrN5G9kdMiftrXjFJI64M7tjppx
b9bOeOrhdpqKpvIhWqvgLoSjE0kHEr+47sHmOxdW1es8DGUhDt1aOHU9y3KZJcIjOXuOMNI83SX3
BkqSA60eFNfUHko0qedI8/VUT1eW5rquhCwiyOuQmgXSF3mT2XnKxT4ps7wO3VL9yvPntjxXwoOS
EDb4Ng+o5tW7JnRJbymoFat7z0R0Fm3lRqZyZt/+TEvbb7owgL9E7QfO5nJDRFnRd5LYASYF0UnW
mg1Y+5WwBi43G7ehXsQWgoS198uSURD9glV5gsmD6vfSKIkqHwTkQeTGvmFs1bYSd13zLtXtASik
EU+80FyJhBcyIACNTUAIALlFTHV2zIbCCyB4g1Ud1U912A06uCsTvDfUiiZPPYLxKrClxjbWYMFL
B44QSEWgGDplx2Zhltw1eYhHeOjqWjuepPgURQl6XepyXLm7Jr8yP266NIU0CLHwczZBpenEQTf8
CAkOn4pKgMtrxcksXc7ybxPTZ/0VrHq4m4WEhJHrVxKVDCi/gg+5+wIzufAipu+DQqHOWkXHEC32
K3DHpR3z2/QsGNK4YiIcKiLXyIl+p6e9wMJYAiQp1/HcBWkLi8Mk2fz3swGdqql3CZTAcAeX8x19
XxpFs4rcegjRMPvsKYXlK5yFfY7zmKxt0Wsvi5Q/WnRQ+AVO6IqCwsvayB8zzBHtqpKToeeA1pD7
2I/S+CgEpUCbRo8sjlh1KzU5kGEhWnUhahNYtVCic9wYUzsCxt5pKu1LDwfl0ARCAOp0WV7bCdMF
dbXZUG5CohsdVGiRv1yZGkQIeTJK+BzJoSFIu6JVjxrKXZWhq3mP1lSx2kRrnGSL+w9LBK6KSYYE
6bRLq2JGBkUdSOSaSWXxodqaxZMwsiR9Rq5bKZ0GL/TeOFSihZ5fka9FQdNRnU8aPXRTbdQUoSQg
X5qvRU/ORzmHQE7WBichM9BCbcTxQ6j6buQF4n06ZuOGGF7Chrx7/897EfkL1N2A0ARByU+M/uvs
EYVHeZ/XsdsEEbptDwqxusJWIZ+R/3Pb0g/d0GyeF6ZmN4nQp6YXKVXsyif0XO7e9NipPfu1eQuY
CsRK7KAJc59HTAcRfnIfRnTY8ntttRo9mZkPY5JFgKf8UW6Ynb7WS5QxCuLERXq6sjJZosMY0Vj/
7w4QcOZ/zUxf/dfCFkYWJ2EXJW4yhuhS3quj5cuHEWpQa7nOhXcUMMz/mpoHt3LBfbExYEp5kjcj
GK5fjXdojhiWoEPwBCmwwOnBcvM0Pq180WlnXi0loh40cusgJvhJivyao68IYVsGeeICbmYj4f5n
cKtT6HyH9xAMDy0D4JLOqh60A0fu4wD/sRZ8LTgngKX/HcDs6JBBC4AhTBO3FFMIMWtmbPNoSJ3b
81zIpmCBf5mZxRVczYDcz7MEgi6a99B0VkFz2TZSmhuOIG+rZ7nca+l2xeqCb7qwOrsMNaMqiWpi
cvr9V/kJ+vhNE1nqW8+QCd6VTNkze/g43za64CtgEzqcElD50Eed2RS5zMFhUCeuEOFF2Rf8A04j
3XjNJGjXBsKm6eSeqWm2BihdSD1Pz3FgagBoQ07VnB1LVHA4CkVN7MZN4d+HdZ9LcMVcbRjPBQlg
LFKMxtOUe3vhYjTUtI+zkhzzLKszBtby5MXnYfsVCWbVfuG9Vw1IRbeNAEoO0yh9tI8UoMUuJTUv
LTHU9PHEyQgekaCscg3FiM78FBTEyk4fZSCM9BOw7Uhx738ofcADq+nDMjq1VdynLEs1eASV1Gln
3V7+xaMMqNTEgj1p7M2BbnLWElLkRewik1ALrWVUVOKgR/DOusm6I0HB2mDQ7oz9jqG/F52ttwdw
pdWC15vyewCzJwTwQmkYg/bEHcJtQ0RASJtAo0m0rzhVFBYVVP80ZKd3oDeQozTi+BUlB6EBdU/9
txTe/Besclw/gg81IQE1k6dCO6Ha8j8ME1BngqIjAn3wP13erh0aX4c8HGN3FL+DP+I2PAq+SgO5
dILGajtHK2lrUDySWMEbVpI3wbtLgMRumVnGrEdwHu08z0aZMpJZGe3afldCFgf6NDoU3p5XRrt0
klWUz4HxBVoTL7PL0TZIkAtjL8VuNmwL7dAUEFWDbnuHygAAu8p30wV2jdx+G0q0jd4GaLR6+0Du
MTiqoYBZ7AzlxRyY1qGb7XUIHwfAGxKrLATarRXdl24AvKHwkMd7fnq6XY5V8MugG0IzdlHVby3e
aLlVJINHTSy5jXKqRuM4ybZlKayRCS08aSakIHAqU0MO6G4uLcdl5hWRpmKVNJFvq14BOZoyjHck
KfIV57wUA6DwqKNeDNZ6uM5LU7lecFKOAS50RVJB9dQMdmhmLyjz7MWoWCuXLPoPBLUyEH1IAYGc
5tKcgPgyaMDj4ooJ2pwk0wkbWlfMq5+1AbyIdvAajdbgr7mtK9gdzvJvszPv6Bl+4IVFk7iFRrXi
QSenRjwYDg6oEB3yfjOsEYhfo7gmi5PvAHBMAwh89gl7UlSS74+JO7TIQQBZRL3qQwZYvaKN/Ipi
iPHgIxoKbWGw2orpjghPClC/Ge7k8a807D115a21EFxjRKiWazqgM6hQXy69WEhC0AgCYiPfbPfd
AKiCVJMnWajICdSr/kHKCs5EIQlYA8TuyvNyKT0ARViw3GhIVyExMStMRLrnR0SGJKZQFVQL3/QB
1T11K+h7Rdmkfb2J+bk0Kjuo1y7yaWLz2AxGQRo1KTBB6fxy4qqUAEXUwnJHaF+cKzG1zBEggdCO
2oSVYsYq7bWtj+jlpzxxiAZ5yektmNtosx8lFPJ8Jzbvi/SuD16M2BI9pv9nAgmoY2C7TNkavL6Q
YLgcozDUJJQSKXVrL2aCsuNVC06Mk7mGr1moD8EQXtzmlJ7UABK5NFQUjWbkkZK68bF8EnaQiWUT
ZSfIVx8/SypX7PaFv5QTvLA323XdmLY1FApTF4ydvqP+nZo2Hr/Hu4foqNHXnCrMrcL/D++9cOIv
7M4cDXQUKmMM5dRtP/EOiNRD6v9J9Q3JclBmBBu1NKhHTuDoEvunSjh4GE5uxZHdo3WoOWS5na1p
rS2cv4sRTTfxryeCMKqah2dn6qJIPnUJQPFdTLDreyr531W/ShayaA9QNZFAc2tS3bq0NwxxoFc5
7A092ie3EyPoDnybTz2+OZD1TKQsh/p4SO22YGzbUesrOXgVfbm9A655P6et/Wscs+OXtGg59k3s
gANoSMCur6AgTCsIUqL3sXnfVNYxBaQV8ibuU/dxPq+lX5dSwRf2Z268SlulkIpp3SngrJ7PyiNe
LVkIxuXMw/TBvusE1pl/3J73UqXjt90581AwNGCZCDDvhg2Eoskej2wWe7Y/biANetvY9C1nV9yF
rblbVbsgNnzM0dAPrRTRsH7whpeef68CY5ZSRBemZq40MSI1GxRMS7mHZKCJTAw6g9tD1eFpS0v1
LvynA0Tx5K1ltJdvrn/30bywQjhHUOHjRA/SNoOedcbEk/gijvvoG8icMbIE0K5kdvEkayv5moUY
6WLKszsM26fr4hGrKypnTQKULnT6nsmrwfHinTWlskFSCeDEnE2j7DRB1TgwnUQ4TJhH4iQSmh1k
SBAIEOvTp9pO5JR/5FeRNEw0HDO8Q34yQZHQLNdwddOWud5S/w5mdl2ljRT7vYTvHOan1rd7vGsE
FgkO2uBj4HYOiSWs5cWWd/G/Jmc31vToBbkM1lkhRyl06iGi6htwxdIqlchCaI8v+q+l2Z0ky2MZ
min2kpNaaGsE5+k9G73t7UO5VJ8DTSUqIhOnPKBksyXsxDiXolxN3Rcno+G9b1WnoKd1Qtl+unYm
Ptdu+8Q6YKBW3O4CCAeX7i/Ts6U0BZ3zWJ8uXctpvlF1Q9do6ozUaHfpNh0Z+xufso8uB+dxVDHr
9sSXnf4v67Pl1Zqui9IaEy8/KzuHtiqBU31myoto7c3GLp1zR89ItFtrNK/LlwRq9MCBInuDdvtL
pxcogg+VRzxnYpA7I1etZJYGfvUQ2gHBo2G8VOBVrGM0Ru1wS5UxGFTDlYOzgKgw8GQEfwFQsCiw
z+Fwuhp3QyqWidu3NDQ2ANvU1YnbwG7h+LLhO4mcIbTEaDOqO3MTncr7sgDPr+poxi49St9jYiOR
Vh/CYJuuNaIt3WRgH0BeCRcpigqzbdGFvJW7SExcU6rRJZohf1EMKUyHOZg+6jWA4sI7VgWvL86Z
CiY2cQ5rGZBjKjSTIPPbD9sxiVMKbNIZTeqb2xvuR6Fhfllh1XGkYQsw2tlJUwZkqlqtTl0NPYof
bU4z4SHh1ET58UV69woqfld5z6qO5vk+2pW+A2D5GLD6s+83Ym7poQXPPCZWrO45ij/yPnqVj6CR
lR9Ap+fhsv/LExs+xu/Ot4e+6E9/D332SbxOierGb+C6NQs8VKzomJYBEXESS3T3COEuLWi27e7X
xKKv+T4QlxnTZtCh2oy7YubVgmjQPa7jDvQ0ph9NiaLGYwWt9ZAxlRFwfG5qipRW8RVsKtcL6dDa
MjDc7DOuaHUM1F1DVj7j0qP5YkizoB0xrO+3PYZUO9ZgA0377ey0h02KhtrP/K+6RQdq4kCOddMw
+fH2d1Cm6V5toV/LMdtC0EoAlFYa4e922jn686b+vQ8e9YO2S44BKw8gMKztv6yy2D4BwyrZ3UmM
3zOF4feObAUrt8jSc1nF/WVO2sHog/jJTv56LYggg6qHIslc1R+iYhfqDRj9ak9J3lpQ373UwdT3
ogRDUTJPDtKnZkzEl6E2krdMMWO+4k+W7g2QRxBQohPAd34+3K/RDAARELynMrepfSjMV1nKIjX5
rGqRPLWl2NPbH2Pa87NvgWI+6oAq8hVoZ52F7Gavhw2p9MzVFV3dGYGE9wHyF5YumIQphZHQuIzX
8iPX5PmA64Ckf1IMBy4Kt9Cl75AHKZLyps5cObY0QktII2hWmW2VxxJdmhtpeFSt4lRqB0Xa6jmN
SsRmxspCL71WoGgH2DsgiaA4m7cKK4M/yCRvMlfYatJJLmkHfphjgYb9ASTLrLHEXaXaqWHLjTPm
NP/UV54SSzsPl6isA/OOchag95fLoPpc1n1SZO7HRwQGhuSf7LlmhRN83P7GC+hLA3ZMiCIg86Ff
OYc8lZVR9DFTwN4oJlqNz4Vf0Bq7qUAqWi1ooqGDhbCIIxlTcjaONnmJzIYVJFhb9gVPBWoupM9B
vaQT6WrSmt6iwpLi24N0Odu7+yfB2gOsThGkfL2sdDou3fkgCgFIBtxGmg7veLnEZeuDMYQMGZ6k
CEwQAhzKhGopI3eFBwEaPUWsTdeCsoXXBXqq0JeDSBT9lfPXBTJggtSIYuZ2Yg7BuWLQqdxI6jYn
HvjTs3SgeqtwG4Ch587k3mZsV5F4P2Qos4ONw4WPjdDDgOj1zNm1UhF6OPkYg+eJrygnCV9pD/SS
lcoeCklSmfkmRQAFnv6uC3JqZqAKu/MiYvqbwmujyAKAIwVWq4/5CPa5pgmPphIA0i0Okfya5or6
qvfQGGeiX3UVVSGtAJ+hZ9KRd7FoUlPu/Bcvl8lLmVZt5SS6oLpKm+aGfXt7L/kyACgmfSdZArR2
zjEZQ2Sk9Mw8dzOfhZot5Vje0crQq5CnTCg+5HcMR9jLIDh46KA730hM++jeCkcDihYA6RAUXGD3
vD2qpfgYbVIYD0oaCAPV2c06IdJL6AJx11TzjW5D6hzUZneavul9Vu/5rrM63QNvvT0qKwngn3zT
5beHyAOaJhGcg5ke5YbLTV80XDWiPg1c6+2fwU53p9Gqd+BDAtsZFoLeTzr0kwq6bxmggviklD1B
l+rM9h7trONxoslqQQTzjlwV1AXPENt5ekrZUw6ZgRRiXfv9nj2tvSeu/R4OzCQbhWIMxj73e2B0
TgrF9LxnqXhPO46eo13kP/j9SuBz7e8uzSiXS+N7GTFQGvOeG5HYPL6rgIQFeylLxoOSrKncLSTk
Lq3Nbh+eFXA8EazxzhpYvtPBklP9zY+n0wmKPGz3/YmiWr/vGT2Of6MHsgKQXTgZl/ZnUZ6EhHAn
TvYtbVMH9OR8TDloZCfVh4dXEZlADQEVGl5YQ5uVe/76mr80PQvyDDky9GgyrXuOmv+VovuIaCs2
rgPJSxuzfc55zhNcK94zQPVFg+7PNWLCBc8JC2gHRnV6KheQ2QcUut6DwGcmPCcQpfpGHrPd36Fd
6OsEsTpirRUjr3MlkzVExlMxHP0JszUTC423StkIz+B7oH29AysoHYQ7vfiotdeOrAS+i19o6lSE
m5o6amfRhyeX6igMLawR0C1Um0R/UYZs7Rq8Tm6Z4tQgP3Wo4OecFG4YO2DQUkEA835kJxvjaNA9
tLoAKFixtHSBYF1Uok9cA3hoXZ5sregMveo94blHZakHvV2l0Ko6Feibv32zL10hvw3N1k2pIPca
5DAE0nO83RTaqiJVejDtiZ9xvJqMXTM3u7GqqlErrzSFSe4meuyg6CXgBON9/SkxMDWyvXZYeSgv
HSuEpADEIF4COHG2kqVSKPGoYoKxCYYBAe3seLffXsOFvYcAUJrqFdBAQDnu8mPlcVU3cpBwN9bK
1zIojwWaFagfJPZtOwsnCu1QwCpjOnhy/BTJf72mDD3swnZEf3BaZXuZS/ceid7MNPhQwLpaJK0D
Pt+VY7WQlZpasP61Oftgvdr7vmKgVfTkgHQytDjFDyhOf+/oZkfhbKEB593FeNM+rUS7P60xM8d/
YXp2XUklKqp1B9NvbyJ70eyXjg0gySPUcpydaWMIH8/T/Y98Q8lpelAtjTYWqzfIElbbQ25Zf1cy
swu792JE00b49QF0QTFDUhfcDQJzq42e3RLxWPSSlZQ1q6q1HvVFc7hkplcVkJZz0EMo5eDDSTh3
IyTxZTtoCNOMbVQfAKRbuQaWnCuIRiTgVoBeQtF7NjUZ8tJ1r6IZt9kXBqs4FlShqUH7XXhfP6QW
8Vjl0TqGg+UoxEFozwMfqfqnK0qavaP8d3urLwA+gBb8NZ6Z9wAKXyoKQeau1djS2ylUWegop/4v
qA8481ZizCl6ne+038amD/Hru/a8JFFbmehEHjfFY3sUpcMfgkQSOQ35ShSzgE/DxGT0MBG0YE/C
npe2hL4WkyKK/amseRqpJNnD19fhJUZu6qvbKmvQ1qWo7cLeLKceej5pxQD2unDX1gdJd6OD3zro
TYfqVuBtkR8IRgDYYyv2FUtRD21wL4lvibmT60NniwCwCXs9tXUiWH16jDx9Je75eUBerf6vFZm9
LQY/Hj2QjfsuyAgLajooeoBfhiK8/OJ7dif9I4dWTWv7+/n+3nk8Cpv4jj2drbfTYfukfgT3EEFl
W8/+0q1JinJbvN7eistH49/xzbnxU0XPR8hu+64MEmkg/18rdHxCexuYR30fkl22h54UMhE72YrP
g3YqntGE0f+pH4WUDeiV9h9uD2gh4XSxhcjM3yA3EgRdhU9KjFPtvUsCBC/NreLlVlebLsmcrKKd
gtyTWFolcIe5pVi6+V0aJ6PlNPZWW3YXfCwQIUjY442ODso5R7k4aH2RiokPuVBjDy6IzfgqPwRM
fOvA+uR50AYWV07skiv8bXHmloZUNpPaz3xXL7doFh8qJ7bS4R+k5kFd978sNwoRykRzriOdeXli
G2R4WzJguQvVURImJ5b6VN75ADuadncX09TS/Xu0NujhZrTBOhiPzHxeGcMUhl2dEWi1Am8/QX1+
kvK/bqhm0MrEzBp88nozauA0EJV9yP90nBUy8rtpuEOBfSN7Oo3FipG1kuRCcu8HvA3NMcQ3cEWz
W4u0WpvGKewPG0KLvxmQWDQDEI+xyFnx+4s3JBYbuR60oE0KZ5fr3Y4+x3YafDcREodXL9FoJ54P
1MtZDg6hpsLbs0ABA9V7kVMuWKIOipSXlQVfiul+D2IWF4+5Kfp9Mvpuoz+Bt8M0tlJ4NHpqZNZw
jvzzMFSWlAWWiqrcTsYTX0NX6u0xLBRjQUc8cdNocBeTHtLlQkT5KMVjjTGgFOoksSXV9F1h6V16
57pu4kTg1PUnTvdVrcTFyU+ZZLTjAUw+b1ruK2KAi0HDjceguIQ+BIF5201r238I+8o+1tR1F30U
gpz/Z2/2xQPQ+hc9gb1mb/XH8jl9iOz6qG+zk2b5f8qtcjfuhc0d2A9yFoPwvPngYCNf++RLZwwd
RBAswHsVjV6zc17yspGTuApcoX2KRSs466UtZVTme928S6Ij/xL2yhpcfDHK/W115v0Cn4R92cKq
rzDn7Z+T/znJY6L7Y/KDb3iZp7uB6eDC1QL7AShUOkDZgN25dwaa+0vqPg2vhzUJrqXbFVhrQlQE
nZNs7uXGM/OoNhMAL90g3/j1c9kcUvldVw5+n63BvBZy2hPNHTL5UJ0ECda8+TeC7NIYKyLSe50d
QNJ+OAUURB/sDgothEn/i+/ExQLO4wnWCfaG2dTKpCiVSAjcrOE2UT+5ThXZzoFnN02n0R6A6gwq
W8j+1sV3cUxCy4eYhaYyNJjH5trjezI2u9WxugS5XnRh46U/W2eUwYoi4GhBNeuNFm8l8dyBnpes
OLDpbr6yoiATAwMSAfvd5ZR7yAco8aCEblvvBYXVoHW1B//BGL9u31fT35nZAVwFfZKATEMrd15M
l1XAf2sixG7U5FYPtj8kfNRmF5xKZRvIaH5QQ+u2xYX1A4U1xC9AaA2ooDi/NyQIfkQ9kPYyu6/3
g7OmKrO0OS8MzG7gsgoHL21gILsbD6klf4Map6SI96hpmc/rFJrLE5p4yaCmgWT77FMVKUKAWoU9
Fa0M1SsaatNxD/WW28u2UE5BYhosDrjbQUKE/q7LHSElSSlXRZi4L5UNgFht6TQEoXF7LKh0xJt6
pI8tUOUPKXQG0tSuX6D0vn/a3h7FZGS+XX4PYvbi9AFw4m2DQYDsxVbHHnpzH7ctLKzmRCeEjYHY
dOrJuZxmJze61FVo25V6OO5xFwQgzC3OfGUXLkxkoq9DrAJyDGgkTMP4FZuVqRfnQ4aJlG3yoou1
4UhludZvsRSBXViZTaY1JdVX6wmhZN637V45egHkWpO3WDoN2ZsybgAFptVaLHZd/EM706+5zXxi
U6qlP+Y++i5YpENk/G81nkMwvvBnqcJ7aLfayr5wiSDChTwy0h7IQ8xDjzILTKg/ohMToPsGIhth
9Dj07yUEbeWG5v557T1+tUdwIcIQOlgmGkbw4V9+vFaX4yLTstQNhhCKQjGYPvgGPTYBiyN5ZaNc
XcQzW7NPqIKptof0cepKlW6FrQkuKSep2k3g9VYjft7e/Fe7EsYQRE9pSRNNG+bsKslSfaj0APig
FpcVbz/asvq6beG6KDiZmIAPaMFHrn9eqsylOGwlqQVOEcAKHzWh9u1N8lhIHP4gHw7C2ma8CkuB
cMDxAsQCvMqAp8++lZIXYRDFao7yNy6sXWsJwIMDDa5RfTOyzkIwfHuG10//mcXZF0MdXusjQcld
NPscPjgNNi0L2HfotHQcbHZu6NeWRZ/WKvh84etNST84NbCiTLyYl9syC7wgCnlQuHjdWP+YB08A
3zflsvWn3pih9bVWb7g6dpgowBQGEssAw+GxcWmPB5lmeH1XuOomQ7EbxM3EZ2jqzr/7lYzyVWw5
szR7uYeJiTSjDktN8BVr1lMj0qdhjdtjbTrT8v66kkkoyGk7GUmoOrBU3WomdQ3POt/eH2tm5i5M
EyK59CQQINnQSuUhEtGmHYEz/Z38H2nXteO4siS/iAC9eS06ebUMW+p+IdrSe8+v32AvdkeiuCJw
F3PM4AxOJ8tlZWVGRpw9z3hu7DEYGWYO/XYoMshwWH+3+s2gECcKAY5Hhu0vvsvvRvSuFLtq+VGb
J+h61fp/YG6gmqchEcKDnHY0OBHSjGUK3KUF3KtE1t5HlhgFr11A0nVyNBH07zNx6mNeCwOEJfgT
FoEkHMv9qtE2nxae0+QWqmsdAetcGho0CDz3ErJWaJTlz9B1SzTJBsP0qaSO4U8/F1E+5p1H3zDa
ObUX9XgClrkFhoXK2UIDNo1I6apqCqBAK2jPJ3nKo92OeDTHqSTVdqa0uZUbziJch3NrOOVGbn/+
yGPShStziVjkVuYtca6JtjXkjNDFWxtoC+5FOudzm3QIue+iutH8jTymUAQBmzhVbsXKVhDN+kqx
2D1+dMjslVIANkvmUoGz22YUo/hSKgQlh23DJVuG0voI8NMLWicjw/9KWcLX+ySqSAS5zBjAQMJQ
gcq9ASojzB6Zh2gJgweYGD0YSNogsh7duWUTAIFIRYXFOMeo1ULwG0ggo7fVsln4zaHX52rsj4h5
3IL0QBwBUDbO/l8u7cYnIIbvQDtiF1abX0GizlrhRUBKMhpg6v5OJtI2XjcN6VeywSFR9Hz3TsQz
aI6FPwJPFo/u0NFZoema80NFKay0uvrgAtHE+hSlROZn7ExcGSINQlAo0SGieWD7AdgvkpkkKi3f
P/bcAqzB+RYbCVyc7Ux15o9sarR9/3j3ATBEdUYe37vIiWQVhdy5RetgOzM+gTOSDGflWeetD8Uc
8rFikX1RwTdLYtPZx6qqH0/5z/qaES0gzczAp+IPfA5yUTTwlPD4o/PbZ50i2I1YgtJBdSODMqJM
jzfeWmp/sbKLkFRmr6yDcin0CxZCgMi3Uxq/k3/Dax7MOJPHdCT22u3HjI6203t+3eRyiUsVLBHr
z0avAXMlvQGKLoKKB4H2JqiydYmgp0tbz6VuJnwZtBaxBxBooteVHoUoTJGKNZV2lZWLFNQDFA78
Qik/O8rhkhnvACAd8SoekIYI8O4vobyJOLuiBjN9TpgFxYK/c+mZSk2KSPfB0LyAbogkEafX+cbM
AKYGfQNaRuoPubm4oFvi1xWIsN2352ftkd0DNA3o72IHrc/h36OrAo95v5IitgUBIhGPNqV3Zp3r
3FegSYsQfWyOCfqGLlWbbNOzWpPoDLcPQYxIL6RYa4I1wOCV2TFaWnzbYGHSwYTtJ7rdfwdsP3OR
/xGV38/h/beO5jAKgyRgHLq1CjTv4pyW2juqBgNyoEf/pqef43W6E9RTqCKS+H4+UY/8G6OJGm1T
ZBk9Ocn6Fk/W91DddjpylmCM1j6H5Ol5q5D3i0fePgSTUS11d/mYsf+IxIZ9tIsjq4dCOp5fo6QU
pfBtLGdCizCtCUkARbUI8MMgR++sYziaAP1OG79mzA5TOp7yW6uj0xFxSinzgtJaZbvrBMRnIZiZ
lEWEps7n88s9nsP78Y2iNFboed4rMD4jIsZee+9U8JrpPVrFSsAvdHWDLPUniwx2ZCpqTsByjp7h
tQpvTeby1I+9KKO5Hr715voDtU8rZozdguk93nAXHnzr/eIYwpQLf5SpJTac841ueO2AsoGmz7Ki
Pt7495MxOpXQCOWgWIQPcLJvBlzEkMnjN0HFg7f4LfDTAfgZOnO3/uT5Qs8/HCGw52BEHb7qZtiU
5yQszVAYNmG+DPf08r6kvsqlb4gk/fjgJKBh7b2940hogl+XAj7t+R54RAUN8w4+J6QjB8mC8R4X
HE9he9npLJjvQrKFIOw5WDnk+MN/m8dleDLRKyio7Ce/+178qrk6V5R/7NwavgDQJDBSDCQ2Y54M
CnShvB1FnfW6vu633vqTM7LdHqUqjxzTtWmaO/3UkdXqo1jurFUI+SOAfg9z+qjD8j6cupuvGC0/
E5ZsYrMh5oFV6/wCwheSVN7MiZs6cFhOsDwMKsDAhd+vNqAHqQSKpc7yet0uJD1kFP35ej4GWEMt
/Z+F0ZHOCzsR3TwD91gEfhzIinEcDm5gOoykCdAuELs5wTnhMXa8Nzk6uUzntwrYITsQgr1utygW
JGTdHa7X7bur7s/Z9owrXgNP9LEly54s7aVDztx6GakmIbpuJQyx3BVuO6K8LE4+WenxDs2x1m+s
fmvPJ2fKs3IcejzQkon20HGGkKeGAm2Ew9aA0roRDn7/nvK6F8kzyzxpB/yFeDsALgt98/tl9u2+
96PhTKXIhQ+pTxnBFS0CQFH+Ph/R1K4dCutooQHQC1xh95ZSm0vrTgk69EsrDREENAyKbENqZED/
X4bGpPJFg7kLh0OqRG82uy5pUMdcn5uYnLV/YxkT9iLHU6QV73eWFEAH0tlEeBgwwcVJ52p1M5M2
BhjXleAouE07q+JbPLBinMM46dFy5C6fj2jquN+szgMFL7QLqU6CIbvBm0pBnT+ZY7CfGgs06RDi
wnUOHUX3G6CSWT6hw7yzavCUMiHAo84O8iPPx/EHhh47x1sro0CokdqGzWJYQaoI0vB4nFy3e1rf
Gy/poibHdn081upbrb998Cz5oImG/oznnzAZC95+wsh1AjtR23yODZhqV/BGgUwYdDKGsT/iqjJB
JsMdYrL50BPttACOIlRnXMfUUiL9rqCNh5WBbxgd6Y5F5+Df/q9agMSTmMjBDMXE9Er+szB49ptI
AKJNouO3GGARALPgaqLzmjJzCL3/YyX/WRk7DCFipSKEFc9fROR1mwzohP3yCIpMzzo2L188AWEc
gRiLtkO0N8wlejBm/OPMUP94U26GKjW+QtMyPqIc/KPyI1ihYzzfL1MmUMTD2++/2ZRH54Kp26yS
nA7nAt3bRSwYdiYvM2UOLz7xkkaxEJgekHsjrYFGoftVCwOf5yq27oF3KcEtkwBli+ZzbRlsib5h
oTSdr6SPVF3MNZdNZDfvDI+rawOdjiiUMMyR3DXFDy9YF+/0S1aD38bMIAj+knw+n9Kp0AJBIj10
a+JS+4skb1aNZnK/5JKityKAmLpY5wEK8Ksj3snvgT+TvRmmbexwYAe9/GhBpfFIvp/WuMvirGjY
3pLB/1eFp4pJtZQj9JXyDwqXrqJsrmdn8rF3a3K0kn4ZJ0lUcD0ee+sOFK6AC0H1/J3TzoZjkagC
xSTh5jBDf1v9YaCoDYnIUKCnYZwLaNg4gHC13Ft9YCihkbU0AeemFnEXD3yG9KaqIOc0h9KaqD8w
CBn+WR2u4puldCrIySuZ3Vs1mIlEEtc6QMQSr9bVL6Mq0Yv3woACILra7OL5Hppc1xvDIzeah3VG
sykMs8qLt2JYEgZvdPLmcma+AuHkc2NTgentKEebKJFs0B7GgzHn0FAOEX7SxAzbwxy2hBuC6sdF
HJRhBwkZYVztCNBY60Sc0FvbbaGuDWSRFvU5syjdRBej6hm0ZjHqV2foH4cILqJapOavr1frw8wl
NTlgsG0M+ns4qOPeWiazOa9RlN5Cpp6TjXLBuWqszlZWJhfxxsx4Xouk4pUOZmLwAu27jDRwBDFR
VFl5Ldm5IzL5RAZPJD1I3SMXIw1X881mLSrGA7LMpS2GLJeUfnT08/7zHcKl7/vP5fK4BLmK4VCz
uOTHG18CmA0lM+ToUEaVRy+prKriqgLtrEX3rEUJqSpwc17uUZgPGxDpdhTfUQ8cVIjuh5ZApSnL
K7+xENHgJhZV5ZNZ4yYm8X75Ey++LhAIB35uUE48LSybuIuPFWjaDpLmXJ6flYn8y/2njGYZCINU
Cp2gsV45wu1B/kEYAw84QIgiE0jpJb00L2/okdsV+9Mhm8OpPuKYRjMx3Oc3iyxTUhR3AczL1rX7
Re+/umcISNBBl0mO4ubrwu9F8rbbgTubuO+/qNY/H//0av9biZFH7AO+EIMSK5F2l6jcZ9JMrXxi
F9/P78jzleAPkxweA0y1XKuNq8Gr/dB9VTrkRYc62HKzUheLb1lXZlzuhLO/tzw6rnJFN1KehA0C
ywLUUzRepJriaBHkYUMQuUig+A9Nl9nnwksYr6N0ttv40T3ef8DoZu1Lme6bAHPLkWuwe0cxxtXO
3GK5JLxm6rSxSlcneMS5KHMiNruz+xBmun0bMIPddY3QDDxfoXH+OfoX3SYr1dUX1MsCzbLP99FE
cv/e6OipFFGSH7EJjDaqUBGt1d63n/XpHBzOyWq5NAX9EiJ5HRPaeENwSCpmKMGDeXEuMp24lO4/
ZPRg6oQmTrw/35Lpw3Fu9Pf38qwQ6Pzi5SSqZ187mvGaRJvNG5Q8d/DhBOgDvJ3M75ktOHe6/7bo
zelmlSpLkhibn1q8XsF3kSG2ElVjaWvl2tWOP5K+0SV0+UP3zFodFO0wc7pnP2A4/jcfULV1F0Uu
VoXdlhqYyBDd4f7AJHhk2RIzXbxAHuCi6yvMQLg9uObMC/rxZr5fjJF76zpZiGoK9l20F9rNWk4t
BtQmdqz62cw78pFz7t6V/vWO34zVl5WqVQZXmukRSnpbXt8vdXb5ojOrncriItHmNv3s9I6cG/jq
0wpqKY0FVIJgMNrSPTmkHuICvCuPgDttNpEGx71CR//lG9qd4nGur38ijXw/xSM3JwU25XnscNpB
arAegApAK9CrfIOFDtbwtetBTePlcqk0GRQSOteRQc8Wuuj7lACijqVfLGaW/Y9B6z4yvP+okesL
4ihz8nr4qG2j75FrxN2O9OfR/CJwfN4LfL6D3T5HBvr3bHhi92+P3OyBXnGpKBjsgj9xGxGt3GwN
Cb22tnY8tscNoQ7YCkDZ4V06c9RmdvqfU76xbINZxw5oWObA1I58ldGlydorIegT9EZSs/pzfzsB
m7ib4THcLc+LxI1S2Mu1a/ax5TaIB4nZGCjRvWCIJ8fQZhZ14s12b3IctYGClApCmEw1e2ubguGt
7AW/t9fdnN98zGLcWxq5rTD6nxts6NXabusNiIz3+1iLVIfYG/MFKbdYJDtOP2Ebree0gOaWcuS0
SqUtEmU4UWJkloVpo+M+ytWwX1LB3G01UYa6H+ko/gpkO01zBbY6U/M9csUVlRED5ScMdHl8kdQv
+fSWwI9p1u8B9AbrmW3LDe7h4cSAEZuD7JAogHLs/oaQu7Dw/RhREr9dXyukNjPVOAbbo3z2GtV0
kdE5LF2jXHNHVC0gfAnKYDU+DJfVQu4HzN4skHMCMoI5ufmk0epnjifnpY9P6g48dMDULVw5WUo9
8KO28UV2SNGdVLwFZqZictlvzI6WHa2BURZxWArQU2mimspvkZeqdmZCyu354f1DUT2b9NGqJ5Dt
C2sF94ZAukMNWReUSRD8s+pnjC5QLD3+ZtbnHLtgiVO927Eair/QzkGdiDXy182FA4yXBllQTX7y
khzZ5aUy3vydsNJBEqQd0CbAbqmN2M1N0jD3z758dOOxocu2PB81EI5ld1VAWxTDzdXnp99k2IoD
oB0qNOOKSGbHmafIQ9iEjJQ0RCzIRtk4/ZLe74BIQ1eHjh6WRYzi2dr5XGSz7WOPewFCfrQiShAQ
RJ/VuL7UZ2xRQ9QRpRI61PyyXFY2lau0He2gwURiWgq151uCGeLj+4m9szguNGVxzTS+G3eWRrEk
+PF91YeG+YHSsBlnTD1613tTo1C9A09VAEHQDqE6bQr79VpW11twYSFmcbVs5lQNW/lhXKjLwsMM
+a8xwo6pkzKvW4wL9ONeRtDvqs2cpgn0JMYD5zXARBXQGI5y3l6Bbr+uRyEW9BpD0/37u7MALUFP
Lt1ershOPfRzalATPgrI+UGrDdyukNkd158U1Oxav3R6zGGlNwCMfe6P/ULUCgM432RJVMvXG/Lr
q3Px3sQtDDQ9j8YI0AShbWHcx2wHeFFQldBZfrXqGj2VRFAT7YoSkC7wvkrlFwgbSJzOJRUf74l7
s6Mws2ZZl/UymEXmVMdPpxBkbnyoDy2f785HLgXh3tAodPSzXKpddKtbr0iyxdoe+ZBgfQZPHnr+
lHWhfhbm3tMLlUG2MQSv9H650dn1ytMs0A2bVmKIi9pcrWpzlxmnUsVfq8Q40YQmHXpv54AsU9sb
FEdIlw1dxiAfub8+xRL6Q6ng9lAvPsXrLLMUzwgad2aLTzw0MCk3Zga3fBNdMnyRKXmD7cauqkMG
kSPzKySmru+GQtXvKdTVRWksTouPQAvN5wsy5QqRD4Qr5iEFhv1+b5rN0iiNuLi3HNtRS2Vvc8Cj
+WuKi9AOKc8Ym3g4QLWBhRo4RMBAkiiMXu+K7aMKmaAuEG+odQqSPGwBCo+Ho6R+okZ3kbGKNqG2
yJ7k5hwWathaY191a3y0mKxd5HkVIsHrhAvxNRUR7EjI8rK/BdxWniEAKWeJJ6b8/q3N0cpCnFmp
nQgDZjYtWnjThSSpHgX+45wjHaqhl0w6PF/QKQ+CBiRo0QykZniKjAIdponDmguZ2pIucPmgNE6M
jNd4ZVtbdrTEnf7c3sSs3pkbBTtVHlGZ09K1xa98DT1x4NxkIpUqXhzXtMsZVo2J3XpnbPjzm4PC
h71QhgXGxqsSZXSxluXXbF86M3W6yTlEZDAgeVGyRWPyvR2lLkVfTsrGammodIpCsJUbSDO4difo
VZZTy8aPGMKDwTqqXMUU+I6au8aHnTHarTgoUEwAv9qAqB1d40CoilBiUmrLayFmZwrpwGRJraIL
e0w+s0+uIdHn85UUJyKHO5OjUUeeyKS1DZM8bab5W/VJMZ+8p6bemo4Jk2leQDxm6bZvNJa51YR0
m8WHFDy2sdkq29B+jbp9CTilAM7bn0Apwfe6klu17baJfeTxf0O7EfpmNBZPOHTvoC4QW8PttQhC
RZnqyWYYm1VKmlO/4lCVLL99sOauYlrNyosbfonCV9wcxUrlmqVQQK3ehrSN3kpLb5X5NThOShXE
rmK3eT4tj6yEAqgGWDgrNDWht08Y+Y26rVAjyVEy4dN1fyoYlTIqfh90Q0tV4q6qFkTOOieDm/0l
Rgv2BUKcz79g4nK++4CRE0HioQu52EPao9H4jkS/nfuLEnVUm5U4s/Mn+gswWB6d+GgOQdD1t0du
ThhHpyVb4jKy2MwQSLqptXTDaYa/r43ciM1wuZZd1TX6dWTZRg8Z2y2n2kaEJ+xJem/VHILO5o6a
uTemYsC7rxo5mTBtqZrp8FWgt7wKNtkCNjvAZyn9SoGor/DWlWuqqTXjSyfcDTh1oOcHunLoOP9l
aW4mIxJTEXTCYWvFvYgtSqtxheAIKeUMbXv+9fkqTxx4DuLygMzK6H2HjMG9z0EBVg6TJmstqaS8
1xqvU8KLrT2zmyfKBzLHQJEanLUAfwPccW9GUBKXtWXA9KUwGbQyjdDWlNbVQNWU1iSXrB7lVVTp
oSLWRJoHNfCuUcNGUvnuJOarogB3XU4tUldnOOP5DEydNPTVKQAj4ayhw2XkgHzZYbqgl1rLRxdU
a+TRhhdScsjcHxZcGChWglEYb+lCsyk1y0yHnjloE09TyCHefMD4qEe+B4cM6Hj0CoYv473Rr5rz
GZDD7wKVlQV4XaEkx77VNIm6Nf7LXA5u4qSDBWAATAOLBSan0f3GZjX02XM8p3Jg15EtshttGyyM
fU/ovbhvNt5LsfRXi+fTPgFCw6hvrI62RNn04HNiAVxal0YIxAQJdhnhjL1xPkbmT0k2jbH5klTA
Wpvlqt1a6swHTL2O7z5g9CjAXCA85YfXMe4BxgClT621H6wDiNZp5l6dmmEUvqGVDtgbxPpG12qX
0JTodDQiUPSfCShUtK9xf+6jRacsJXnusE3cqJBkh2ILXg/ojxo/j0WECnHRMr3lRip3rT4CwCiQ
fHshovZ1uexqHe2xoE78OeUBRjo3rXPWhz+/cV+SS2VyI8F6mW3BwQm/yaHxhyiQsOo4kM3rFYhd
goXkquzZzXau/nxfTZRowcwE2DYka6RBoHF0b4VBIAZp2QFaJRnZ1mWI7PwCCLB28ZIN7Y0j7Pt6
4ZSko2csTyzyneHxwPNGAl9Ti/eUv2CZlSMSVt5IfE0SVnWTmdfbxBsRnTTQGgEoVYAO5OhuUrK0
ouQcz4qS29SfvPKbt2dlTmp8Ao6Ol9GQFpAlKOJC/O5+LTO8EJlSwe3AkddObXTh6n+Lv+2GMcB2
rwpGRt57o9Zotd/IZvPBGNuzCWhDr6YfuKWzTa1v3tDmsNLNzUb/6JaMzkO2aXnp1c3bavV7mPFk
UyvASyDjh9wzmIPGmmZSXNONn7CdFaYH0FUqmaYE6LQpITiDoPn5PpsoC0FK5MbYaJ/laGqlJQ/G
1tu9+BFqoFu3iHQsF1+mqaMrGgSSFDjX2Usz67AnXj93pkc7rVa4ChBMprNYM0NY5JFPY/39uh1U
AMNXxVx9UEthxoNNecs7m6MN1xRpbJcCbEYke5XI1V9umV366s+4j6nHOg8ENmTfQZkEoNLITsiX
BdXXmNYECbBYS1QRbw5QStNLPGALxF+2UeryNdKyPbWUXr6FM2gvznNyPhOlMKzuzWeM7sTa9u3O
bfAZIIxnwOO7KzG57Kq/6vyesupP9Fq2aN4D5+vyxKCfUJjZXsPuGT3EAEHHLxEtFqAbGC0xbxcJ
ZgEnr0t+Cn9XyMfn2/cPTPtoAI8LFt3ZjwjU3u9RTG2L1gKc471eclq/4V/lFbD7IuAEoYZygZnr
wTLLNcm0TiiNKNrvIBIAcjXqpUYDYwn1oA6pk7lTPD30f182upfxBM7oqC1by5PoYh04grwT5PD0
fPzD/D0Z/h+2++aWKhul5Jg0hxGbfWNZp3rNYkSX6FqKt88tTQ4H7W6Aug+S0OPcqtOhcaHKMNGu
754yGb323NyFP2di8Is3g+GEQqh9u2qt16pTIwhAYEn3qfGHCdpES7Qfipz6tjqhRv18bJOnVbgZ
3Hit2JbqmT/LV3a1NTj0mSXm0TMRuGuZpr+x2B+LX2UZoqoyl1mbXMJ/tsfpcjHm5Dqr6taqRWHR
QLtS+aTFXn8+wql79maA0ihyo0uqBT8RNqOT/JS2JrUXxjN8N9L+AzNoOUESHjvlQUmuLUDgU3Nt
a6Wpo8rlp8MZdXoq8PR+bmfqsYN44Z+h0VaJ+gA8KmzXWjJT6FGMbm3Bzgl2UEJiNG67AA4HHpJp
PvvL+ZKagnmvrlGesgXeyKR26bD8q9JGMzt4sPpwGm++arSNOAFgeIXGUvYoYp7ZQg4MN8wBlCyB
P3HdLDh0Nf+ZUzI3AyWceGtjOlD1QA8h+jaF4WTdnJwI0iC2QKErukjLQ8N6epYduv5ViNk1NLxn
YrYJWDyqO2g1YPECRnvoOBHdxhRe/RnysnYBsIyniTmJFSDGSQERvf6bL9HatwovJZhcQNfR/oqR
2nNgPpzJZ07e5QMxxlA/wx07PjmCUCsQrgEKOPuNnKvN8FrI6Um99bkPiTf8FiI6UNXplevM5hvC
xfEyDyRmQ1FN5lG/u59t12Vr2q4dGmAPWk2QJt5Su5REL/bFncmhTOVSQWOJvBlUbFEkHFNExF1b
OzEb9ZbGXBiQmnyaFYrdMSku1YwPnAjGcINCiAdFQgFx8ihg4QKxz+0YtQx/WVZqqxVAwLUdCY9z
LxsQRz/OH9DT6HgVwMLAI9F+P39VUPBlkCLoV6BYslXa3hb1okQy2AC9MSOTMCtZV816m2+NkJWo
z6zl7WuXtDVl0nLcisQZHoYkcHEk1IRzBdDI1iKV/LScWwbnKoawIXokZN4htAPwu5rw0Jg/SqJT
AHSUZ8hDeGGShhu5lDxRF1NeSfQkQvb2OwgDmzagJkfJSLDKiafKvEB3Ws7XdLxv3UgYJMfQsawP
LaWxEVdAshKWK0G6oEAUgiNO0HWe1jaOLy6bvlEOXFSH3D6RkjZc813COtvc9XJKE13K5kjEsClt
9gnqKGsQK7D+PopLIb9KiVQnL7Xv5cqyLYGWNPMi5FJc7aIHjGjfhLyhtCHHQJa86/IVG4n2UENg
bXHLMnSG5pTG5hgjDgvnDB/otqeo88Ji6wqCK6n5wAhNciED4WySez5eeQoP0nNF5L3yJYia1Dd6
IMYqM0oUOdf4Pu3QmtFFUL/zbCoAEw8b0pUu2CznLphcbj3QOmV0YCV8WMdfghAByU7cHlmyz4hN
WWiZBXZCuTvUB/j0IEaNwi+kFsT8BymrXPSUdTlHEbZks0QPCynsMPV56/Wq3ERJ9B6DsUrUPSQM
iq9SZp38iy+qyAF7VV9Q8aJKeKVZORQl+K9gtHF93UUXbHhOAp8NMpIX6KSDokHki7u6lgTPgvyC
gzY21IDQRK8EbYp6T14rSMo7TiUNstxizBydpKl6LcTvs5JkQoV/pkoM1XAFGr56kzq1sy5yJEZ+
Q4fxwmZV1KHg7qiqEoU3/JgU8IhIaur3kivLEvJ1sXIO+7DrSAsxQ1bPqihMNDsDIbPOYqbxRYov
tbsyp1xXrzqfFU0nCT1/U7GKC50wlrcDYYMEDeWt7dym4y0VIiFmwoHI+KHoMF9zPV9RJKrrpNU7
L4kdnU7sIovUIk+EQJUz9AOD/qqIu/zsQN2Q86GcojTxKU1Tqd/EUgbBkZBtQ0rlKbRHLbg4YDld
lDBJDEmRrGg0fEvpLEvoq8Zg645jRq+onIvWWULHmDy3KQWopSKqYdD6VgZyS9AsqVCkLpooW0ZR
w2QvYCAIJcB7u6zrFrZHFfRJkFtAZnpFzOV3p5Ek/7NP8lQwnY4SCxQ+RK/WaztUOpVlvdo1GNEJ
OCwV1/K7XgRLEs5Gla0YtxNBWpGyFW2GRR7GYGzJGOWLiiMIItBO5QhaD723HwUpHteAiqXj7t08
dakdk8dMoIeRk5U6JXttYjAeS6c5qWkq7DUHzSjybxPHlA66lv7SgtrHgepR0/48v2QmujKhxjvQ
jKCNl4U/GWVTw8yLkrZEpxISPRWxbV1eAekXnsJNveivVGYWr/JS1Jh1JKvitoCGhtm2moTikmPK
xapEh3mqv7oGnnT+Ye6ymAh0AFgBWQ9E4ySZEYY/v4k3nKQFzMeracvOxFxt6gzZZSYAPwWmkLCt
DR3MHtR/XktlM4HsVDUDApHgexXAFQlacfbetNJnQdwwDY13CGEPvXxsC/QXd5/SKg9MhTE8Xm1/
W7NJVaTiy513dr2ZuGPq+hqE8pC0AsP0A4cQz2Z5EOBRZ4VC2Gh9HXWEzdCWm9r1XLc4M/EkgkQM
KhqIAAQWLUH3o6UFuEZALum/5y3SVIAhvhfXlKxS8/l+m0BbDkKu/ywNo75Z0qICCyhHRzQSIzVo
bEB1QYbfVXqrOQvRhACjiloiQTnLq8kKQDPBBBdGde603+dfMrnCt18yikS8UIrFUsCXIIc/fMQW
TV7mC7qeCm2z8tG9NpNum0qS3A19lCRJSxz2mPtvgwNbslbXBHmwYXy17qiqCv3DmbzIowwCVvR2
kKMT5BcOyzkVFhbwss9PZWeuHE0FWeZskm3wE6Ng9c7Q6E3iNVJVtXDL6HgxtH6dGvxSjbR6q82F
qlNbFXU+hcW5BM/FuONR8KNUroFdtRLieOq7m+v5pT8GqFPbZOjQqrRvf8ZJTrkhkQFQg0eJBWWO
0cKFvp2wedHSliFQKnOkenV1YOdUzeaMjFZKRLAvZCGMhEsIIG4UnAoVJX1Fm9n2E284EO78G8xo
oUKJKlqWgU+FEElyCd8gcfzqKwd3D2Qg6CjWEOTAzRr6einrrkT4uVMwtVFECbcN0vEK6rYjB9Ak
Ci7wrmEsNMOUNgkgrQnKsdCQrztLDebaEaZ2i4zkKMhA8QAQxiTlYpbJcmPznUUlzDIp1kxEG88n
dCqzjTb8fyZGA8okMRJ6iuus/mQHYAn7eDfQP7jM16D3PULIhShbCLnFZIfi5AFB4PeM/eEmGp+8
W/sjP5YElAxRNwxRtoQcfTfa+9nTE1PWPDNoVkPDF5zLgoJvsXXhe67VbW6CR2eDZtomCmVgBdOw
3clisqgovNafD3EYwbMRjo5GkeJYNrmEBL5jgE8WclJLOc2Mws7O/4EhlIhEUBSiiXksUCvkrsD3
nA8kmDuUt5XyN+kNnl8+t8JNrRge9shUA8ExtMPf34Fe6LVRItvAV3IE9wBz7dRrftWuwFmCsShS
GXQuNW+equspgcBstz5ZxYs657KHfTme1duvGK1cFkiRn/sUSG/SgytsKXHdzFH3TC3crYnRwoUe
Azw/OMQBVkpIIHVABXUkr8AtyM0li4bM4sNoUHUDChmE1wCD3M9p6XFsAn3fIa8gXKMFswYm3/+M
lqASDQHW/JxZwoncDFRG/tfcQ04oa2QXWq4g+cBTCthtgDNaDX2ey0RFNncDDhPderP3ly8EbFC8
OR0qMivnNPcNo2RrE3lOxPcuKqjdNpNAXJQeaFlzUJNo0NspFB9epVPBrFr51AWC5y+NLBEEEQBP
uZ9pvq8D5O2S3vJK+BlfWde+hRMpeRZQjUQRtm38XsvnLPgEgp9krvfbtqmm2D9eBGUI5ff5Skym
rv64cjlwPgMiOzpMedTHgKYP4FjHoEoCmWvGBABFJoygyZn53NrEhgYOF/cWUGYY/ZhWKVYYm4JS
A23FohwZHCW/CrJnxHTlaz7dRcZzaxO+FUkyCN8iXkZUPJZo4/IhZV+D9qTzhUyLS8/RgbR/e25k
KvZHUhOAI0DoQe741550E5FzZSX7tAvCk5ACJRUKeFW6YypMXwk4j3AWerRulwSlmlIPHZDwKbmW
yLImzjLaTGXbUcJEYIeLGuK74y4CAGWdIGCQ8I124qszoEyqlZSvE8Pvl2AgQJ8w1ajKJshJNwcC
nirNDFQ68B6o4Iso8d3vaikMQ9HPKtqqnY+WPSXhxSt53ACE7z8iD3ppzYtbBCs34E+lVy99yjaz
gZn5WgHaFpWq7C0y9MeUH5mbaILzK/TAA831105cHAhAgQnjGKRO0dBx/5F9L4ZswAMzwW+3V0Az
39eIONqv1sBLOEQU/F+kXddy61h2/ZWufscYObg8UzUHkUkkRUHpBUUl5Jzx9V6QZ+aSEEx4rt0v
bsvNjZN3WHutFPygdwA/Qb0cvZ2PCxtl5r65tD7Np/Yu5PuQzRnsrlzX961EYumJpoyOO/olWmyL
JdXJGaIhSLtgSQTkppGf+JGVTuWmaRgRBYCO9FKgdq6iO76j9+EdjRwP7+2AClzTDzGrs8DCLwx3
5n0EAwewIog1RjKnycUSiLRfexU18iuV+nNnaGlvRpQO2mbgFBo0Auq3Dc41tFwZnDzIQ58MnSy4
tN3lQHUCXVu1atrgKgu17q0OByJHagFkY9a8u66ZZXcUs6c4TUTkLJotbxa+jsQe3ymqu1SLmbnz
RXT2IAUNpu5R9ft640HahKqoGNR7SIe/yqAROJfhQlFr1gQwBPClgUSCbNi1iaJyAqVocABjQilk
sBS7e4zshSmeCbKQN/xlZLKmUEytKxHpOnT9FRoLhlN/HZt4skVVMwYj2yYrYWu0ogqNDGyoysQV
kJ+8Nb1Jdr6xlN2a39/QAkeHHbQKwBZ2PWRU1BvWlTLadiX+Pah9nS1XRRvqVPQFYVyxNQLqs/YN
6A+RZBGhMhOHibjvWLBAo7T2AzIhpUkXcENO221Hka5+9gld0yotkjACXHogSDoRL2GM1BsIlT1G
weH2WsyV90QedKTo3kIRFc/c9ejraIjlxMNaOMGpFp8zJOvN+lF2Vc+DSAN/4lAW4ksaspxm6UHI
QavqPQcupdufMV6ZE78RSE4Eo9BJodFBNF65F68fHJ1M9CORtlmRcPQhfywUzV+VnsZD9rRfQG6P
e/inMWQyOX4k85vymElyOfAtMvg2IwOmj3PE8UiQL0TY4x6+ZWTySPR5znZBAyNKaXbiIxjnGbzr
zfPteZvzuzBx/xrL9MEMm7xkeYrC/uklVVJequYxDjaed5SFXdTpDXwwZnXb5uz0jT4eB/VQlP4n
I0s7iUFy3GNsiO0pd4278PPfYiQ/Zu7X70+HVIU5+gjolLU51xV7UtK8f6RpKWMNlxajhPjukPQk
CZLhzLRFfKIgpcAT1GaSXAuQIUD1QUH+nvAupL2Nts8iPRAcEH22CjI7elKHyrYDjx1esICBb+xU
NWLlAUqtAqHlHFrZmQO2ST1uqfCji6P61UMtviVdMeBFQLJycIncxfK56vsBcC+3DwPily2TmIzQ
tJWaIXwFlz6FFIuaZLGwpxv4JnrMRfxjyiQyr/UgjQWptuBXqZn1g2cE4gCqXkfIqeeiLbrOuL1k
89vkYk4nd1zZpLGCkivSPVWJxJZkgdMJ+c5B7T2IH9w2NpeKQfr6XxvkO/C+OMx0y/U51QSMXWwZ
zSghJhGtBsO35E+DVav9cA/h5bt+K4MWzdvUDwE6Ixa+YM5HuvyC8da9+IKa5tHbm49blD7IFBR2
UYraC9w2j/RsOKD61mWWnMhaVBh0/syLitaIicY7x94zwgqcCvJBiZa6uedevcuPGuOMi4/yUgHF
ThE3QlTquHjoQY2cJ3YRYTT3gl+ambzgfVmheJvBDLjKA24reXqjmBxymHG5cFJnvXXAVvmx5QZ0
cNM4TBlGJWEGCy0QAWJaqBds0I4BbYIYF2oAKC295S2PsFa0Do7tGwRf87GWsZhen8k6YMP9+o7J
zIaZl6RoSWfsuNGqQwXFyo28TQaio6b8dHtrzaXyR3QjSicjMeUPvUXai7q6TxPGpiHjaqI/kmlQ
DdOUo/u8dt7LfQYpi5O1YHQu4rg0OllTZ8jjvhdTxvZW8MpKkojjFBcAo2jyvrGLzIiWxDNm3y8O
6hzSCKT+gdVmXc+BcnDGIJ/KrtNEq0ud9RZe/dkTcWFj4nu4blbGGQMbkDKlj2Ki04mdIqwl/VJn
2uybBTkfvFaI19CodH32sGaJUKIL1JYj04neBHFDpwtexfjs/Xi2ZG4UgIXz/AMDXKVDy3UIF+00
1XPIFqD3yd1mIqEPQrfylxg8l6xNpq733DriUlgrHLMDrn3vjAm2EG3e2UJOb/Y+uRjXuIgX1xY9
VKHLNrAkR1oFF9g75IHeNG/oOLy9y+d2A2B8EtzhESg0xZyyRe96Fdwm2/8KXXAhVj4QfS8pDRJw
8Xfew0tbk0GlyLm2SV2w9rCn4UwoPqGYdw6tW0qqpvtinS3l6+Y24KXBcT0vZlGsfUHqFRgM0VsR
JBYnPEeft+dvbktcmJgmQ+UBFBOcAxM1mFv1YfvabJJHmdG8hfzHbMB0aWjiTGQtyNQEF4aEHFRA
rqx6w6MD0vniPGDNwD/e8af6lHs16XxxdXuQs57MpfFJpCB3qdtEacLangI1Lg2LBylxBvWVI7Ap
S4qii0OdOBIOGJDKhsVQy8KIKjWNVm52oMp1tvXT+4Hu1Kgy/NoqFyVi5/fLyGwBUg3oRIx/v9gv
fMnnMRuVrB1Du3HM7mgyOD95q8j23UNkCAlgYq4uZxpQSKIxLEJu55KeEgc6EWinfwsAXdtny5Ry
cEaRiKvUojolIIzQOlXQuXTNBCYtbkt+1fGaclD8hcBpri4DuplfpidHhWL7oqoQsNrCuxFagjGs
cDyLLXSRwN9oQL4+UXM1BCHRSjryFriAojW7YWnC4h/KpEx+O6jATVbm7Z039yD++izgUK9nJBAg
qIGyB3QPIL6HxD6aC24bmDu/6CABjhpY0xFwcm3ApfKsc9qCsVtkVs3M09qMoJHdfUDSdcFBnus3
Q6sZmgXHLAzapCb3X5+CHMDlO/iiGvPmaGBVXaM2eRzFjP79QeHxQN0XrBmiNCV+7PoiCt2WYWxg
mtqwsRwl1Tq21Nsm1IoiJ4AfgjZkwehsMh2tMAKHmivN/ND5yByJbvpMRvANjvsBKMReLw/CowPY
rh6eNulmybefQyeLKA9A9h71dNQSx91zcV4bjmuGHjjBkTy82O5aM5JIbqiuxt/fntBZBxSFZpAF
I5alkfu/tpR3RQhwucNA5fi1pT4padW6H2K5SvTMLAKV9TSa1otC9V+CdpMzC4/03Ca9tD4ZJ8WX
veKko3VxU6cmf87dp1BeFe5eQFZ4sct45hpCZxzSQujyRvZ3SnLf+SX+1PssWOHCQWWhiaaQfHjm
Eh0NHECgI0+kF7sktOL3MtdPfKSD5xZAcEtYQT6yc78SdyTAfrm9BjNfNYoWozEGxRAgfycPYDmA
5ikdW9kURPFD7oO4famgP3dCr2xM3rm6jxuRTWCDKnmjpWKDp/itWNptbXXFLnB3HaV5haxmaWuk
+Z4p/t9fMHn7oPbB1kMIREXao+DVmMWASL3k9Q7eGUNtKsfdNDlQ905FyrYzeCVe5eUC+m52pkGx
AFYBiUcsMtlu4OEpu7qje7vnmtfOkVQqCBYWc4aYGRLUFzYmrrQspZmUD5jp3uzNYOutvFWpv0Lg
Dv+YFenukVxafbNPr081WcoAz9UbYB5lTMBivk/W9XkGMBhS5R2gG9BLenPRsEepYFu0QtUEZMQe
iZpAI2B55nFJ+WvmQbs0PK3z9RUQQKICxEoNwXnxTqrPbfIciQsFhSUrk7Mip0PaNgV2URX7sark
9aGMZWsIkHKja8q4fTD/l8kEbJ1RgDWCYNv1ZGbePyezVittt9snRmn6+kDuCWYT7OX1ClxYx48l
9sq5bYrAD3g3dN+Pis7XZoOOFnowdQGxIq5D956FrvLtgX1fdJPoEjHRvyxMnXuG64ICWS0UZUnb
q/IOcrzogdw/YHNCTvlR2Sm7Tq3Ie6x22Lfgj9dYvVuBvh1llc8nQq0rU1AZFdl1leJIu5S/nyNG
uPq+yTJTUSW4iY/vA4wT+UVk/SIjMFIz3TkHZ5T60u9ABBcahRkbkY70LXrrKCNR4XTcnqm5l/jq
SyZbIJZbBYCaAU00rsWrIOV4RUPubrjrg9/ZbJdrMrkgRalg0GuOOnCMIZfjpGPI8srTGgK4F9i9
wacNL7HdgAxmwcP5dgZv7YdxR174GyFuk1gRv22/PgywDX4l4q1iAreDYNE7cnivjUxvSGV9bp/A
2kXQSZmo0c7Vys0i/mz2uUIBh2HGwj3IByffw/MlxzneMHZaF2jDsNKjrLXFHc+dYobRAM6oZRKC
w3K1sNozmV5orP2yO/GGIIFTy1UEu6wJAcXn8tNRCFp8Le3/aWe85i7mu/FbrnVD2AlJZdBrTRjA
bNiSjwUzc7elBM4CEBpKqONPGcka6HewudjSMCO87yGeZ0Isjw604RFtYBB9du4Woq3Z43JpcTKw
AR1THNPCYp4dEgFtL7zaRkgnohm/2Xo7RbhzlvBoczG8DI8OjQ4s+tVRdryeTIrmxZzvALLdNRpS
f68+5AlXikhq9KvoCzM6t0EubU0iHR95YZkNe4RtNdk9tzKa86Vhp+mLiuEzxP+INjAiVsYpYOCt
XI9K9npHyVsG6H1aVmszl7YKTiGzjlcmuR/lco3SUL+SnQxKD/O44R4e+btHRUtLXIVLqzoet+n1
ACEa0KiAkw2goGmwWg5DwvAY9S54do+SyqzVyhzle79w+Bc2LTeTIcTAfxmb3P2tFDmtW4zLuRmM
t1fjtTZbU14b2Lr394rakGhzePjUn/Rzrj4VZmdHqhXpiuaeluPNOXi/jG+hR3VrWRCmGIm2k8NI
oVALqBo+2fRhrBVKJGPNB7QdomdjLbC1pylDl+5pyh0pXnppEyZi+uiLCb0SUJozA3qQ7prUH9vN
stZEi5W0L/E/xK9dZeEGm3VZZBnEPeixFeC3TG4wavC9bKCcMa+gOaZEEx6iwrQWWBreRmV1TN++
KA06FauayOoS2mVu6WQFsAdUcID2mML4QR8ge22KDHw56APzxjEPPWV4JBP6hQdrydC4YS/uTzmI
Oc9Bst9uJPuVrzPVb44ZJjRbopSedecvhzSZz0DkUgwJaRQpIVAKhD9So/SrFy+eTAQ08UEkk4QH
eZOpFEU+rMeF+2bu5I3cu2PNBDyo0+WM0VXoRjHMZ4WrRtJO4D75AOTdvo/+uq9v8mR02jU5Ko6k
zNaMq4f88HD7I2b3FPIDY9stMPdoE7+e7SrJnEgOK8ZOXHOUPlDOT6VhVlCaAVWq+3K3Xh+lF9w6
zJJWEzPzgIE/HbRRwKTiOpx6wnJMcdJQADxYr0MCwe6y1Yce8w0+HevIHWqy4O7NLTd0oSSkXcZJ
R3vu9VC7UI54f5zvDYde6Y48FV+jZhIUHQhKIYmqaPkmUbnVo2XdnuTRp59csQqSdAg0RtI7tGtd
G8473D9cwQKE2hpK8pq771W7jSCug84NLtDAg7IQA4wjuWVwcoQENkHDJBJtdvDOpDuJKTRRXgL7
zRxTBNoMDcJMNDTjQroeVMyC8yvNYSNudn2jD6o/APG6wF8whzm6sjLZnryYlpnnw8pQqu567x9D
i9bBY/fOKi4kgUQLb6IVt490pi9sl7nM4JhJQIoOuGkWz8T1AH3R432lwW0rJxDikE8Ks01jPUYT
aELyrtYKKifdJ6ike0qNSntJQnFm6LgcwPU0dk7Ba51yN/gZz8TNULHAjrJH6X2EYoS6yUh39LPj
EwsohFJ39OFwe6/OSMJcm52s68B7VAKWVtZOiqPYuxqbAFS3Uwy5tYqGyGDJzyRD0fAJsXcW7mnk
OQSN3zaPSgji2AXv5OcdgY9h0ZaO8aOQPhVWa9y2DBHLsnD/Vj7xNguF2JlY5Pr3JwcFKXSujWqI
tgEuSURpxfueitSiKgybpDjxIqTiyp0SaHm/Sodd1SztsZ8H9dr+ZLKRhOiaeBwf25P0qTuUwoMT
ak58Hzrn4RyKe6lVpY8ULDPAr95e6BnX+tr25GhlUt9wuYCxRxE6wI2mzAiVHrqnvLQK4KR1vlwq
JYwO9PW1BIs8EHqoXADDOG3Lq9mqDwUQe9lcWEVAa9JNLBGpjtCaK7Uifwodlj7Vpd9oeTMMgtom
ngA1+wKcLoTPaUALm1jgeqPLZX8zxGGWge657d7Coe3PKR0PH6nk5rF+e6J+XnTXXz0JCwaQI7CK
CIRQwXugyRQtDrjt0NsIXakGcrRgbWZHoB1mxO2OWM8fHCIMU2VyijY82xee+HwlBw9xbdwe0M/n
CEKCUEcEVnpkDpm22NWR3HJJ34wYGMhblZHa5+WK8kJNyh65SGujWE3TpRTIT2cH6S6AV0eScjT8
TFVaJaVW6prnARIJiwA8PNG5azxqwXWc8SlghUVNBcwooPP7jj8ufMek5WPX8T3WFkvA+6N1WRCf
39Ue5CEix2iaPCBlMWhybfjxcxGZdXyMQZ0nBO9L7E0zxRd8CscJoGhERhrtINfPh1uGtRg2MWs7
u+wB5HmaoINTOduUmi6TQU94wi34cjMlaJgcEd/oh8OjMU0JUJ7c17SAUl1/TAmonCHGyGvMXafe
hZrwG/4bstBo9R859hnw/kzOBYImSfLbCCACSArogDFmH/SZVWMV/BwMlIVJ/Szi/3jfPgXm7Q08
E7mhGomZBeII9G5oQL+eW78XKYeC82F7KUEdC1SElrOqNhJY7CBTV+nrz3wF2L2N0HF12/TMFXZp
eSqWhYbfOHLZjLOZJlSpzKTB3tcCuqkPoJRbYsRZGic7cUEodmhTisI46a9My+84beWuYxV9xs6+
0Hk0HjpIIFZm6JF8qZ42e5Qu5vg7cLg4SpU88LETwnZ26CpSm4nmbjh0c6q0p6sUaFk2mF81fvqN
lM/V4k695QoefB1KMCxlWnjm1WgvdFtBpR/gYERLcvVzryDySpDNQWoQbYjSZCslFZJrstIBodJt
ukZtFPLhCkamaMBGt955KJcgMXMX/IXBKecoOzAK9OkbPLsA8IOZhQV1iyZuQZ4grNvt2XlaR4hB
lqL3JauTnYREd1flHayC24xO1LIGy/lvjQyEJCLCOQicT694qmXrKgw44G3Yx4riVxwzaBXIIwXW
zjkiU6uYll+Z5Kt0wN5ksIFFOVZbLjwB43pNfAwBLY6AeOIVZcDIfX01RF6YZrSfcHardqvorV65
BuZzyXcaKwM3rEwXMQNlE1pNYWVUzONfO602mdf8OV2hjL+UwJ+JW/HeI3AdCRTArzwN0fsKz0wE
OkAMSYstsKixidpBbOy9fZffbZYoDBE37G7Yo5XcMzgwnN8nS9HezL139Q2jk3RxG3TlIISpgG8I
0X6jqL5/4NYOhELfFpl/Z+Ku6+FO3hU/ogOpHocLgm7xw3RN8kS49VcKtdtyqRg1cyxGVnD+e2rH
dOz1sKiid4JutLUT9I/FXTL/64jhRHEEKn6Doi8mrWZFN1W4lAPxePLAqkZsgTqy1GhDT1+wTbTb
T9NcMIPB/DI3fs6FuSKUZABxxzUihVF+tSaA1XgO6X29PdVWE/zWIeBHPDfwMzQAs9f2BJnJszCp
OSigBKRdN5zOyrvgzT+CHIjwh6a4p4dtmSxqcc3uRahIoa0STc2gHb22W0PuhmnDlrU1kHIOCFUC
9c4jnd2ekDg6LuF1ZkBmY44KrwCk0kFtzk9ixEoO696rMgBLYj2jtVBRndrXIjpCD2Oou5GsocEY
c7DNMp+0WUo87shIcMC8Vm96m4k23rCOQJJdplYFEEi2DVnoapxaRuULVXzlICDWa3TzEaGOsqRE
NEOag69HlUEZy9zIck8my8uAmm6FmrUfQcxGGmsVqo1F43JEhAfu2+Se3WilhHwxqJpu78cZ5qBr
05ODHLS5EMYu3pz+yELMvtAqzTk2mkIEn3BPdKHrL8i9qbxPXl7Mu2YHbbolyoQ5l3gMBFhUyNA3
h9Dgeq90Lpq6FBbPO0cgFemmqsOA2Bf9oMf2N2L5K1OTmRYdHzjhAaYeNe2ZX+cuCSnC7Gg4aJbF
L6BdZjQoMbnIKiqjkhriqYk1ZN8ktwjxtArP5Zl+lDad1jxwd6H+IKnmlgE5EUj2joV9OnG2XUCH
8imxtlBFX5+OkDm9vdIzWZqrb5kstNT1XILWesCx0WgKsi9D4LHc/FLGYu7cg8YUJA7AzkE9bFKp
aoRcCnt54OxKuA8UEiemq3dwDRPdD+3bI5rzvEF4+cvW5GHoqY51wN6Hq1tDc4xyggL7m29Tem9s
kzOk7ddWpn6pC1bncm9XVic3aoNqRxm0LGePJQCw1G6dtbhuHiBscNC32wI6ludhUD1LUMuP2wOe
e6rAlISsgAiyBEBqr8+J71TJUIciIg1ZbRqXtKegfbltYm6XgPABCU0W0BfhO2C+fJ4GH4x5JQYX
9QDlKmDlrbdBvPYWUoYzPWVj2AKaFuSlxyzTZDeylStLMYWhtGgn6x/dJ7QOH0pQfTQWgYL5OzYo
QuJ3qIBS+htXEq83mYXZFOem8/IbJl5oKfAeaB9lzk4FUFsSNiwjwUy4QXlSci+3qzDtQbEoSJ+i
o4i1ltYOusV5ypN2nTugF1DJmyrWq7YHgWIe5T1HhBAuBhGzkH5jYx7AnLRBUYnkOVUKKueCFRJ9
JE6CvlsmiJCncoXkPRL5ODJEJ5b0gqrfBrSc3PVenUFtuxjqF+Dx69XAdHWuxQol2BJbig9gxo0O
bFo0SFlUbJaroJrNU5VLRM7VSyCaXPzvXv8SpFKBXCmTZRbFx3DMKkkB4NwL5F0ocJGVRdJgeZno
frACar5qzQtg70+qhCFD3FRrOWGpVZSBFJJETCY1asZGdYJ2+Yhu9aRAGyYBlQCg04lXnOmoLWgi
tm3tqGjUDd9iTFVJRq225ne8ml9LBzGT65PQ+g0aO6G8YQcPuQyQs3BSwMrJpoRaeRtHV1zD9RYS
crMu76XN6W0ji2WfoORqe1tR9U77QHOPjMmAFyLSI1NYOIgzNT+cEFSQ0UCN0/6jY0Buo0QJEge7
U/e2WmPsIIeTA5iUkmdhD269c5qBkVQTI1WlUlNbeC3mRysit4maykjfMTkcAu87vdjFvM03WkMd
h/QYPvJoFCoIvcKekjhQYZW7urvrl7Bx4y9Pwzbul+XpC+KmbJwNgs/byjObqSHhCpNNt2ljls1h
wR2YvQHgW4AJGneqMIV4oCcUPLddwiPgflb6Xd0ANLBQvZi/6S5s8NdbNc561hdo2CiM3QbkImCj
8rT7T8dwtw2EhdbW6cuSVo/yYvw7OzhAJnkGmGrETuPfL65yihuonnEH3t74MHP7mRgdlx9rdPHb
E4+tRupY4sbf7m19bXsAAN7+/VmXcMR7/vPjJ56TJHQBqHBgQA4sx/QALHxOG5T0eJTzpIwM3DGt
RaKk27ZacNq+vc1bY5s8TTmoYeMsh+lU3+1e9wbQWqTNgfcBj+V2m6/u7tYs0U5SQCDRfnvYs974
5bAnp65zgyxwPZof2w52/dcr4hHC62gQWt1HGzP7enqJH+7WNhAkRws5hN869L9mfYpKpZiM5toA
Q2+eme1+DAAcDQKl/f5UAf1oBgu7aPaSQcAGvx/hKUD2k6nuQJzNMD6u1BBoxx1kIwSt0vuHNXh2
PpwlptA5z/TS2GRula4N3KEXkEbg9XAtqdG9xbzcXr8Z9B28UWA0QCsFvlXwaF6fuaQJ3cqpIx6p
CiPb0IZqHT+sJaXk2VwTQnrkKyDnJbD01APFuZAFCTekX6jOl/GWk8TBu/CmbParl0b37kH5faeC
i9lu7FA73R7jnIcIoN9IoAUlW3zB9RAjqY45iLXxdiC+5f25Tx9i6tyz+m0rM4BYzOSFmckYKY5L
IrHkcHs9j7empzaHAIipnLw9QM0b54EnZEsdZdJu1UoVQ9Ci+lCCoaAQA1a4GhWH2x80u3uADQE6
lQGiYvoeZh6b02wv8Tb9Su2j1hTrVcpq6KAQF2r784ZECKcpCBuxvNfzK7Hguk5lT7ArTRYN7o12
rCTRm9DKlkjeOG7mFgetA5i3R909aMJdm6Jcl8riGKZSvYTQEXUajIFTo9XrDnJO2QlNu5/umJyK
CHOMvnSocjyApDU+oCvZ10Aaad+e4rlqBurN4EGSOKSGwc12/T1OTCmM62FrabtW3RXblKCsrxZP
0SbeCmtPhOb40omdEaDGLr6wOXmeZcHxqCqCTTgayH6Afou84o05GdhmxHwnW73KVd0ayX2P2uPC
gOcWAE1HgK8A7QT47OS6KCt+ZDrAfUudskgxuOhZ9u450AR1iQ7es6DLQPhuwv2isLuXkvCzb+yl
9ckby/vNkPJyPw59pxUH5Umi0fpL5ED9Aq+itTDWcTNNn1V4BeKIE0Z+fJqhG2SnYyhf5O0Y7TDV
ChqWhZp4khYGDfrCZa0LtMp7v2109i2/NDrxgWq/T8oM7i189sdnZwcoF9ntS7L6bA+Hw1O63XLq
nWpZ6uPSdTHjIIEzAPgA+O/gWRMnpzjMAycQy1iw2S+QlLRI82rgqumW5GHH759M6pWZyYlJeTcK
K6gfINsyZOYQyJhTyg/U3kEF4vZczmVbAO2GJwsaQTAdT0N2F4qGwtDkgo1cJBm5eO/Ng6kWxBv1
GzcLR2M8dlcDw+MGazgXEFDBIzN5ZcKBzttIcFs7kSNX82oMrG69euGV+Zl4Hc1AIg+iEuNzOu1H
a5GJFwpXbuxuH94xGmfFO6TFP0HXZfqqsHuqdF4rNaU5LgxP+XEaJoYnZ0/whSABo01ru+KdU2yo
U7Xi4pXvGUC1NtVZYj/iXvVUcYumm9QIPeNNOUe8Dr3oSHlhS5BHavE9dKl3ud3Xq9B/Aj9FxKrR
1jMLh5QNujNKrYTbrLsP6T6N1Gar2EzwJMeqp0GEsoj2XWYKuVr6oAOzspOYHwqmIgUa1CgSWMkZ
uoXHUjFcFnEub2Vo8137AIEG25jRWlaL1RA1SkgHuUSQ9ZYDHIWtIJ/ajd37u1yICRqDUGyvqCew
mSAvwOvejn8LysXW9vEo/dgqF2s4PqgXcY7i+ChGy1JjC2jof4SMKleBaHvLgMwPHyMdBUovPX1J
u+7HM/29gKhJMSiEg95z+m6EXt9I4wIyhreXkKtyoNm6cGcu2ZjcXk2K4j50LVp7w5vofss27NKZ
nt+Gv0YxeYBAIdvLuYtjBhkELdlDXKx5DLFFSL5xzgv3x4+7ajJjky3f9nkiNMxoi6BZUEgtLtKF
451DMsKoudFuGPWk/NuiXqNRQGAQA8N5A5f+9eaIezEvKzqE0aqsjdqJItIzYaen7aqIgTjqKqjg
evQSY9VPXOi3Xfiv6HEFNJWfTGycBjGUQLF0QfBKD+hXY9ENc5f4zIgnLmnCgXGyM8UPn91mn/S+
kDUIVhC+Ptye9B+5lMlnTOYcuMk+oZOgHav9iUGhDF5gyI7uo56T72NpScf6u1r64zCiiPPPcU8O
YyCkA99VmG8+NyqPCAq0KPxgVfBa9Z4KRBogTZGC8k0VD5COj1ehZKXvzGcDhTWE2Dr9wQBFmD7d
noXF1ZiEfqXn16kEgR9svTSywvpeYFTvzc0eFDWGrtCqfm79bYgpgTaXqIXUxu/vb3/Cz8geKyGB
nQGuHiRhUFy93oiQAYPgUSa0dilufBE54kNyUDi1ghJ59iI4CeksISHRKheg2oGWkYAo94z/1HFG
D00tNH+i+UVALrclXGBy7U7kV8IizmbuKh3fwZHAEk74NPvfozrGs4mIjyyIuA46LKB4TPiVWJlu
Z0b+OhReS+UgcKfbs/MzEQCjoEAYmTI4CZJwkwXiEFWWlAiFQw8Xt39fDp06dCA2z/1DwL12Ig1K
n3XBGgy02SkoaInKa1EvIF+noQCaHKF8IaNXD1qnNMLbyd4NKUcqhRpNVs+8+YwdIgdEfkFgaaZm
bPq1CqRab4UG2kB2zj2QVZq4SwAlEb7/uT0h4/VwcYx+fMpkPihAyoDmH2ibBqydC1sS0ncAczvx
wpinMcDUEDO5HzlQMDQhBUMFGA595qNzDnKeEXDb6UIhGFWsxhuuhjh69drXiXF7lJPb6YfxiZPn
+kPDpyVN21X6kJ6d+DTQa7+xfEZjKkOkFpJrk9f0h7WJS87QlFxRPZY3RDFHfPDbFoJMtRYX+xga
Y7dHtjivk+MOlSu6SwW0YSYrWndLI6etBMJ8INwJ1Aq3vyXo3SK9xvdqTbcN8BYgVmBEcKV8B/wX
rhDjF700sFhNlEMb2YTwjxGAThs6JEBfMm9LDDezoxwpjXBVQNIJMM/rS60OaJCiAopvB7wuRKpQ
WcFK4ay8P8CJ9KKvUjELvLiM874wvXNriRwzjbQh2GiA3702PIS5BG1ktJ9xtec8inXfmh2Lihr0
0ljCxV7/2vtN/AitzmDF0FJvxVSPNrwofYmH4itk4tYsJT49RsDC7YeUBW6JFs5ZH6TW7S+dO8go
hKOTiWNFXplinbuY9tLIwYf6pVHjNfQYM9U4OVFvm5mmy7439+hpAEEijlipiTvaNE7ZopwBQtBC
Q51IDQ5g6TzER1EPPlqzgoACpQv6VjL8lWC2WryijRylMpCbHkNNWUEOA/66b1BLDuZ4hKc78vK7
pjskZViH4/BdEvspxpHVGFXp6x3SOq77KrUIY7hEFf7H6n+8d//pfqaH//n98m//hX9/hz5i4YNI
bvKvf/t7XVbFOfLPyR+kLj7P9R/p1x+n6lz5ZeW/l/81/ti//uO/Xf8rfusftrRzdb76Fx16AFV/
rD+L/v6zrKPq+yvwVeP/5//1j398fv/KQ599/vXP97ROqvHXXKj5/fmPP60+/von9vR/XP76P/50
d47xX/39y/XOCcZynv43n+ey+uufEv8X4DtR1RobCNDMNm6I9nP8i0j/RWAkvLVjPyNYwUdPJUmL
yoNF+S94AlFNhbwVtirWqkzr8Q+s8hdw9iD5KTPymNnGn/75ZVer8Wt1/kjq+JD6SVX+9U8Q/lzf
/Di5yB+jqVcZbw50xkuTm7/OXLoUKMrRmaQNthQnf4IBkdPood2iuwfS30K7zqvAA3yxcddU472E
fEAbcgOIMYtkM1MU6S5FfTIipSMKBpUwNbK+LjDJaurQfEKQMVAOtVA7KIg3PgrYLWR8o0MI3q9G
zz1eyGn8Ss5K0D0IujBl34Uy44sPQSi6zdDBHXnKFDZ1n7Kgip+bSmp2FS+9STVTH6MkpmmIbpRo
MpO9uI1VkQbIDFWxVT5yz/LVfzP3JUty41qyX8RrnIfNW5AMxpAROUspaUNTaiBmgOAAEl//POu2
va6qNuuy7tXbaJWKYJAEcI67H3fMB2EauXwiKbIPI8wxhsrcnB6qfqoxzFrVYi7dfK1KWvoTTWWz
INAU+4JZLqbMkMVrRXRZCbJcM6QTNnNAHwu/hW3WT2sd0vFeBvjpEJ3fkX75tttct4tMY3RSG7WX
dJXXKVMQ+vghKgA8adaq2ObHXKH+jiJ1IFNyF5GFHQUPx6lbEaGW1VXYL9gnKhVJ5DRm6KURUqH2
uJ2mSCM+hw0f8QC7gdVtIq9RTudm1HI7WFm10ziI/EHOZVmHMvq9BPuNycm9YNLn3i77NNwb6XZZ
YzDCfrY2rbN0ZrcJH7nUuc95dO5LbMuHPSTkIeYxJXUqiPw1IXM5a8aRG9fZmEBFu5GZAH5AmOTS
kCn7HFhbYuR+GDxpktD5ZmN9o+LYlZ1est193veIvCxVMt9Z4j6P1Ble50sqO7BdrFvC1NzBZYY+
hsyclxEpkat51GoBERWNcYsI27gdbN5F6/Sdawg0s2gKj5mHiiqu+ISM6MUe18rNAGCiqv6YeXlQ
iG3LDjzWDjoWvDLrxc0ZeRxKcHt1wBPnzoYIZASB/srbnZr7KStO/cwuenCwjy6GIV0a7YXpD8R6
2OzyBaqRhSI+ibHS3fpenO3MZwhjUu3Mk5DEk4shEZVtmZTOdjCaL2ybsQTIWQrD5FBYUIlMZPWY
e5I18VRA5hoM52Vz/bcqXpGqSyZo6+2y5q3PtgOWNcIh0tC/bAJ5sHWwubBdxPIa9b54YMs68Bqb
hv65weu9m/ISNtCRSh8S5IUuCCNuIoPwIz8sLaalwk6lG5JcYXKGg/m3SujRRPoymPnqPWslr95z
nmwdN8Vc97a6FhHtP6eO9PW+MNOFZkC9lqmZT1hH1FBYg8Op6qjXLZC/YiwmTD0k+3ZZODNoHjy/
5JlSHeFKvaQe82F1sS3LzW+ILq4Jth5+0eu4PSKwCprDgK0IYE2YgoU2HTScLoc0bDfYGl2COJTP
yhbFy7CG1xxhuKruTbBfFrve9YNjdzpR01jrsRKQlS653Gqar1nSOZ2CO52SUXRe6+lY0vkjcLWA
5/BxYx6KmTGY0yOSFSZkbE8b/NdTumWXJV74U7gg+reeJmtug9Y0Bmiwq8d4GYEfmA1JnccZFdk7
HOkH3hXWbbIWSB3Omhz5qumQlog5kMNvz/Yc+9wOuFAmW+0dz58CGLMm9Yg8hMql7IvAzBcC1ilZ
64UskaoDyxBDUvaASQJF6HO/rd+rjVeXEVNU7SQi2YycYLJmSJJXhD+4SxGs0zGEbAwu5INtWVS6
oNEjVUhdgC/V2Qskq5/GynxLPdw2q32M7wqzo0otQJg6pGsIdpxNn8Hr3Y6J68ZMVNj6ZrvVsSQG
N9xifte577MwcZNM89DhxuI1o3CI0xCl7DCAWO8CYxfbBTxScFfJB/uRtxD5i14Kec+K1HxhxQRF
r4WHP1+Ibd1A7SnX5WtSTnCR2LLXIO8RIICkaXhb9Zv9NKTxgzAZMnLW8oQoG1TTZCuPaPO/YH+1
l4kWQFYz16ThyqfTsJtbIcEIjLVA/lCG9KhwC5DiMg992cqRzZ3d8n2spyxuZ5jdXIlHFk8QOPjt
kdGCfBFyavY0hrhQItQ5PxlK8yceSHNJJqq+rpyRT37B7GA9xvHXpBqfEN6LJHdiMOVkzSe85YCQ
1+IJOaxQt0bpU26jPYRt4njrq+wX2/nPuHDIEi6QBN8y0of3gjFIQqtBbdgopPamiaVdMNs5olOB
kvsZR1R5oUoUrYXN5G0MjXxVMla2Tkt5SIJwvJqo2vEaC6RV+d4WpGZL7CFSsi1UcnBFiRaMt8Fy
brYKRy6V08XpStUxHWG8HcXQovJ1bY21ydgE6YBAehP4vBW9B+wNC6gaFe5Vx8kt3MxzP0d+7tyU
KuywNO/7t1HBsbKlTMYcdtpVh0Spo/BZ1YxxMJwEpRyTszRavsFWV73OFJMudI7Vgx9jHTQsSJa9
zi21tKFLJXyTW/XaFxSuyIJ47JqV4pN+CiK/1SxMkFvcD+PELgTH2Pd9Bo3ayDkh9pjSYn+JGTLa
gHvlcqrjePmxFli4XTpWmWrKfAw/+6WkF8j11GHPGCqNNUrGyzzTeyS44GDxU+/qAkOfUIOG140O
7JA4ct3KAnbhGSEIYWMZxkfyYpq/8iIjUYPxiajspqqXj/m+JOkBeVriNnOZz3dhNG1bPW3mWo3x
+hV5UDa+blOMvGTOHiehj2xRvGVC/VAsbOm6JqLpCR95EyM6+9VTDtdmTE9e8x5B6zXMqiCqR5II
Zj8kgyUFK9glnpLqNVm2LWvKQQLhigX8s3BUKrNu9DqS5Jn2cQlmcZdkRE8sq0cS4uF0tEe5WvfC
ifchmjlY/jxicU29sXND06kHC2p6BEDRSuJ38Di1vEXYYGKO85YvsIYrw3RuopCo4XWY9+KXUOtT
z0KgF8h2L/ZzalBZtXiCc1z7fTf6c2oKA0kL0nltV8my+B5TF97MshXASFGU9vcE+lu4buaMLrUR
M7x/yiWAJ4WLqz4/MUsDRFEtNHDdZvMJLG0auN8sKhTHBhp8RgB02e54lU6Ixo67HAXKVgezWpNu
ynT+ABdiUZcJb8kGX/Fd6/IyMQP3Yb2+WUJsZyLY3+7YTAlY7wpscEUxjrrhTWv5lvNaQCqEhZKz
BY9Km7eNh/3Q7Hm4RW2aho9T1F+VjvfO6Ky/62W8dkFfBqRVmNzbjt4sQdgORILE2SSZG9LT3bTr
lg2iHq3357zU9OIYiYOm7MfTvMSug5ANwSdU/MI4eF4znsT3NLTFrd9XNzZ+HyZIMJWJ70Mcpe8Z
TC0OiUdsfSgh08zzqWWFYU9kk9mEhbAPFwhF7zIexUc8ZRTtiUxve5KRY7UEL7AgokO7FnS60ABx
6IxZZFUishpVLPnhyX4KuVRtCE/nz4VTQCtXVibvS9y701Lq6DcerDkNggEHccETWo6tqqmiCqIR
3b/NptgOPEiqb+MIiWqHqGZ6GVZXOuirs3K5zKSPL3tm3UFLV34iOKdFvYYGEDGDCe77GoT0U9IL
+c15tza5TuZjjwR5+EyaJDhXOhHfScJ5M4e7hb54iswPj6gBdkij7HeWoIo5KDZeeLCkcA8YLAWF
C+dIcV1gugK/+XHIfVs5Jr54OBD8FEmx7pfVs1QcFZLtq3MZmADOqUE0tsYvdK69Xvgrsr0wIbkX
En9XxhKCXeeiCVZyYsuHWxn7LLuRLF2Gg+aKJifLBghMqmRzza7GVN2ndhi3hu3YrmqSA6/vXTnN
Lf5uTV62omLzObUVAxRrxrmC+2Dlkhhps/Ho66Sa4/2IMFDTzHKsQEfjfG6C3rE2Lrf8na1yfRRk
H9KOOFR87jBgjcH2e+DU+pdqnTLzzUKXLOAmYM/YCZwEgjWa5btXcxSdFoqAluvkKYyAJIP3wwJX
iMJmfHwSId1+8oLEkCuPFcpQ0ODZ65xmFIXlUmTmYEaBg3ff9psc03R6xTkiFxzVg+0PgRYvEL8L
fZkH4tcuj7cI8Pyy03079Haefo4krJbOOfNQOXMsEiI/hXafvsDsFgxrMJHyLYtX7OzMitHhnJjs
gyk0v+t7mr1LpZOiXqs5/bqmEFkfiFsxxcrlqOZOTiiopLWPFu4IzZ6Q6jsVaI9gjF08bX6MahRy
83yYBmwp7bpkQwUUkW9TDRE2dM+kCtbsIAXDmLHRhgZdiMOL1FGIZ48BaD40PU5VAoNmzoaT9n2S
N7Gf86IbHWPIAVgqBHQFjqfdjK4x/7at0wihnBiFaUMzp5/7QOZInhT7xA97rMAYYqQue5Jc42wj
w0aXKyUDb/J1HvKaWPqxUqWUv22f5aLTFYMtFVWwMp7S9aNMGvhJrau67+Wg37e9gLgLCpHwLQ+c
QJ+1ElVdw5TrR16ZTBwplPOo4hLdKbgVrV0PsondMnRq1ZnNLMLBP5k8/FJVAlwSJqqCm6BDflr1
2t/bMKBDXRCq4aFEdkjFBhiFiD6a320ehY3xSf97UuPa8WjP66IiIQyYxw3VrLAmeYDgfTXdFo16
wL+FIXVOBnYfbsnonjOXigaTAh5RQz4L17bXIXKeZ9ordluqnY6oSQsUkSOZYGnULyW6o955xTpe
ZvF4yPo57btl3Je3zRj7XPke6tbVO3pKVmwCX3TVh/1FobObUNeXQrcknjCYxrL4VgQ+fU75ehFD
yI+RQVVT5+MWP66VwZDI3u/LdCQZqgLkcAi+3VQFrjryyRy20aToG/PzJi/VSgN+nmCUjqKX7L7l
wg/DFbOuaIKc3RIEDDlYHe6tt5S8lGLXsJAfgXo+JCnddT1GLnfnYA2L7QTkxMw34tGkPU4DgzlL
ULHYXhZ0Wz8GZd2HpiHsO9S5OMomZ+avVdpjFGtekJi7sTI+MLytKNUFC5DiIxAKsJVBjpNwf84t
mqulDGnbpxA5MkbT+7hg+RlIzPQIg/IRc8xK1yLI1ZciWYYrSpDyXKFfeYGXDPkmhi1F0SDggJCg
ScdZmvQMyeBkxTwYbHVWmCPEm2t5LOPraiKoF6TUB8wST5ew2v0DTfEcyEbvZxK6tgosHjm2g3ZT
/U7uYReVzqc4CqL9RRiR/iZwe03ukIMl5KliAT8NdCwIgCoMT6DnUsj+VPmQq8dypr7ijdB5BnOv
udhU9R4kToYQp1Uj/7Y6aa52xLp7KEyQyZOjQVUtdaiWU9qXhzBxfQsU64UZ/RKWeLRV9jNY+vDN
iQJrMhpfN20A4AQW5pD4qFA8uXA4yTLCD+/Z/rCg3nsxKLXroMhuvZEnMGbBiGr388xx7qnsMq7y
HUXr94CNT9Vknm0c/ZIRu8ZLWDScyYOetu8xCWibFvN56P1zxURVz5P4jthiDFEW2VuQYDWumX60
JZxFI/k1s+kLDYMHJ9Lsqoce0pcwQTVD9IPcpgcgN3euwktmI/890/qrJiJsy4JmnTRmqjds1TWR
2Y8x5/FPEQl0BXOF0AD7kTvKD1rxa1AZQDQVcBRRIPpgGWg9Vx9ykRDWXmUww9YMLXUdTaJvZMJO
0tDXUNoROAyqTrztv1yCtyRa42fC9Gc7oSPKJl/vuYF1edhDD075ZM+BQZ9zClmoMUJZwr88+1Qp
48eDMvuCSyhymw6fuE/GQ+jtFQf0fb/DzKdKdgTC+u0hG6sT8fkzQJ0b8sXOTuWHkgH3EBn2rQg9
RbbrtveQhMJv5+yCNWn7mHVFuN0Fk7pPUMP3nOU18pyCmvu8yQW5ujyQN2VYiMoAXomrQF2Sz1/F
lviOW7p0fKTVOWbQzFSbeUDBNTUBMAGSKXeQS5kfwnn+VO0FdEKVfkCSJmYy1GuI/QmS/GobP41z
9jsWeXKN9rS8uBVtLkCb8S7go7+P8u0etVZc66I4lfbDcWAOG5b3vwaVZjXt/fckj75GOScHB7tS
TQN6nfTwuG766Lb4fp339Bkj9g7tx25rEy7VReFtPk86UKdU4WzKDRCqYimTGn0P1DLTSM8p279U
JOiMwQXi9IfVTH6BdgdskEfubTQWx02Iexsh1Scn7FlnU9Giiezx8o30qoNsSg7JxzPv0aNiKuq9
35BfGadoBHeKu6mFN/ChEH0di20+F6l6iAL24qUAjLSa/aHi6/4+peU5H/rPS+K/Ub1cJAzNjgnf
H4AmIGdLJ88RqvfQG3raV0aPUqHlM1F2YvAmvRL4ptc7bJWacPIL3rPVw28jNidXmCPVcq1xDOF1
wu7dCCgNXvA15lB6LI+PhvoEZ+PvyMpDzkUOzgWWTIi5C2R4yqfIAmuObyp2ywNy5vt6MfzV5vI5
Y/3XpSSImMYJjmoDwEDY/xKAYXgV3nKJyrSndMZ9hQidLdCKlVZdNEkVqhFBYNKJRhq5EAXcySaC
eJxhD7cOCMjDTMpvST/e6Sj7povVHcCfVR910QJt2+BqDMd/nQJpG/DD92UBscweTVfID+dvFVn5
IU3peRTpJZzHEnOBfK4e5FA49JEsjyFtGWGOdpqWQWQn4PwASjG0NagfiYpH8dNWkTt6gshAWFX6
l0nrsB4h7n6ypExec8/8dQWH2FgTvlVosw4kE7pZmA4wYhow0rhpdycnxPS2ZXj6at2LQ0Ft0X0Y
Zz1P8Ey+JKaXWJ5b0C07wP8wtsX7IgFogDM5rAZlEWEGJ826jS+sj2Rn021oSknuCuf4GbmHUVcw
purZAHxj9KK5fi2lf0qK5HVAnV+Py1jcrVbuJ7YvJ4GCNE7jI6q5m0o224RYVi2hH24l1Z53OSOg
upPiNeLQMgNngmyPxtHdiCLlVEpzACJ5h4UL1SOQuTrx45sNPTvzicqTnAeP1oX5djWFPETUnxI5
34oE6ITk9AEc8Kd9zE/hZEybAj6748SMvwKPKmD4SDyd0Ty1pU2vVE0ZrMC2s6qWsyu2yyRl/zKY
Zb8OA4P9YcGT85Cjg+wTPn0xmQJk6Nk93E5PjEh+S4SbDzZeOXxY5vwrHcWPtPRZ3cNmqS7K+ZOP
HHkFFYQcQpgedK60l41t9jiQ6dUWUjXExhcLhNNQGHaWiVRvMS025LTq9yEY3s2kWtejo5fZNreV
cL85FonmoNjqQGgQpCl2Wo+uEe1kAnwDLSk+lccrltIywcRkgL7KuSKt0RX/ZC74VuwIRLHRMcM+
cqap+IkGBwd8EB7jUZ7mknzZSowvIq1gkCM66GH5lKcm/zr4AT4+mcDFl9MA28uV30CHv/vSZT9d
5o9kK771VL0tuKEwMMY1I2rruO3mnPL8vPH+tvb+VxyupJGjk3DvpkkBF/ltGc4gxCTcZSpQSQDN
046OXHfjttM200oPLdi1/rJgm/qchMsXNiOzvBzLz0WP+K5i+J345YFv1HdjPN+jLtybNcmA6CxJ
A10RMpwIEBt85gvCzdHw9Hh01vrvKTKUESM4Fo8YEe9Gnd7WpJwBJ0Rp/F2wEsqvPkw2DMaVsK0C
nj6g6FtXiqTDpZiQHIv+lm75jI2F6+oDbyseHJnxNEt0C/FEsitG8cvDNiM1yAbFYSCV/iJKnd8q
POWfWdhP36Mg+xL6yU1VbYu9xKoWbHrIwEMFIByznrbg9qp7VFwqOfm17+Nzn9oNphIOt6DpeW8/
b+MADINBmbsPcNQYlMlqXxb+ExJ6dphsCBfNIKSCHJqhTZhK4uATq35YgSoMuMeZlz20flrP7Hn1
MB49LIj7YB06KUeeZRD/IaUAXbNna3mx2DqgWLD7LVwc+xXn87Agwzqi26eMizXEjlCoUzkm04Vb
70S9RG7L+A2/riAPZExpdhFAaDsJbAujM3xOjkDNdryFXLVmoFkDBe23XcobQtABteYpDlJoKSoT
741moahtprtY8bJzNATqjoxapGQjkFb2KvhB8a49RtMOMAv4jo33tatcD6gZMhcNQQ8o4r6LhuAn
tpt75ZODKOasncqh+ICkYYigSaP6nqUAECp+YOsc/8xiR1osnbTd9Ki/jOhsQAO5h7FnMBPTAyIF
fVUeTSIN6m+8YbPp4CAxZKBMbBYAX/pN8tAH7DqjdY5zNJsJFJ+aJkPHWS8KXpvVY9y7VlPCVyzu
GHaSBffdAlh06Ey69l+M5/ydBSqFoeYKwzbkNuv8sGDgtkz7/4Vi4UZ/WD3p3/NfxQh/lTn8nwfz
S73M9tev+fbd/P0v/yJq+P9DxYC0pv9Ox3BPf3y334cFYuJ/iyI+lA9//J9/6xhgSPEvTAEg1ApC
a2DY1YcD8b+FDEFZ/Au2zPFHbFn4h2LhP5UMUfYvRJ3Bcw5e2Jj5g2f6/9MyROG/IBaHJCGDK82H
M+7/SMvwV1Ez0poyJHx9DGhjKgIKn7/HbRciBEkjQKFb5cHqjFn2UqSgJpIeHcefbsx/yCj+LJv4
0Or+p5Tmj6+CCAlO9FATQz/xd6tbCALBQ9HKdq7Q51HOT8zwIynj19T2d3MR/INy6b9+HW45BtDQ
wEOPWeI2/UVWz01Y7o5mtsuX5PWjuYRTmICKjIFr2sXNMzH8gxzwv95LfCOecJjH0DHB/PKv37ja
KbP7gm8kKXZAhwCobR3BY6jqH9R5f7Pw+LiVRRh/zCJB+4Vm+Q+Tpj/p5DKjLVPlbrtx6KdTYjk/
0GgGXbaaYb/oiPC7DNTKa7aDelZqPZPdveCTvq3gEKEpP2InmOK6cOCS99w+hGlvAA/0KDVH/pwt
cvwH7eLflH0frxnsMkMIZD/eMdyhD0HNn66YYQg0QnWMEJZgvsHS+boD6iiGar9KFDArAegEyhlu
gyvUHd7Bpvu/f/n+Npv3HxcAdyIsNljxwWz1rxewDWSJNUzIO1RqjDfovPidTvu4q1Aq0SIAUlwh
9CECWbAEjZfFNe6ryzZk38PQ3elhCwCD+x+xjv7JceavWqI/rgyeKDGy0yDyx7L+m8adloSRrJCy
62OeLQff5xoIfIJ6a15UCFje+INMDMZiXAykrpUmTf5BZo9oOPz8Py9ObEQJLFNwNVBdYtH87fYw
X+gU8eS0k24Zfgdsz76BaPoQbMsiPMMj8kMbYD1/BGssvwa9fQX+hxYqUAOq8ditaAw87hvkI8/4
b+YSQv3bpfDo7YD6vy49TDWguAAwhRXSVgaCWa/PiO3kX1AxxaikXkGUEYz75C6FwA50DzLrAlYA
SNsZNQddBX65xnqMQA2ma/ieG2ianodERO+lEuxe9Roxt9EeVF/tSOc35CNMbwHEVO87Ip+gUPHW
F60CM6HrbYdygikq49ogcKGbDKuO64KGBN8/TW2kQ3WXSanuC4h+MCKmp/UX9RBrAkJc+rEpJsu/
T8Hcf7Zc7WdsQzw5jNvmj2oWe8fVGBxDWujtbVp2BFTufbjnlyxH9PUG+/0zMJQEDKnJ1X05AZqD
htn8kviy1yT7aGRUWWIUaoymGl4s8+943xg0NFHZ34tp1m/gqezVcOgo69TsY1bD7QbrGW31qo9i
0eKa2GL+TWK3n/JAV2+ATCG/LqA1+QLbkR51TOVuEQqZZo1EfBYzBegYoGxolUlY1sy8nHljsyq7
gK0F9wKh835SwJvjDtbJgGUyuWSIGwWxhwY0r9yRxNu6HCeHWOxDOZi1gew2v1Z+4giEEvH0bigJ
HoYlM/uZGGBJBzbAZPZQIgc5PUBVANOhPmFk7nAvnW5lGrL5IsfQnquBGvzIrOSQ9ixuhlH2aLOI
nw2OE7TxM/RAmtACDQdkAetoRoKjjMvyATKEfThBcRdiMgis951fcu0bBcwc1H8yf0oHdMFtn3xA
funIFoxymhWUFjCi/ABj9H24+WkIWBsyVHgb5+yp56mpGgTiBa8o5Db44I3z1qpRRclh4WtA3zMP
ILTZcpH7ThYm1h0EBdkThBQ9OZfD4u71RMVvFPDpr3KGcQ2uNkIfBr7+5FG5Y/ysnG+4cey3XVdz
yPbysd+ho0vE8KkqqxsnsvjpK/VikhyWOkryuwAymBNNEOTeh9agt0XL+tAbyGqUADtFPVQ8bgXG
Cxug/GmvVnKOPJSIGa8QCpkSdAuQejS7SNkdKWKEpCxpdiyT1bYkhWaHxUwciK/0J0jlIHZn6i3Y
hgEE9S5OAgqqRu590S5r8R5CJ9bFG91ake9945FNCJBmBoPZlxPkByVCLzaMtGCxpk8QQF3KxBR3
Lh2jExyGMGhKrT0znaeNziwAtyS618C+D0G8POzRco0Azl9khdk+JrczC2108GT2Jx+VL0HBS/RS
aMJXZBRqJYKHELwmRG8DOWzTHJ0dxDTnWZfmJjaqusRNYLzjavkS50Cz1Rg/xo6BCA/jc0QHAcli
AFlNGJkz8wiX3Rh/HwfvbiGcln5vLKKfJPbNL+jPydnSSUIuop4GAgQ3KSR2cmnR68GmCX6ouCct
9GH2kkhwuo5BeDcNa4CFm2KJqXXxTxugVAMIPI9o66R4S7Mw6fKBPsQbsKzJ6AoCipyUsHXlElVb
POvWmujZUZrxukTY2GtcjGmrnLooHn2MMA0IhfcAgu8BfpFnLllTpPRrChkCSiOt7vKMFwqYi8/e
Rh5x5CstHCM+coWCrhj/UHG2EHDJOnC6OCe7uxo3bJ3Sgt4rSZ8cjTYGzQcqyAOwe4sVbdz9Kvbl
N4GA/bJB0nwMoWesZwyEvy02qYA1Dp4dcxMJCHLEWc4wb8qquegGM/1kqSlAYNjxIeLWqDbVYXAc
NVl+zwPuNTBwcBDQQVhxKhCBi6yADbIXnX7eFBkOYbn5a7rl1ZOS1X6J8nlsVZWySwHu7TPBZnEc
4NGDFtvE12jeiqYY1Q/YSeUPLioxLKO9v08noP7wFziV0HfaRedLHWOuPWl8lUILolCpDEWSfpPe
7F9EMquLUBskgHbevglR+gNMC4C1g/ZPrvOsMKRFKM6V0ggk6cokexw1qkIwP/Or3tG2RUvvHkqB
SOcR7MthBaN/GNJhPztSZQ2NQ701MbTEp6GoMNUC2cchYqDr+oR8tVAeH/kEPh3is326x5Gc/tho
pWHnZcdrKMV0KCk45Xzr8fmE+COlkjdpMr6vyl9WjRAAA+ZA9Uw00KxsGlzK+4Tt6VBK9VxNiT+G
InlMFgzoQtrxXaKRPw4jek7wNNMZyTKHaKX20ZP8AeOeL2ra4rvRxD8GqDeRPALugCiWtSEked0Q
Rc0UIM5iBCAHU3Tg+DIY33e4bz3YfqvOfShaX60XKJF+0Gjvj4ov7pBTnNtAz1WD2/lN7oQ8+l25
xpg5+AX27HmAAnioPCYCSiIOJsLZFriJ/spHE51nUH4drUj1tFgBkR4tN6C1S1W2g55TJChraLpC
g40KlrtLB1Syhmla9L7H/5e981qOG0n3/KucF0AHvLlFOboqGmkoijcIqSXBJlwi4Z5+f9CZnWEV
a1mrOVcbsR0ToY6RWkkAab78u69R3xIzWfLrHTke5rwOIM6Y62FstvYL1YZ7mFld5HuYLJmrUWXF
P1Kta4p14Pef64W4Rt9rfe4LXzUrP1APUeeqepPkNtRs5Qb3LThxCFRdfCqqtH8NWi29L1E2qVWP
cJIeBJVp3A1TEnyd4UJs3Cg2fuQOXeczKyG9LhKrbSELy+Zn7vhMoSBxupcZ1fCjoQ3jLq2j2FtX
omRTrFVuoC62bJpWp6BeZEfOXYfQBxSfWiK1qOlSoo3r0EzoKLTmhpq3KzNHBr3CyGDeOwmkl4a+
HOhYtNVz5GrIumvA/OZqHgNi7qcmTT9XaTYTiyCHrFpBamfPYJVQAInfyl9SqbEOBw1/EfSljw6i
Rbr+uWhmar2kLV6rpkRrNxfsQrVm3BHXYh/ShqyHm9yKveimEuiedq5onb3vp9kPt8Bjv4mDxLqW
bmfdCbDwqzq2uyekWj6rkPP5S8YeAHHflZ9ASzfodMbbOrGBO129K9my9OjrlI/2Dkx3uJVZAUhe
x/U+BcT5nidLhRk6sgxeJ4C0X4Voxh2zfH4cvJh8k9jKjHUtG2tnjiDmknVvbPuon0DpcryBYVHC
ZawUjPTGn/LpIUMH1D+lgT8la5XqgiPQddaxB7ZVSpn1q1GRdIcWVsQbOBX+FXgeeqLL8jsSeLNx
p9fl+GIMItjrjXISeqV0nU4CCEizSThsibajQDDzt8fV6met/OmTkfcyWCNAbQFckfKtnTHO67XZ
6vr3FIFdFlImVZ+auCySh75dNoMqUBOK3DHiFJ6qgG9JXuVTUzAhdlNTaYcO1JX252IsNpk5lBvT
SOSLlpjBi+TvTjbgF2IN5Nk/GtwRbtIq6Z7KdNZ2xVR0d97QyC/wLhRLnpxpm6Dr/fhcT+RvUlSp
CGArRlC0avSgqq5tq4rR3YvZmlcCTa/7XKToI1U7O3tTt3Rw1S6DaQzklCMrtwEkp8yIaJxGJzyk
E05b/2SHbzvaU1qG8HdWbfv+Z10WSfHcOVp2PfUJFUEwBloR0gK3e4YNjh+E5xM97Llj/tSY7UBD
tCnrrpCW9iuhVyUvoiW3J0b8OWcYJ8IxNZNdb2qcgW2dZqFVBM5tXGLrWXEVbz6B8suvWdeJcW0M
qfcLFf5wlcODNPrELWTUJXFuHDjolOYvHSKrK5NuGQoStJt3pl/SzzMOqmt3kNGmHkfzKtHmNqR4
SPZ5O/WcCYEXolFotjTGnpEBe80PE4hRhRFYL0tG6Z/nxFOPv2/Yf2Ra+lwJ/neK6h05lf7vUMLd
z2rxCf2/YHPiJv2Bzan4jsvpCBzkz/83NGgaf+mLSRm7so1p2Fhc3/+NDBrBX6BW+P5psLG0u3Qx
P/3T4mSbf7ku2SVL3A6/Aiz+Cxi0gr9c2lcC5xmQr0S5/w+AQQ+xLX89CaoB8aYmralOAAEYuhRd
F5wukHX/mHOtbUKvzzQami+xFG9eyhlo0PzdBvHf+APDkTVDYJaOo4tXAQJxDM+Qt4FeZsqTVddW
9sscdOl3nXgK1MtSVXtfs/HwDvTIasNKmMN3aYmlbWVs9vTRnVxyT7ibsq6Vk91TQscF5AkE0TpA
sPBoozY31knnpjo3zEDccgwQRCLKerjulY6WKQ3QcIbYtP2XPIphke1p0fL3rtlOqzgyKta/mYln
J2kFHqU2sx5zt60eggE+HYPEkvqco6Rf2V3BHVqzfS4EUR1fx6kCWXIcFQQcPtkwh1FaQ7fobWkG
3LIj8zWwNK9ZTZOXPEu62qCEBigrSFASo89/qWn6atY6S6zhvjXq4rzuD3FbVF/kGIlbkI2l9PHa
7CqzJrtfFUaJnKMb2D5Xem+bWqippnlAUG9SpXWT0f/MvLxxN4sC/ZXoeOc+gfTFpj+2zosvcT6F
fVuYyOkLc3BX2lw2z/qAwQghsOj7cM7j6dHLqcLWeKvqCm2z1nwlMyn6kgYjyi6w7oLCrtQR4cT6
3GCDR8T3auupNCgrDP8LHMtohdPYie9CTCkN4+2pS0PVSBmvJI0fOP/iwHgctFhYV3bnSGftzRjX
ssFytbAZlOhWlkIDj8YILAh9xSKjLofWv2XW1nrot1PwmS6XCVZw4dMcF5ILAtvVPPc1GYkLDUVn
2t80ITVq2jkjdtbNJ1TLdJlvHqah679n7aDsUFFRqrBKFceQsGXfhHQ4pVua7rTzKp9HH+9ZMyf0
MhwmfVUNA43F6wH7hlPaWR0Chff3fZQUcyj7RYuD1JmDVwu8LS0+jXFndXb7k4qrKje22S2SLdqX
3vnohYKV2frujzjTMgNqadI/w+vLdK0nkJEbbO9SvzL0Vm4So+jVi40jwg3NKTE5cfCAmpsi94bX
OBnHJoxG15JhW7V6t4obD+2SrSYT5tkeAnEtJmkX165dTFSxnql99zPXS9ampiGaZdZFTsjhhX5d
T6KsW+f+Yl0ZjYIUepVozSerddgcrHZMyi2NwW0y63PbJFHGK5FDSAyA37mX2vlig+tgrhyzzcFW
rAbNnZaCW+n1lNOS0si5BRPzNvwKsEzRWNwvWM38GJ8ddLbNlYvBy6PEwBgSVtpUI2bgxNRWnig6
A/5sUJ9lx+0yZOtqqfEAQ/aeU9UWGemjfxBjqSVAGE7zY7Y4LldGZKBS9Jugmjatl3bfalDSlL80
rrxNQoDt6zB1KGhNVUcLzJR68caG10ZH5SAhyOrJk9uxbmWFIsOApgSijD8nyBmGjTmWbbl1KD3/
xn/hdoCfQrf2HeJTBFlj76NoaBMVh5acOb1tsKLX2dVa/MQZZTa61ukZ4bj+uS768onaNqcnTlv0
D05QOOAdjW/S7CkHYvj/TB6G59+s3NKD7P98VD98Q4L9X4efw3/tVFr+PDqzyUj636e24QSYjA2i
DWHfvABj/L9ObVv/KwDF120IDoiOJYDsn6e2pv/FcUxMIf8Ae5LoplMG/NOcrBkGB/cC/UPnQfaR
tv8n7uTlpPz3SQpTiIoGtz5tyajzuJ+dJGIM1qhrI6GJdxLOAbuS1Wm/6L1sXqDXjlmL38OQ4A7B
BkdJNq93Uh+IaK60Qtb+ndbVxT8s4CMUDl11ALApv8SaYX+puKLSnkfoX5rEvRRL/P4piXyENYHN
wQGOLuK4XgDThm0rnXhf6nO3M3JfrMU4PL2ZAGfKknODLNnVfDMkXJZ/QlolutcVFcDhHuIkWmkU
+qjT2ktRe8e04fImg6Vco7kBBBC/Lj/FG2pMw3USobFOMIYNWGzKUmxmfxZrzRf6+s8fiD4Ouk53
WjLF9JO5kSvEBH6rkj2civqbmE5k9qK1igvl3Ln3Rh0auKS7wh//zn9980QI5JwpUDwRro/FJiD0
sHDy7gKf/DtD73ims9zY7JevQ89b/YRvTXuUk0avJ3uuQ/VeotYAK9ZR6kfmz0GOQIvShfbFT7gF
PqnwBs0VZm83uBADfOZxaZZtY6S2yLO1PHaEtx+wDwwb0ZWf7Dme1E3ikwKsZq94/fjbHTN0v6cJ
iKLFg7KT2OABx6MEU8ml1zKTfZPrPwYEB2Hg1o9ODRQ8gTr8+UzxLId5wlZFjtJpkrLinbcpDSn3
qbJp45VRPgg5NruPn+nM1McACCFLJwVYnt/9R95MlKhNKbFFm+2teYx2Y1A060agU9aj4ULAyLtv
RFnmL+Uz1wwbO93JfiEgdAq3zsS+K3NwBQaWV1EgjQs7xruPRAq0jZaDNj6kZnIIHH+kqPNF7uOu
2JuzSNduLPIfLh5x/PrCf6zmrP/Tz8R4RCUvH2jJUj4dbzIsObTEg+0jPI5rZN1dSBjFpeak718e
3S65chqG5fEel7Pr7QRvCjU0fmaL/Wg6xjXVcr+qagjPjyfD+/XMRZMKS18YaBI+3JPdqXJ4wtYj
I6p2CcBose6vM7MZf6RlBejaxeb9NPePlt/IX3XfVveRiR0dGnnafvyDvH9cx6H//KIV8Jbd62Su
pA7WECMpiXsk/mKTKO1HpEFm/fEg7MM0A1tUETzwyUwppIntKGWBBVGnNlHZpuvJc5v/4Sgnj1JJ
9CGFNSX7zqSlFNHEI5J2MPmPn+XdMuZIWRYXdQdam3dpRgHocaEbldij/bPXMPjTa5FoakPvVP+C
UuH8UIAFNo1XSGdYfv/NjqFX/uBXni72kzDcT5aV9HBJzQBUt6QYXjjHlo376IBZ0BR2QJsUC9Jm
nJPB5lbGU+XV1V60xcPo+O51M3J1jLppheFyVTQ6acPl0F8ord7PP4ZFjsWiXnaRU0EIqvqx7+IR
2APZYYhviUBULkh//NEYZekaSyHL2j4t4HwYGdB1p9o3dF2toS80JW4bnNvY93Byx9cfz5Ez7xJN
FEuYlsAOCXUn79LLrFn20Cd7T5Kjv4mauXguEsQUW+HP/iH2Zv/HpCl3P9bcCS98yPfbMsUINbdu
OT4aoNPB45asLGv0mn3VEfGB/7jwQI9oAPM1SQrrFS9OZlw4cN5NVCofspPZzsDkGPZkfZtgAxDl
Qu7j0ZE4NIv4YcZyunIiw7nQv/7dfGEoChAD9GzpA3xaB+HizTy3rrr9ErX/y4aPPdRYKS614jvz
RNQ3bFmuRRIYvxwvvWFS02yURb+fCYS5tUUutgLR+HWsRdHLx5Pl3fei8uB2QknHGvfQSB4PVUE6
2ZpDQmLrC7mGcyxuhrFBXoTN6co2Ov9CBXfm0TwfJBZxomPQumV5w292FTjAGgpFqr1m8kCyDro1
13f619Wjd2Fxv1sHy6MRZ+VRHDjsmydDMfWwheckuVANGd8GvcAEH5N3NDregCynrdKwCnp3g9bZ
uRCWiEv+dENbBl/Sy0FYl3P8ZBE6tWYXNiam+6bXRvtxRBBkbySSfP8xDsp23C63U0Jlm9mY7+Kg
Ne0b0ZaLxySrg1Fss6YWsB5YuAZ0arPudiExAH6lQ8jUKjtIZVGJWvaga0ic0DitHQipKhRWTDy6
o/roGU+jRn08WTZBpnVUm+u21wiXEUYMqRqh3ZFrNSIpWNv64KerIKgy57XNZmT6+FLmL0VppvlD
rsB4VmaKmf22jGSKqjMec1yDBvEXOYgS5Oa27YXKvqV5T7qORcuH6CEhLiy4X0K0fjmyNXCHBYWW
kDPg1/a1ibGje1RFXDcECMWiC+3GLfQrq0NOv85sJV9iMXvYq3zdx1nqk5KIcw8xR0inh0SQGOj6
/V0KMnan6yOkUue11ibjapB+dicnvTYqtqhvI5IZ8wCiU6f3MMvjtEnL2SeY1K2/oLTzih0myi4h
kojErd2cD5H6gik01+5wg2TeNY6LWKs20xRFBpCo4TQLyOn597PdY/5AiOx9s+zJ8NeJKH2saDC/
zToaFVldjVcDQjdFik0izXoTf0MV2N11b2cpEpR2yHx0iNr4SetB+Na13mQvbSfwCwfoZuizYAOS
gb1atliTBpZ+qxNdibDRnRLsniv0tdbFeYYxV+qI10ahZaHII/k9Gkz3qQOo9UGh/T690zu7SjZ1
bQc/+w7JxMqfC4yraccWvYuSaBJrALHa3mtl7wzbfPYGg59CsjA3tPyyvXthEbm6IgdIed+xmtiE
3OSeijMUT07jb2pvtpCFaEH13Z19iTijIntH6/JCbW05xPkjtkET/VYidPN15B6U/Jy9YDCvtNTx
0dEhRJBIeBNkCknsJmo7j3bubFF2FPp1BIMSEIWRk8fjB0uGCd4QK58penAF3JgOfc6u8So4dFFz
4P6x1AQ9AG/ZNZa+7nJdo6H5PICOS0DR7tYtPBwHfdG25KGR3CVxIQxWuk1zq003lmnVw40MNCDy
cLIc0nR9Z3B58ZrDdM96KdLbVpZFvndcrTN+DJGcaRie+VlS7xUBWMOqkn4fb4Rs8IR0ju6mOzxy
tfbN7UWFCcULin5dwQAXu16mQbfySER7BL5J/GSVctPGRRw1sXPtBgkWAw/4t93NKurq6zTnPw6n
zCfNaG47Fa/qbkj0G7qv2O7a7Qv0eBPHVLQZlF4/4GYbsKgPoEr3siUGLOz62vRf4oJ+VlgBgSjK
Z2Ju3OjHbHRl/DIR3TkQ/IzvuV6XOmoLdY27wSUQSvNHS36ri8bpkDapbLrTao6VXe4JAIeutrou
CrNkJIBpPSdD9aOf8qZDopZgiiq3Hq7/VmcuDigHoY9yHbOL3iN4WTx/xReu3ORfONiWk14SK+Ir
EdyOo7QgsHlf1zgNJ3ZsQLah+lR3caOtVdap6mEQWTBfdUVuF482hu9gpTWpod2wtAJ14xZxn161
sBuw66gVSLifoqH8e5zLeXzATOshltFa1IWrjD7Tw8+pnar+V55OZv8U5FXcHZAjztyUqWSsHeFS
iflTmLrAgavT5WD+PJVz1BPwosWyvyEexG//Lkjxax90hCCQCEyCbCNrVQQ3grgdFpapF0+atFJv
VwyzRbvCTAlxZZBLoPY9ZR2yI1nE1S/RiEgRP832TNcLQchGoFb2MFp3yEzsv43ZS4NvEesaSkWi
Tdi4ZUbSWlX6xpAhh0g7C6rKc6d1XmaVU6/qxDGL1Rh5PfwFERsvfaGp4Y4Nz4uIJ8ySfK2ZcY5m
cgzaDYWkb6892QfPIhE+e7Qmqx8BDmUz9DuUKbeBkDOW3soVA8GFg09SbaMJ+yoxelygHY0mAiQy
gkjFztSTNMxL3f4F1Una1iAckiqUlVf0vCiy9JVTwGpDzBNNuao1ldwkre7pIR3r03RtTn4htvR5
0B9G1VkBvU6UzZOqSrM/212S/N2IIZ+h4diI7miLU7Jz+uzta+LelH7onLLAjEOgC76jPK309eSP
do0WIq5/dND7BqodNSOWjCcwrFFLbPehHEmAvQrSKUUxOmowKtuoSIKJtglzkNxBwujoSStyAsa7
rPNiLrCVJ1wswa2hXfsjtzOIBMuSq7J3W2R0SJXwAwvctTSKyDKDmB/VZOx5rnCcx6Yl3odsCFU+
1QFlGZu5vrh+BSf9umocaT+p0o/bh7YpMpZYiv5/nVkDeXXsBLI6BLU1sMDbIfDWhFa6zVVqDEa0
wwQymDe0d6Q7DOr2sQiR+tavHCTuA3TZFC+qclxuWTyqdFNQur26VKfipimGyAqlaWXdD5UQ3IX5
tPeaME0Kc96xvzgkFKs870fURanq8ElHTrkj6aFzV1WfRPYuX8KLVn1f6WbInq2KkM28rENrRIJ+
pflZm2xtjziIdeH1BYZ72XSufguMNdCmVQPG2LaIcH5NPUFZ1/zx9FNsy+5ZtigRe3yxy/GTtGOd
Q44Sy72yx2o013nqMGscuxXaU2k1TbDxyHJyUNyQuoNE1pBsE9JNank7lkX9A6pHS65JGPFK+gon
GaDIGBPBviaqKh1QRBrWtDf0Ma629YwadReBtKqdKfqMZVGS+7kSGWX6uh1o6XkddFrynHqC8Eqr
qrxP5aynhLBVTVPtfBUFP9LUgDyUrTnw8boIWLit5/hb7hpNeTVRBpZb8llMGVpxR57ZxyX/mUsM
hT5XXnqzGIhajeMSfJ7NHKG5ofYD63Hb2JbxWlrJfKE53rEpCBB1KYDfjHJyscAR38QqYEezhP5V
2eW4Me00IF25ij5niL5Wc5QNfwpy/h4TENghdgnS8QSDoWtxPZsRYw5+zhpItZcGmdtGQ6ZwAbg6
e43BWuUbOp3NCB07foeuORNw1HlqH9RiXlVWyjpxhLXiC17CyM4OBXiASMQEi9ZPPlc5wGFOvksg
5dBX1LW6/qJH+nyTEml34ZsZy0c5gmF4cdBZEE2/83t/h++/uZ1JhNkEHZo9MpAGFwMFaHaYNTe/
QQcT4yodzfJqRMDKVp4GkR3WsTB/ek1b3jdtbuCMd+gs88ezla7wYP3oeBHwnHI2tT4i1hr7fj+R
hsukGewbu0+jC5jJmTXBrdQky39pAPPue84I5bq5Y5S5J55BaxQxUGCkm4+f5cxlG9IJBg/uEZTE
P4Fd02TsFjHAsDcHcKAUfGant1lz7RlF86JQI/7xZZsLCMIn3YVbMwDLj2fpMAUJzhl93g+k/6wy
PhQnHhEts2HW6z99NCYNTStArgGu+eV4qEl6JSG0tr7HJMCdWkhpGmFtQbattWbwIvrsjCihPx70
/Q2fK7QPyoXje+l/d3LDjz0RNaYRB3tbjcG0zwxHpjuS8wpyRC0fo53EIUCGGBmE1Z7IXce78AO8
3+SgIMyFGgVwAxc6AWpUYuqNQbLf3vVbcky82rjHrMIVWxq9CDPJ1X+dySi1L4z7froCLcCv0HqC
fdxzl5/rzTpFGhyBG1XRfmaWbUjJXCQnHKgfv973oyynA3QbDhwI4NPdQKdl+kjkKQ7tvJu3k20m
5FdQO308yrv9jT5hNrI38sfR4CHGO36Wogf60YPe22OmQjUGKbeiiGtCPuOlVpHvHuhkqJMzCf1p
76N59fbeoAyiSUv/HgDsksTu/SgWpRMk87IiWH3W8QPhyCIxrhyCfZ1p3nWDFw8pWtBd2LHevzao
DDDW370vXfMUuu6DwraNoiUtu09I40Orxy3XbrRxCbTLnj/+RmceyXK46AfwX0gnTue5h1Yp5z4W
HzT89e19iR5B7IGQ7QvH6rv1BCH1dpyTeT27syCBRySHzqQvWV8SWSh/ah7xOEij5i1RAN3u4yc7
9xqhoEDmA5BCpt/xx8rHzk+XC8SB7oaFQn8/iBs6zZnp1eBMl5oMnnmN9ANlEuIKtRar+vFgE3Yn
LY/15JAKzzh4JJjSRDIf618fP9OZt/i7syyGdRN+zzk5ZiRxY76R9smhTNz4kFV0ZBOTUd4r0iQ2
gvCZCVHaYF0oK8+8yUWmQ4liQyyCxh8/HEBf3laTItSsjMrrllD5TZaO3hrx+qUKdtlWj8oUYF2D
NhkcpHw0wN3joWAwDMLr5oQMXGmHrabn+8knuzEUc0Qgj1mlF0zV5z4cxcFi13U5R383PHyz33o4
aeh3byaHUVjeS+w7xtc8sKvNx9/t7CjQ5i6BBCwz/2T2682o6tHykoMxm4280pzaje4JkdMvNag/
N9CCweuQGPDAwclAvWv3bV6TIdw4VnNtFnLeWFPW/vnS4u5AFc4uqDtYno+/Ut3JRJuwXx4QEMVX
AZoQfFFZufcKevB+/ObOTQimw+Ko5kCGCDoeqmgnALxhSA+O3j51RcA9sETnKG31Fa795ePBzk30
hVagIQZri3vG8WBZlXgtshssebKw7/V4aP6eJVlK1mReYkvOfijqNt0zls91yjfhJy2wVGK5ng1r
CaFrad7yjKQ16T9//ExnB+KSAQXLHghfcvxMBY70EoFseoiisgN+RL1Los8QdP/BFF+EG8jJuDbh
ST8Zh2u/XWpZdhBVrr54k0skACHiRfmnpYuPZo2qhWXEL+gBj8eZmzIyZ8WEwIyiyC7GTE1qaPLp
T98aVLeHdRo5/fKVTkaRXTIBlzT5wW/H8a5oSP0Xbl5cUF+9n28UcaiRCLXzSM1czAtviz3oGz1A
B58fJAlEX2cCqbaOqhAjFdrcX1hIl8ZaKu43G11G0qXmu3N+6FNzfkSOaJPHrg8b8OL4wvbwfsq5
zDWHFwhBZrDdHQ+l4CuieFySMYUVPRdaZGyh5Lw/vQLhcljuzlweOXbfXRGEW1vEQYns0OcpkmbD
HQL11CKE6ldBPvvWhars7EPxqVCFOkgZTvcGPTJiz1EWe94wAFCDX6+6Rfr88bxbds7j8w+NEBsC
62gRC+knM8JcqnBHsS1EfTqCTaI6QHmeOv1Vq/vVnfLplJNpiXawbbIZtyMWrOjCj3Bmovi8VFSU
GGqodE++niOzBitBkx08CekHgjhHKa1psuqLEWM9WX/8wMvf9u6BA14ndxGOk9NIEZpU1EOitdnB
VpbcAsoBPZBKsbLtPLsh17xbXF/mVRuAw3w88pkP6uPO4aLFebz8czxL056oDtI1s0M2FRhNGyPd
qMGcLszSc6OQRIwMCvkLITPL236z7ByyDXRBF6MDXQX6L66OtXDN/0nzy4+f5v056YJYubguGINT
+eRpIpB33Da8R6Ji509uZ9efMmyVKzeiRqxhsIILA56bJmz3rL2AygmVxvGDCW+ircugpYdaotUk
Ra3fFlILbjpifS5sxsvPfjpHUM1x8+JSFLyr0cpyzprMjtJDHtO/lTURIzvc1z3m3Srz+jU22UvX
8LNPt3wwzgB3ESIeP90An1gQPpodnN6wt4K698bTRi1sLU/uPv5y51YAGAPlBok6nDrm8VAk2oGm
juxjZLcXn9ykKW6bThM3Q1fq695wMifEBhXcyNzrNx8PffYpicFaHhR0/rQD1wixh3ktyg6j4cpX
UtszxOZy7mro0aUR0cejnZ2ifgCuyvR02OGOHzRJRDP5jHHwlW+sotqq1wnxapuSuKJbktrsrx+P
d3bavBnvpEoVdQvPAg1zoOmUDUZW/IwVmQdizLIbqHe6V+WFuICznnujJl+THDBwFRMXwtFyt7D9
DmQeQLRF0XSL7Q+PSp+o8muUEDF8Ye88CYSioOOQeDvaydSBBYGfJ1SEHh6yJievbFSIfCF6yBTu
5jIrE1QR8JJT5ysvlJ5VfsFxcKmy+J2Udbo+TcwSC7yM4O70VhpgfQsw4XISDwMgEh1iyh80B4Le
6DwLArGv4r5YlS6yB0j4anhsHTN6UGlN6DRJOdcjSaObxCWM+sIWf24GkAyKOpQqBPfcyR7l+3Jw
aQGSHSZDJZu8ykjsLo0cvhJ0UeW7ofS+c9jXF+6UZycBiXTooLhG0EbveBIAGEaRUkh5lCMPNHuw
nucs0jdN4WoX9o5zpws3ZaqsRZmNKO94pMbX2sjv2DvI1SBfiKj5tTv1+vbjhXRuh+IqjvDkd2ly
KrPtKpmXUk3ZoQLOPuiJKz8VUPl3pj2Ip9nrglsrIuzcaKL4girv7Jt0kLEhIuWCftoSmB4vOnms
RnbIg9zZBPjbN9hVrRuQ4EvdWs9VXsC8JhkBi1vltJsoB5hKKcPzwzy2P0XAVO1kM/8kj8D8ClIx
7ZLEn75WfiV+otqQF2RlZ9cQKYW0VwQmQ9y5TOU3dQLdJxp+J8oPLXeCnaZhNb8hOj9IVibuuE95
TRqXJxw8kM1Ah17hfJ3K3t7WvrI+0dcA/UriDPOFHfTch8fA4ASuCXvinkr68mlqYTIpkYj/Aepp
DWPeRvXcfTOHqQdYKMpXSG75pC3xmn8+53CB6Jy9hAA6p9XZQCJnUOmQVF4VDR5hyV4GI58h21i3
Qh/KtYaEegwNPfeqdUGQkbqwtM7tHQTJmfArtL3ksnn8QTQrSrgMSKKH59y4p8chzV+kl+2NUSPM
Wk+cHUHU1nShqjp3RiL/xvYA4LGs6eNRgyYbwQrq7FCUdh2HTmVXi5aC0K8eXO/aKg3twuI+t8Ro
NcNhwtum+jg5leMpGXMEFtmhtYwmXg1CVQHdIjWHuIeUiOv/4LWSjMelbdFMU3kcP2A/R7rwiVw5
GAn97gssqd9lHqM8DBLSZYZhCH4l3LSeP55NZ18rRrul06m1hCgej4rRQrkp/rqD6kfkPXNMFkRI
Y89ut3jr1NZShvzHx0Oee6/cTIkd5VJkQPAeDzl2WTVlmAcParTKe4/eKBONzWKimGF48sf/YDAH
U9MC0CKeOZk2aeyTskZfxEPvtMWzo+DsttWYFt9beuslm48He88lU3YwGBGdLqY9//RtklAj6azD
25QV9xgty4eVBru8QSBEzzQjXvWFbTymOknaXmYm62n2AKtj6dEXakwuQcbLs51WH1BlnBDoPgEb
TmbUwjoojywmpEAq/0pGR3fIqwSuiXrHP1j52NwrlUdEiSEDunNIz4kvlBnvTTfLC2GvQgzMScUe
fvytG5wnjaPxI7S5tFeBIfXxbu6daZ016Xxf+4GWrhDOPXRGZ99pqWeQuW0odOwDkV0ff5xzWza6
BVBrrmTwbstKeHOO9HGWNFbc5ofMTvwtPATJyvitm1tV+9NWqST426Zj7r6uyDH+eOiz5ehiKLWg
+yykEyerTLaK0AgtL0g0gzMO2bXsl87P1IvWOVm7cicpd1avEoKbh7qrV0VJ7jWUPCbcC5vauc2b
2xQoBuYBJurJnKBdVJHns8oPBsmRfZjSLKZZ2alEETVP4JPbLo+jX5pW6POF2u/cyNiQTXORj7yH
QTueq9TYzw4zf4QImbrUkw3dqeynQqGUCwkloJWA05Ea+PHbP7ffYEZdCBrc0/7S6/nth7dHHPj2
oHFyOERXGmOztKMsm6eedPsL945zz4j9jylGYcajnlw7NHrHpigLAUeRnGxphUFDQ5jFa9h47VaK
5Jm+b/qF93r+8f495kmlK8nD6NO6zA86yNjtMMVPSNvK26iqxfXHL/LcWQFqCcPmwTjg2zx+kRUi
5UZH/HYgC5VY3cHMp3lHmpYKVp5Zkrs+0GvzQrVzdkx8bAEADjKL0w0kCiwcLVOdHwYysvLQ7mal
haxwzDa5FWyq3rt07J/bJygol+KKjt7OKUY7aqlqcsvMD2Pq6JuIPNyUPo+0+DPNnI69Xkp/Sckp
Sc+m9hJVcHb+UFEBqyzVtrX8/ps9Kuk9Pe5N5o8WtzeVHh3cbERq5apHLY3keiI18eNPenZnImrg
XyOebNBl4BWGT+rkoTRxANiUXsRANtEGmUd748mO2Cmv/CrMMdiZXU+2H0HHF7akc1c1Hzaf6n4J
6Tmlo8FsDYlWOD+YonR2aaDXtLiM+gsYy9nP6pI39JtDBXU8frXFnFhzI2R+SEr6Kzhg+6HMXRL6
aJ9+1yMk2dJCx6cL6oR74OOXfHaFvhn65KuSp8kFKiL7UsJlaRiri+QfjZ8i/dW9xQbx8WhnX+di
WF8WDXTnyReNU9m3tqRpz6TNEY2K+57Kqm6G8RK6ce6x0G0j6grgVGlTf/xGyQaFD0iXi5lPs+ow
c52x21LeCgCFVsfV8/FznR2Oanzxh7mA08vvv1kbtVnPaRb7zFQXxoFOlUXzBRm//EVXFVX8B3OS
u91CpC1MjXVSNhZjlmjlrLHVKRr8SRxHq7kakwtz8uwj+exuzHrok1N/Nd4mWjgFaXGgp9qor2za
dZg7wvW6T4P0fHmhADq3lVIKYqJGWUgmxEkRokk4vYCAyoOqrPxTZ3fTV+JsaLGikyi1kkAI/wHK
xIWNWAEDOR531ZNiIyqNklCEuTg4ZEtR44uaVvAd0vgCcw2ZypP90Pwvzs5rR26jDdNXRIA5nHac
GWk4khUcTggHmTnH4tXvU/MvdkWy0UQbPpANA6quYoUvvCFoxdPDGwUvBJNkhgK8y8Ox3CjYlGQu
5o+Zb+JaiGGSY2Q0D4FLY2PW6jv5xa0IF07kezKO4hNszOVo3NiB3SATS3migHk22Nixmln2XItC
XDHZ1i8d8ngfE4DQ1cFq1Br9rtb5LcNbcGc33fi+Hm0bdpIF+488ZPlL7DZQMm7QzE8Gc6qe+yYA
4B7kKtSFBnXxr13RtH/cX+ob7xVSNbI8D9aSbbU6k00B5QofRmI66qx/aSVawLCe1HMOyeUNIGZw
gcLjDDs3wY0bjrKlpDhyNlVgpcuJtlHllf2k8oGLWSinJnI6oMij7qbn+9O7VXvihoP+SpFHKrSs
YiugwY5SFk3uT40w07PWeDTgbJT+v81dSboMKQlltKE+JoOVnAkbcryVQgi5CHa8BlmLqlQxKZ/u
/6pb31l2zSxOMTHmGgg5N15Qk0HnPlAN7dzVQ5wdFK2sr1AB1Wcg4tXv9we8FSR4xLMU/0wSaajA
ywXHMbgb8pl7iggoQCG3845zpYtn9sUoeWHqEWsBA+/qHpKGyop9VZW02Jn2rb3GVUnoST+GR2D1
rtFfAszgcawpq85fUWz901Uy8aSYg/OlsmL7wnbbo+jLnbTKoD0DuUPazcxFN1dP3JRm2FbTdfbd
3BC/9KFqz+i6Jpi0etQUTmjb/ArfC027ruhDcUAYyZi/31/8W1+bcJBSNmhfmvqrO7QaocZZE6d6
0kRjH1B/M5F4Iz384TTF0H3w5t4qd16KW0ttUtkjTwOjupE/ahojslNEw/xWyYZvejIrz7mamJgm
DRUSr6ryFAHSvdyf6M1BKddTaqbxjPTOcpPhjC6MBglu39GH8gwFFY8DEYP+z9T6SdOn7vcxVbqd
TfW+dddfGJwWxUzKIQC5V1tbybog6/AKxRYyLn+l2BvDX3LG7w2uDlfVCBFVjvESKBH5U8wgPNmI
AR1p6VTo23fR2UVP8lpW0I/vL8bNm8fSpaYXITclnNXNE5RKzJ0NX7BwYbQNSuedABGNOFyACTgq
GszVwIDnOOBAcDL1liYoOvzgsoNjWWMAqalRsvOu3tqJpCVk0oQQaJisfhJKmNWoR3Xu02Z2xsM0
ABBndXpJo45VpPSbQRTazkLcOoGy7SCzaf5c1yuwmI4CdEzhTYpKu1hNrT97QGaeIdbUl8kCM+BJ
49shn3DthX0s9jbIrW1p8ZzSnCec2KRkWTxGRUHX2bdN9AlOY0+f7jAYBqw26FXz1ROR9crmOtZw
1JE/ofBtQx8/cKk0xwZzz5ekbcS/0QQG9jBh6PpP0IUVAvvI7v5zf9PIvbrcy5w6meHIbqNOw3F5
gtCUacwkANDWV+rYHyHvad+MrDHnnZO6DVvB38t+JjcjRc51ByJNJiQ4ZG+tq6naCf4TI86h6ssX
LXMgXD88K7jOYL7ltmOw1barZ3TUCxwg/ALx9PBUR2U9X008gveccm4sH/j1d61cGTyucRtGVeRm
EdMVd1Og+EZQ5icoT3vqZfKZWn0kHQlagx0NaZ7O5PIjKbrRMlvKCzTAyxj4l1u5J2AkGFbgNh99
z5Uiz04w/iWRXsUd9c/7y7k9ULxmNtUbCRXUoRktx3eJK4CGxakP0sr55EGknc+FPqjhbxWeBdQi
EU/4u1UQrPzgdV2LR6lSioc5JIhuUIOUdAF0iK110FxHdCRi3NR9JxYZUqJ2h5InCC9MYRRNgHiq
XQ4LSuA7kcz2CuNBA3wgIZ+ckXXo5IRxWBKqkNY1kx4ckdJCMn1q3VxcrZzhT9FgVo8D/BkU4oJJ
zsVnXyMf8PWEPYzNst+Y2fwP5cD56AzWcDUzo/5IYh7/VnuDt/OZb8wUqC4NOhotUj9pFTYoSmhX
fU/R0zZHnCxjwneYeni1ePBQvRhmbqa6O2HDjXtBxqNEihpPKkzB5dZKoizKUxx5/FlFUOLU54OT
PmW1URsHN1f6r/c38q0Z0tSQaEouPNNQl6PVVAPKwM1JLu3RQOygUHV8Jiflm9t2o0+1vVN28o4b
86MDiTyeaXG9Au5ajlgCpbAxdMp8Te9U+3nu1Ho8d7Rfqu+wsJqHn1uHhArqD/Q5yq3rDv9sJr0l
dAPD6mxGHBfmk4/GL2xpSllXky7Ft4fXE2yySj4BVI769CrWRWUrlb5QBQ4tNpYunWEcck8XPwos
q6Zj14hdIcft04qckKToSXSXvjFNU7JIS+K5L3xg4LpyqqbgLYBOd8htTH+sofc+eJmm7cHzblzz
lAe4gKlIgBNa92KoVUSAZ+fC5wLSvynwt/+q60g831/Nm6OgnIR2JMSojRCP1oQmZq5q4ZdTWZ4j
ox2OrjLuhYk3zgBrB9GA9ZNwvNWORPCzqM16KoFmkA9fzBi80QFbwkS/zLob4aalCy3dOQbbQcG/
QlCH7UxiAnJ+eQyMKMQPvfUKP+pi6xcnms0vBrIpP+YosDAZ6bGaeHQt4VOQ8QESlaylNakiKaSE
qWqUfm/byrmvzP4SDJ2y00e5NS0psAtJSfpVrtGG2NqYSWS7jJI7EOX1bMQNogwQg2goFc+6cfkP
s5IwDiAguFauy1QJfladi86Jbyuj8Rp1UBmNUuw8A9sjxt9vyteHvAro+eqS7BSFLluT1v6YFclL
EczZOQiHgXc214HbtvH0WxC6gbazRbY3pRyW0gkiwRAd173WKgCrORle5SMBNbxZ+Fe/0BqXPk62
lyqPbw9gRrC3DdAwAENWhyDuyeH0MKr9xh7+7qu8v4rwcfYp4oPsPHnSPGjF691Ro1SCq9nY+EmP
P9OB0nf9m2ip/J3v74obu5DQ2kOlEtzpVsBLBIUZZhS0fF2H/IKHUfiCH+y/elYV/qQgNv7ocNzA
1PB1YLaAydYXiChNZIPSefSjMvx9ql3nqKjtZxtn5SNOg3uUpW3s+37fv8dg1IXXKgx5Vxcq6jyT
r5WKDV4tUKtjgA9feub59j4WQx558OvrvD6PhTfuteG3h4HLEuItvT0eVio6y4vLLYD2F2ktOOFo
Bhdu8ysuBd9D8FTH2hrfUPavd8745mvyqAF1lDgXCgwkZssRe8uAblF7ymvU4NHdTCYuczGSNIXL
+zZrj0YM76M5HDtQDqyvvhxNU1soxZWmvMYYNj+RoHUwimOs63jw7eoQcD/sjLg55xScCfjeE0E8
RdaV2BijpjKryTgRWJjt01QqSncIA935p1EjnLvvb9bNm8povNsyaWJyxNLL+dGENUBRSPbMIMqD
OfXKZ7MXe4DDW3MiNkAjk4PFoZeb+Kc+0zQ2obQyjv1xmnFMcAU+VbmrvChZMT4aJDAhSQvjvEst
9fWlkkVWUiCvm/h1OVUvIHmys9BGfaeFLrf1IuNkFLQZZT5H4LMh1HHbB4OFmpzfU175WgIYRfYz
TigmdnkYFH+NRZxiY94qoRZ+6I0AgzYnbbCq35ntrYUljqXZxfIhnrFa2EhRgzCdwNRTcgzKc6/X
ZXtCdcgaXhPP7v/DZgGeSTzLPUpZUf6anz6j1w5W71gD2XwB0FpX1TI+dWXRdTuvz61Z8SJIAB2R
GC2J5ThjI3IBzgZATeYkCLbiG/JP7OrS/yFWzP80GNgRCnCkdmv8dNAFGowOBgMEOlA18JLwDLe5
+WXG6WRP1nR73LhEPKy0CfHQ09ggLtVwyqOQgvsgKvMcoy2FCP7sPdq1el87nm7ggPJNWEUoYxx6
nT0q9EDz2oPRZeHXhSKSkfwNkRZjSjtPdvbhjXnBQ5Di45RXIQms4oW8QsGL+lju062QPKDRKZQL
lj2oGN6/r7a3P4gVSmSQSLhaIcsst8aQFAG2YNQum6wbaqTTtBxHvMEuxckZqjg81LWsc9wfdPPI
sZ6cMb4XiSrTXJ0yeyZLjes89MPSVPxYVdSLgkog6jVNjglr+7uO9txOlHljovSadHmNUanetMkS
WiQJbiKRbyZTfO6ayvy99OrxF16O5KQE6LHsTHJ76NiR0oaChisI6LVafeWW3jSNNChS6ap08kqn
/VtRQ/G1UQRiZfdXdDs7eiF0YFyge8DfHXm//nST1KVqRja4OSxeFKU86ljaVaexEkqNJJwTJYfY
yus924btZ4RsDSJGwrzJs9Z0/8QzM9vOu8z3Zit4Qe4XkcNMmN0vmMMb0uo0RM6xj7Wdt2J7NkwU
rDjvNPqIkNbgJ3QYe0QSaTt4I4aYCgaQx3lymsvDKwoiFBwkISBdu7VmlV0Ax5sdOpipM//ojCj+
NyuK/rtrFjVgVFroX+6Pt9ou9IhJ6QyaSqCAERBZn/gZNCROTOX0yp0aHDXZv3MR+sO0y9kTZl4t
oByKHYndOjolXDFrbWEV8JRaubZ4LRD0/tLEpU1FdY534q5bo9CIwX6FX0y5bXXIuxnZwqIT06tq
ttRLeH/OiWlkOxt/LegrJyMPNFVisCmQQVdvqBWMU1NGlniVfJ70aGhJrZ8Lr0GMNq45KydvaJ3p
6NSO+DfsdBybgLrYH0OSQ8MfUZb9XcPs6JdS7erp3Ba5gRexkQUoFMZtxvKjxaYcQhBhw6HNgcM+
jxg6ihezTBQMqgdOCJ5XOdbSdJ/N8aoLo4wuahbk9psyGcI+ebNaPYdmBOSoDkZSv4MwnTD8mNhO
i19h5bbF2cNZdDyGKkaUh9wkeXtSgd2I58Kr829pGjm4pjWVMT22x9/XDig/UT8VLo7U6hPNuoYj
eeaqr3VftM9BVnlnLc+SCzLd9bnJa/0xQpAcj6I58B5aMuT666qMlqeKqeSj9mqMtXnUjMo6S3Dj
oZ+NZG9fcOH9FFD+byidcIdXmybxOuShMzHgvD1rr2radYc+BPWAi/ne6ykXaD0KoHG6jWxBJJ9W
C2g6UYbI04SrFcVjNGKbKbiMTotzsZYqRx3/5y7R7PIiBih09++LG8eLhZQBlgN4adP2N5RxyOMp
m3BKlz50WB5/VvXM2dkhqyueZaSsCeaKwh3NEEqRy3eFg6DaEzINr545frVjNB0nF7f7IvqBR2px
EMFeZrOdlqlz8mgRSgAFLdzlgErRj3ZTKNprYhfVU5sU34RZ7VHibg4iH0teLyRdrNWsvLLt8Umt
9ddQum73oRZduC/m0/0vtL3RqY3rVHCpMHl00lZRIzaznaHQO38FBBGUl6GaW+sAuJr6OHrau2zC
G5+KIhqkeDTBAOauJ+U4XR2IYDBfp8jTfu8R0n02oMW/gFgIX2uo+ZcpFcnOW3xjjuBhGRbqCiCr
tbiQYmmtQDfWfCUpVv4x3Sb4No8xBC8sN+rHonD2IqBuTpspjV7oVK3aRdYotLhJXPMVSSMUBxUr
PZlVBLsMRdpTQFNu54StYqr/jScbcFJLgbqI3EU/xVRpbo9hQEHmNQnS8TQFVn50phZJ43LoDygd
T5/v75ftB5QR8btFBK1HGo/L8eIyhjiIVsYrsTBGmoEwqu7ZUdyieda81qk/tPB0AOtneWrtxKrb
e8xC7JlngCASCPsadtmphHjjrFmvcS3KYzCpwV8AoQFLgZO6Tk0ofjFhMx4nbdiTPLqxyBJVCjSX
CgAsUWM56YSOdihcpN/op46nKgk69I0xKwZt6h6KYrIf/qhUTbipLRoR8nVYbSII2XUFEZZqlxMW
Byjk6TWd4+hoxFk6HOpBDP/e/6rbu4bxUCIkEQZASyqwnKDw5sjM4k55ZfXNQ9fhtYrT+F77YQ3x
ZLMyDBQqOTH6HhvZuWk2Uye1lVdLsfzCTOdTO1R/jpb6r9UZ4cGNuy9x5LYnRxVvo2Y9YaA97Wwi
uT+XjyE/AeoKh5TZcu8tZwpuHMAnkY3fm3YfnfDMtscvaUkygJKx53bJoUJXIL/iThAFP3pNQ8TY
UdH23bl3t+eI7I5GDDkXaS1d9OXvmE29jtI4DX2vDryDaPoKY9u6rf60Kwi4VQJz0Yymeq/Isp2+
NMkj+aJSSVK0Fr0cHG+iUZrHfmkL+wlyQCvOZpVjxdpGui0QW1btPw1dWNahmo3uW6HV5o9H9xqt
DAqrhmxE8VivXhzHaVQnHoGnRWjBvbaplpytoh53dvT2yFJLkqV/nHnYcGuMVTI5QZqBF/YLRVcP
YzK+0DtyD96gvIAj2KsVbM8Po1EfAw6B5wpR4/Jrcll1dRJ2uY/7SvF7ahTm2fWS8en+yr1nI8vN
K4dh8ZD0QrRxXXePcEMwZ10p/ThxZ1s/1KxeemgaCqPXvtfiH2VhqvPJK8YKNWwFW4fxJUQRYzy5
Bdp6dqUOztHOMdn5giiV909Il0Q7aB7w42PSqnV5EpoXGs/cOE6yw924tURUm3l9aRvI1sFyifKk
d8qi93I/0Xobt/MMQ9gSwfn7S7R96gE4SfM9CEfgjTfFygndaOEFhe9gcYUVpGufxiCzjxUw6Mv9
oTYToqgHekuqC7O9NozMPpjtqnCC0u80DzfaIVKOLrrlO83UzT3BKJwV9hQ5EP2/1X1VBklfaFjV
cmDz+FI3BqFEI3BXDgIksA+A4YdLb+sPqrdKgSipZ0G8BF2baa42tGGMmY2SSe13djcfWwUbXmhl
0/nhJSS/Ih/GUpWq5bpkmeVTnApsXPwx0IZj13YhaWcV71y1mz3BXOQtSyeQ9xQ14+XOw58Cf994
ZC4o0j/Nwk5eM0KbE5WfvabjdigEkt5jTXi60N5WyzbNCDQP3lz589ja17Y3ndMQ2tAWlejhB4QA
COoJ9AyqdxIBt5wVlZjUQGy+9ntt0n/l26SooOBWd05qMcWHeuwDZG9m/dH4Vg6L5RMWgO9IwtUM
1S4pcOtuaj/RDQh1nUjOwxjMvwdplF+8PFMeZCuxExkQ0AKhNLnWpnged7WsRBS1r7pZ9eSC0r5G
adqd+9R5sO33PhSLKbGfdIypGi6XdLK03swajaFirXpSE4QF29jszym1oQ8JwpOfH93+aKoQDFG5
I8NDlHk5nulUiacERu0DT7bPZW4Vl1xTHgSZ/m9WVAg5AkD+KaEsR7Hq3oyzwat9BBPVU+hq+SEb
7fli6aLaiVu3VyITogxJmwznU8hsy6EcLbXHbnZrf7a04E+QVuOnthPzzh2/vRKXo6w+Ey2vMFCQ
XvKhiVjH2Ha66WgkeoOzD7jWfxRr/Lu3h+Tbf/hYmKTIu4pPtk7saqewNIjdjT+HbvgySgMQA0ue
x1eQ7Q6IhTwSjYW1869ldoESNXbj9wiRcpQTDKGiWDx8IxKRSGizlB6Ddrh6iwO8YerGZaO3QZIe
TcQufbcOpxdH641P95ftxo2I+TQNNMk75olY7XGAiyHEtbn2w8ELv2TNrD4LLfoQinjYiY5ujkRN
ATisxN6uS7kxZTur6JwaMWa1P7mtGx+0KHGPIqa/cH9SN/a5VKrn3gUtI+Hby31OGNMZQ540fjeF
yjGv9OKih8Yv/2EQKpGymkD3dR3B5qrd221UNL4mM/sun8dDJ7S9w7SJk993AqGvZItQhFzd582A
7UvVD2w4TupzXWE7UwtMmAjW6ucwL/YMi299JV0CZWQUi3esPNw/1SucmKqW1wtmFQdTQhwoeuVS
KHH31g9W2e/siVsfCuQgaDQpIkLBbjmaAdU0yMXcQP82qmscqvjVWriX3f9St+f0/0ZZY8MCD2oa
GquN38Zxc6LMXxzrBHetMgp/3B/p1nzoIBDEEJgZYACW84GD2M0UJhu/UeLhORln8xi2U3D+D6OQ
IfKR2H4byHOoFyVChF7jV0jbnRpN/K3lmBz9h0GkWA7dECL2daQeN/WohGPa+oEeYUY7duM1Etbj
QTrBMy8fHweE4Ab7i/Kg6/Vu2foAJtw/NGOwvGcTb0f9+h9mAwFWctx4y9dJLWZ6nT0HeYtSbDPP
By+dVPvQFEW9J516cwcAq33nlNEMkXvxp/PTeVYHoStm2XIhTqQGzgGLxYfzWe5sCVkAZI84Fm/e
cpSst6Z4MJGWw63POAdVi/2dAxTj4UUjR5OiOkhRwWPQV6MMYKOtxkbALhu0Y5LEysmo+sdvOIIR
8CTS80L+uRolHBIbYx8L1gDOSJ/0OFb/hglnfA7nLn2euIT+vD8rGU8tknTKSsyHPh/lLqrqq8fV
LYbSmVzA2LNTqf1TGXW18mWMRD+/BqMo69diCgL7EjsYPD/RiO7Ch0N0KodUgtE2IwUBOr1c1jFn
ySdzqPy0aSnRRmGo/agyvF6OsMOU3xAY6vduwO0rQtbDiFIvmT2zDihML8HtT5gcMyKY/lgUiplf
wDHMV9z5oC07ep7vlYO3Y0rdKwnapnJDpLQ6CWoPUTQBJueHQh2jk6dmtf1rNhtD+E0xG8X4s0qT
cKeIIf/O5bddjil/00+nL2zHYaLm2/ldr+ofU4pjJzvKu99ESgx6fxttD7q8Trjq6bhLN9/VV3Td
uTUVNB59GFvKaWpAUWd1WO08kLcWka2KNQe1Mmo+qwnFg9YNalv3vjDS77nZ9oc5ST72s/7cJ+Ve
cHtr9aQHFT1u6MfIeS5Xryy1OaWk2/tYZbYvCIr9BbJZXN0ZL+v7i7cZSd5e7Gg4CLS1eGKWIykG
lb+qmzrfLSvllKAWCiHJaA/xLJqdoTbfiXuLFxm0tEk4s+Fe5KIuYxtrYD8oUP1KE68/JV21d8Bu
TIgoEAA4MCuJnl5dyG09DVqsFwPKJ3GtH8Iu/mdKgxyPbAvH6ocXj+q4DWCBs0yjc7UnTEyW69HV
B0BIdglLvYKriiOfp1XHGu/dvalt7st3RD3oOLIReX+sdgVxk9W0uTn6ujvyDPRADYsj2v5284Q5
pkXbWLTYOtKqG77XpHz9TiCyXVoCUanGyTtEsWuDHRV4DfCJVd/Osvg8UGo5tlrQX8fZ2tNb2GSu
VIjZmBD1ONv0XVfBNuCmOarH3ADli02yRpxFduImFwzTTF/PGuevzAjiR7ufNMy4m3mTpPQzqfPy
LLjhVNPJbRy/d+FGXOkAhdYVTXYNc61BEXvKS9vzQNUV+WX2Dt0yeqDL4aaxH9KwK13IzYN67CLN
Pqj67u24/WjSooEmPBw5zt46bVEM9M08I5n9LIJafmrcjt3pdK1b4F2LcNjOIZfHa3HvIwxL34pm
HJQCSdZdTqrSEum3Iwwfg0DzFJVAnmzhNhfdmlS83mr92PYx/WSKwE9tre+9BZt9g+jgu342zUBu
mbW8jR2B4ch7Z/YReWvCizs2DNEabZd9oM3VWFgj46mLcS7uGJf7l8HmdDI0oBGwKdSeSaOM5cxN
LcIhOCg1VMrdqrokgxFpF6+KIv3MSR2mE8+u5R6taMrmc6W05oNiOxIxBZKO1Qd3LY2+VgljbRNF
ldpg+smMGaqVeu4nLSKWisZW+4Kb9F6TZfOpgZ1pkKNcol76hOubtutzL55n24IjpTRPuhKk9rNV
WhltSt7Ic1rE+MiOtQM0wux0jDhNMmXjfH/VN4dI/ghp9SfZWg6h8XLVFVASuchSiwIDwjtcSdnL
XFj6Tm9hc4igACAfTb5CjVUHabIcJW+r2R1cxNHGSCtfRuGkp4q6/6m3ds0hbw4l261A57lkvdUB
olNC0qK5gW95nSkuHZZg+THECXc+mj16sIdH1w9JYarU/EMYTAl5OTPHqJ18GjrHn7wqPNghUst1
HFc7Sd8meJLidiR7IEupomyksSvdo9mUuo4/UKd7c9xG/9sByPJcjTgGenmh/nF/VttFZFOQLYO7
ZCH5cMtZZYNizF3ven4k3BQaCnIIRxq62Wcb2bVHbzxeJ4ruslsvufxrL5JGtzJcp9vAh0tfoLKu
iOakVE11VlvTwr0ak3Kgkoqb62dNiewM8Xtz3lnfG/Ol+UTHU8q+y+bNcr5JZbn0U9g0JZrvT6XW
96c4L93z4PTi8/2lfeeOL254g+iXmjWvM21nMNHLsWwjk2yLMX1rAq3uDhEO7tU14cMbb6la983Z
jrlwT7j74pnSECl0F7VpGvNaDUIoT9yIGbmAFbYwMUZpV50YUSK+ofFSNBclicfgoBednX5oZqMZ
wG161r9NW1vlobQGTYzQyPNhONh1hQh1lHpG/70RsckoCKI3p6TP+u4ksqREoElwmsxDGjbQKmF5
FcHX1DSD8UlNSzc8NFwoymHU7PYqKFAHR2SFTOOamt30puWdPX4OPDsInpMeuNxHbVTq5lUL66Y5
tV6FnsZUxKbxXOhWmWB6bXY5ALrMzH+F3ybmS2M2wXQUyTzlX3sHcu61CdUwPCd6184n1SIvOriZ
Pf2JvkuRHFWDA3GO8xyBwCqBuHt283ByD6M7G/XntNUHjOob21KeUBUOhiPnbAwvrKtqnucUuZ7P
fUHrrj1oQozeRcX2tPk1wv/dTQ4Z2ZiBhEhdd+Zbo4w1TsGqNnxLhsbN/5j0vs8/KXFDHTiswjT4
OtX4OQ1HvOKj4MU14qL/FEy6Kn7xjLIVYFJiLXyex0arDhXyVNUVgJNF/EvkaX8GOOuWT/c33fZZ
pyNDnmJAK5U6CqtLMTDMVgyKvBTtTD9h/1N+bVQUa89Fr+BFY7aFZ1GITYbf7o+7fV2oJ0MyQIaK
9TTWZDN0E+IGc6DkTamTEet6MZqHyK3tYiey3t6PVOOROEXWne4WbdHlmarL1FR7bvq3Me3YmEOp
Z/9mkGi/s2PA3jSZZlXn+1PbXhkMyYyYHuU+EN3LIY1Ix8SyNtI3JZ1L/aK3dZCdC2i0w0e0FGZ3
5wtuV5LUABlFKR4mMa6rGzkuKWy4KoICOZLP52wQ2iXIH+WJEwLRGwdZIsMw/sVbvdPFNIYzDMHA
Tw2zu1bgCX8p+3l4UtGJO+M0DAbu/irempYkHEuVDVk9X8VcupmYCU4qgQ/VTL96CZ4POCg9aLMm
pwUFEWQDN/y7XNXyW+WUbQrbjpM3bzTNN2OO7KOjhM7OJ9puQhooFMwhR9D9J2FYjgLAu8U8ME/f
yOmMP8a6nr9HBk4mRuXmF0Wtip10y+XvWz4klIjoIrMvaIAitLscr5i0GbWzoXorx8z6oBEWD6cA
D4Ff6fBEL8xUfeVSGH60kzbtVKduDS3L9uwVifNeVz3SLMzxtTfrtwIG6/BUFRkitIh4zJj8CMMp
rwKhj+5l1CCfXWe6SzvI+e22+b+e7SSadFvW/nyDExMwlUb1FmFycW4x8TtUetjuHPHtKCiHwD6m
tsmxI9VcLnButXmV9dn4RmGx/1zl5nBOIn2va35jFDkJ6iDA/YBcyf//U6UvC/WZqoE9vpl6IV7Q
ug4OOYWZnc15axTE7WV6JQdZQ1qDlCK+bWXT2zu8s86V+MdUVfOeVNL2VqTmwLVIyMhxRq58OZkC
yBiMoGF6S5riQxQozjHtwgTrHEg192+OdzPf5faX0G4yclIX0MHras4cm7XRGIl4w3NyLkDih9Ev
tS367uhks16cBn2c3U9VGzbqmfjDqj9Nqd1phxGqyvhnmCvUz+pxLsJDYvWKe7YCZ/xojaFi/eNF
mMHsbKYbKyM5RsR80Ib5vasLXHGyUCPqEW8EQLISmalPk9b1b65DNHN/abYXEfp/xJccDE4ojYjl
RwgNdehnaHVvRLRDc2jhDT8V0Tj8U9J+/arYY9Ne7o94a3JEPKR3SAjxHq6yICNImzG1kvltSPvh
BbpifhTUF0/u7Gg763hjI3tkkZKbj8wOCJrl5IImVUKzS/M3VajaUxfO0RHCa7qzhNuAiWCJ5wLl
eyqhpF7LUZxYNWYFMu1bXw/9k56Y1XcYk9ZZoS548FCzPGV9L3baKbemBgRbSqYjV7RJXaUifDh5
HYNWEPGruMiPOjXSvYNz42OBxKCihXAKccs6KAuboU+UpCje4opygkcj4woWqTiOqpF+MsVc/dEj
BJAfII2N16AZXybVHP8wkzB7yfBp/ED3vDmHJTA328z31C02a0CxUoorS8wIZLx3kcWfbkOklYUu
nF57G/KCIoHltgdVcfTn+/t1O4osoQMNBUNEzXJ9QujKQTAL8VWPBJjdOU61swvufmerrpUqOXqU
0Im4JR9JIlFXuygh5y1Tvev9TM+FffBMgvAfSDz07cdwtmr1tehJaZ9oSQsoebPjVtdMcWf3pQ6L
UD8GfZJ0Z3yj5+kw2eNA+WQW+Z6w22Y7SFUlQgJ2OUVH0J/LrW5rNAn7pul9XdHrQxIb4OwQ9Tko
eqrvbL3tskuaASU2sP/UitfFElAEJGDwuH06Kc1xcKLyaiSpd3r048ojywhyEClms5xQhtgwLsv1
4E9mC8bE06Mr1dP80chVMowlLgekMeXCtde8aqatBpZe9WfF1l7KIc1Pai+UnS20ucrfR4ENQp0Q
d8o1lrmG0wZOvmEU8rVDn1h/9cb8VNYYz9hBuGfYut0KFLHYCPQnZJNuXaazxoTkMzM0at1eEB+M
FDqI1dYhle7M+PX+V7o5luyVS18qbE1WZ6MMWiicyF36SpGgLt5E5rFUeDc8m4Lv/aG2245pSUsd
VMuAsa5zJ/zysh4RBs0fu9A+amoYnOK53usSb54MPhXYXwjEKJBwia9e3TnNxk6fWTw85crT2BeC
+kyvfOkMqDuNUVYXzY73SGA3p0blVpVJ7zaxn2w3aikdav4sRHsxCmqCUdrvlehujkJIAYcEfDPv
/PJEaX0XtlFpan5k2Pmxb4v6g9GHe8YWt0cBQoM4uSRtrDqPdjeJqQbPia9VZx2DJKmfFaXdY1jd
HAWeN7cQBIoNujK1IiQ6hcu+axz0+xPu5bpT9qAgNzcD/C1JfaE6sAYj5iIt7IHEycdFaj7qefxm
q8FXXNK/JmX1OhTBY1advDRsvv8/3rqMH6mJhT8OXyipuj+KEKuT3gurk1X0e2jwTddCjgROgJ43
Se7GmqdFPrk3haL5xogZ56C7T3FYPDkRQiBGPX+r5/KPoA8+4/fwoILE+xxZTZiwlELoasov+1No
0GaN1SUx+wMhhOCq94MAY+wVTxnp76PxLJOU8CrANaQXFMCXQ6Ud22Ke2SRR7+lHjLLdQ+kZVCPH
bi+PubUfuXABgvOMEJGs7kGVgnNLu1bH1tPDldDLlRcbFvX1/hV467a1qRJIGByViTU0KZ7M3hJN
rftN4LhnbHh+BMAjTm6Y7jXZ14ZqfCYQQRS26esCKaFpsVw7yBxtFfTl7BdGGqFfOoE9EpV+zEqn
uI7YWbz1czS99oM2XCqtCy7UO6unogtHyqDOnpLSdnkBiRNHIsdBNAZJa/lr8sIQljmbsz9ZoTgW
mYfY9lwYDwc2JKJgsCRmh/7t2gSI3k8TIjOq+wXLegq74Q9rqvfkCbZT4VpkPyK6QwNho4JJyzel
wGQIP1Qq5aKFAz5obmfu7JRNxIF0CVgM2t2ScM7jvFywIIh6LfIix49r+6NwrdcBKuchQr6L9vPe
ZtlMyaLbgiw1DEkwQUAyloN5E3KiQ9JaPpJa5mnMTWxvcmNPcvPWKNAqJcSQ7g7faDkKwN8h8abB
8q3Gqg+2PngXM+33+NE3R6EADW8VOAIIj+UortsAxoEn4ENzjyENKwYO92Hw5f5BvjGK1KaQjySy
ADTMlqNUwC7MGZKoHxrlfMIIXjsPnTKd7o+yuS5oycGFQaZX4rU3IfQkvK6dlMRFIavtvtQZXaPY
SLu/0UXpd47OraHQdoKgyeeREM3lhNwYQeeGH+Ln/VAcylkfro5JkzH2kubRLjSzAtAkHVCJich+
l0NRAs5QksrpNCppdMJ/Fe0RFX3yNp/3YGE3PhOGR5IVSn+dbbcaKi7LLldampqhiuFrH2j9q+Z2
4tFXX04I9hD9ABIdOrXLCTUR9b7YiJmQZ/4eYwv9bPQesgPu9Gj1UAo3gEzCQo5YE4GD5UBFh45L
HObhm4Ha0Nmt9L9LROl2MiqIePw1i5IemQBNB3I36nlbBpZaEEvpdu/6Y9OI8lTpbvipxqduOvb0
ykxgznrpvPGY1tkpEukYfo9FObmfHTwi9f/D2XktN65safpVTux7nIE3HX06YgCQlCelclLdIMrC
I+ETwNPPh+qe7k1SIY7mriokMYlEmmV+cxPTNZFfilTNq81cNYir2YSPdUCTUX+o23yMvmhS1ouf
GD0NUKEpo+Xr2Wgb17WluK2PUQBUFb+3uwnDZDSHqx3Gp3kXlt48F75w1VgJdTxypiC3iYi3UV90
tq/pmTQ3Qp2ksS092TdbT+tkuYtxR5xuhtG1m53nROU2RU7MmX1aRZP+NJdikc+A3Wiw2s3k3sR5
YjZXiLB6ybX0cvG7YA/+IoA1tO0iMze+86rETLerwPzQ+5O5qGkoa/AsT9NE3P4Y5WaS7GaptdRo
lHRu73TpWtgdUJXFJlarisk3usj7KsqBBU+A6qlQ/nGA8FNRlR/sBABoMNWmnvsCseDqjqt8areN
mS1PatE5L7kmC8G3LeoknBbF/OqaFA827lwt+gd7NKz+KsUQVw+gfim6jzpEg7ixE9W2vrFBMNQ/
u3LIH0GKaBoyIIRe26q3sMotWxy09pmGztnN3NZS7qYOu6VtnkELv4rIDhGAQBhtfJSpNr4oVHnB
ynAXWkXgJUpk/qL8GKuBvUzF/BujNkcPMqxI+qCayroLCjuLnKeFEMvbNqNZj0FVjsu4s7TKyq56
25mg45dilso9VyJ8RrM144NgitLvniOjfKNSNUu2jZsbz4lVmUYAua+oN57MS+dRzecCtvcYJU+x
VLwiqO2uVpBdUpsmHJ1MqiyMYdRDOSUJXqJwt83bPB9z7aaU0ZySKM5eduhhKc9XZlvli8/LUGjD
d07jBiUE/zmg2Z8lv5c57t3Ai9vyRxR31ZMd4zrmW8RaXVDHMnsaZmNSPxbLYNzP6lTgfMxK0zz0
yGw1C+bKUkSInapYrvteLXtsCyiQPFqLWWRhn5hKutfMQsl2GbllvAMlYiebRRGuvpmTfgCVsb6G
L02tdfqWAoFuBWqWyXo7iaxWd2BEBj3QcidpfBre3rSjP5TNfpIWy1dE/OxxtfxgP/lmE5lFmKIz
83XUcCsKOzARtQ9pf9JD12g0K6yxhLc2bd+p9i9Na0o1SIxWz8FnePqhMdTUPmiq6ETuw8jqnnP2
rRbYVh7roMcKrd+KzlR/vH0znh/s1JVg5nFfgdGj8HN8EkItjyg5j/0+90bXCksp1Vtr8qZ3WkvD
UoFtSyUUUjZdRcpyx+PonTHNNVwihAihy9V5MpY+ILjsE7VqczOB+NjG9lDFFy7+s8Ye+oqAmA0g
aatdzCmiv0iTKeol0V/jjNG143zPNIlLVdxBsswrGtxJb/t6Oyjv5oGAQYPuSy8YMVz0Xk6eN1aR
5Vlq236oam3amastF9o2H95+eedPx81P8vMnDLRAoh1PamssRrmqQj0YbqRsbcU0bjP6PaFVu+a2
yPXbIkUcxOuk8e77k5iD9ANlQy4h7tLjgY2h4fQyeu9BNsxfDKrntsN060J8cx66A2smmiaiJnY/
c5Mjzm0aaSveQztE2aOXO9lWM2vlS5/QGoWHvnx6ezrP9wJXLahJECUwSc9q9UMTpzQaNBresnrC
+Tj5pKBC+/TOQYhoaShpFFsdWrCn8DBgJUM65ku1H1UQJG2H64CjKzJ4e5SzKNSmuro6REDbBzd9
WrzTpCploYh2H1PO3fZenV5ZqaJ/bnvkrd8e6mzW1sAdOxcAfas+zKlPJS48VqJ3Xbu36t6+SkZZ
BsaoGRc28tlaWEdZ+71oHhBNnXaVq54WMGbw7b6hJnADu6OFfUvGDw1jiwnAz/c+EwA+6vnMHLkp
2c/x+m4UL1ILmQ17T8gZbT5b+GqsNpu3Rznvp6yVTvRmYd6u4ienCF0Ilc4Q86r2s1JW0teUCgOt
po4hmkeZpg9+7hpusunycih/at686rjmSgSkLpeiu6uKXEzbooE4fp87hTX4OLpHl7p450uJL0kZ
nZtxRYGccjS1mg9OIk/uWXEqUUubhRmhsJ8M0yXf2FeGIsGju0T0z9yftl3jmNMkmdRhX1rzGKJL
l39CNdO4rYUyXOhNvjoUFWZQi3QMofofv2ElaWZPJuawb9N4cgIuIUo6VhwPxIpq29jbC696Pe+P
UgGKKGtzbjWKIfkw1+/zt2LfXBe9qs+O3Pe8xXIPdVPBHmspLBQhXazdgm7gz64rq3V0Xxij2nxy
TTx7QTfWmYP8t5bGVzii0zGRWpJeqsWcZSp8PUDb3NEsw9Vu9vjruVLpe3D5495RtDQwZEbcShvt
LtU9Wk5WAz1zUi51GM5Pjj+Os6s+PS1F+t/HgyYGKh8zjdc9l/eQ+DjeWIeIObkw9+evet3LrKiV
xniekc8Fupt5uUx7faAlHBiKWPbYsHppOMyLGV84Dl8Z7T9ZL84KNz4rF85lumjUzpY9BMn5Kk0H
QKxRmt7BBfr+9po6f2crU5Iy65otI0qlH0+fJzC2Ledo2nNaKY9oNcbWNTVzPaxK1yi3yME0c1Dk
sk0uXC6vDEyznSoyR9cfPdvjgQsnBnICUnVP+aEOKakrfqIpMhxUT+y1pimu5BrPv/205xcAiDou
Gorla2TlnBzJzoIotxjjeV8Vs/eUjkt8WymWh1xfOt51ZY6i/NsDvvIiKU6SoHNE4PN6qp6qmUNH
ZlgxIJN/HzsZmiZogn+Koj7dvT3U+UYgmKJOyYuk1u+d9intKtKMxSnnfae6ya2e5agQluklp4TX
ZpBoDb4waqbnpTZhGrFGdjbvzSiZPztW2oWxZhU7dciicEAh+wKo7ZUJxD4SDTGdncBKPQkS+8Xu
kJGo1L1WeDaerPXATY2ZXdZOl4xzXplAhkLmZtVTX9GRxysSK55RpF2j7o1YRhskzc0r08jeXRGl
kMNuo1RJz5Cz8uSBjLIokgrB670le/M6l958Ty3nks7DK8+Cxh/1Vg5ikEGn3V1ZdR3t6Vbbdw5o
ibzoJ5ilUxm+veT+OKEdX0g8AdVdBGA5+GkeHk+ZdNJYcZ1I3Y/0DI0wqg3Ac4LCCyKCYlK/K5ML
pL0HYP04t0njbYH+d3FM1ahWvKu5VfU80CNv+jw707x802VVOJtKdQYrwB5UuvtWr9QiUG0ghjd5
1LY/nCi1+xvRpKP7ifi7VtEWS+lUGlaSZNs5GZV32sMTktK9WG2aQdMxnafIiR51tmKsGm1vlqnz
QDyHrn9epysqUdO+vD2hr+yulezIFiYWpqp3sjimtuQQyVRtXwgV3rZmAQD24dYZBwrFbbdpi0y3
LyRI50uFO5HGMtWw1YPutEvq9siXTVOFb4yS6zvdTcExLWZ3Yams3/x4pVDNhkbNNK50Xf3kyXJd
G6sckYa9Z4vxe2F145aFazxVC3WteWrtLya+3tfarJoXYLnnJwhVA4CkJBfoUHCOHK/RITKADCWs
UUQ06ruinbXPQw74WM4UMd9+fa9MJUPRByYvg/50CmfkwumVTjBUZBTy3mCp3KT64FzAaZ3fnEQE
ZGMwSjlA0AE7fiCnR7MaG3hjT+G3DStLWttyqtz7SW/jD3lqFz89vOO37300FLlRVQPDCvMT6O/x
oCgtF62odGNPF8YL7DZPP7teYr07oF6RULwlJOFpo586pM11Zs4C66g9po7pHc68bHVX2vd241zC
/p4vC1JNQKcckgTV/Pv4gcrJ8WqFJujeU5Pv7eL11+pQz1uZdJf6ea+ckqjRAZimP4VcIQfm8VCJ
TYHZbAxrDxI/V/A0huCXbfIM4adrzcTvMUxNWcM+wlRJu7GTZenCxm7EXvUat93o6VTPX9J08lAq
Hc21wzWZanYVO2N6aOY8nsO5VZqfeD7H6aMDTiS+0pHYKDd2paYJFCUXw2dtKFPPB7PSRNCfim6+
FOqsE3a8w9ng8PDQiGMNkGAfPyX67FUkXWHs2y79LfrGCBxzuK4jCEB62n2bx+R6zls8zZQLIez5
roNfQFOOTj5KNiSQxwPbRbdIqt763vCEfbeYivKtsFrtwgb4g8M7eT467VwCaLIwzmmJYkSRpV3c
1tpDiXID6v/WQ+HaQxhnff+oOV23V1Hx3c3WIIJplvUB24E0FHZ/ySfufOWutsXc6QSVtCO19Xz4
WxZIEjekyBC4ewfbCZ8KjRK0UyOo3i/55r27fmX+rZuRC3BV2zoeqrdFXEb00vam4qYbA3MLuiK0
Rt4e5ZUHAlJMzkhZF8OOU+ztvOR1rbiFRUhEDby00ng36guO2Alr5+2hzq8hZ+3iE7iu1eqzfjTi
brk31J2112JHCed46D/ZWj4GcetS+dDcBEbgpM1ZOBlFfYGacr5OGZvCIAc3q5VS1PFkykKtU1Vn
7CxNvXDBQYJkR08v3EGvTiZ+BhBvKQOiVX08ijMWONZ0o7VPl3rYxZj23iUkYlvM6C/lAuc7ngdy
ViD4atUAcux4qKZVJixVVWs/A8lEO5Q74slLy+5LwrINc8MofxZtNjxH1J9jP45t75KC6WsPuxr0
smootZ7dF2ZqJiNrx9rXMB0+TEoy3qO1GH+xS+tSHfmV/c+Vi1gfCxQk9plXiWhNpCoi3d4j6DM6
V9EyKo6fN7YHO9LJMicQXiI/iy5tS4LXqRh3qtelzb3dajhONQCyqgsZ32vzT8DMLUYGT5x6sqDM
fHZQAG3tvRl3M7XFoqTtOn+su2ZjCtvyu0j73nnxVhPFu4V+wcpD6QI2olGGApl//OoXLE/k6lCz
J3R2gzFVIxDpcbtL23648JSvveNVd4U7lOmHBXA8VEexmNJ94uzHatJ9ME2YpvQ2GiV5ZD69fTqc
w7R4LIRrWFBEIFR7TsbqJZ7sTSwd1lM/KiEsP/krKxpUGkulXB6l1s2z7yxDsZ9lnk4hLNso3/ai
H566rLSnnZHryaVKyTro8cWzpvQEXlQRKCGe4qjGKu67RiTuXqqt+SDGcryfQJN9fPvZXxmFHAcB
R/RQV4uokzdqp3ENh2Tw9o4cJjAnVSe+jpY9XziAX3mbK48BIhRZNi/rBHZki8QZFqV0uVHKHNjR
PD9JS5NbLbHNC0+0Bhwn88YxuE4ZMTJCyif3pJOZizOMqrsv3H78NFpJdAu8jvatU6i+akbD53fP
IEI2wIGhj9DhMU9O3koRjU5Ny93bTlT4dV9AOnT7S4bor03gnwbGKrPJvXwygcPYGbHn5t4+L6th
E7nDEGjCKRHkVS/ZW72yJP4w1gAFrdJip5qrlhU7sdMU3r6bmjmUfV0HKN5dkhl4bZTVbQEcH7OG
Ftbx/k7adpoGqj97q8f7pEdcL8wo81y9++XQBUTuesXI0oc4OSsnLano1uTxgVvR2lVCDr5qRJfI
La88C2AqVgHrjfPjNDSz0RNGZgNJqFoaRTCkTn6dc0JeqomdRTHs0z8iv7TKCM5ODVLdTGpOiaXu
wSzdYQlnDq3lk5Z3FXWxflJcrKTwPgvhntda0HS6Ck/Z7kF2F5Nrdo+omOvTE6aZgC8oDLRFQHCO
+/YqM6FkvsUx95KqiK74DR62Xojdk8e/86FSroqIYtW960oBoEN1KvoqqWWVn1qETA49Z0uK4a7d
q743SGS4UFeYi+8Cx872XjhIKvhaHBdPy5RaeAUpY19nPt3ZCOelBoGZ27qNwAQZsZKisICfp+fn
upX9kDn+ok9pZvXiqtWFbm1MlI3k7YSmleOrGpXiF9mq6YJmlTbbt4qZas4+9QrRXKcYKUTQUCTK
UpU+ezS0l26ZfdwwxtpXkCjN2zAGL2h+13q8eH69c+E5QIv/FNg59M71tUZCANRCZnc/EACEtlHG
YV8iI//2KGdn3ToKxB4YcmuAchqKdYqi6VCi3L0rhuxgY1fkl2Ns3hbGNG0iWXTPb493ttBXzX0L
XAKFFfg+p8e4Zzae4KfaPhtSsW10JGuT1rTe/VQr35Agk7oDpW375GiwIG2oCE/o+zZ22lA4Wb2F
kabcWvWkXFt6c4l1fD6L5JAruxl0tMalu+67v2dWmaoMdtsZe/yXzAP+d17iJ2C1P8eRocS+OmDo
/PY8rk9wdEdRDgO0vCo0rEDc0+LU3Hl9nRsjIVxblk5oOXXzy5RzUu/siuN311jKZG0xXZjsC6WW
P3J/J0NDywHRCq55La2fXFegCVdPOs/bl900zA/15BU/cqfKn1tH5vHWyfXhK3ZDdPKKfIonFB49
1FUGLxp+1X3ZKddegXWUb9iF4oWsSRfcoEH3+VNiu52+I2FslzBNTQcSZTP19YvhlDFCckM2W0Gd
t0O6EVR72nBILdF/8CLb/h3po/MFcqkx+umMQqGvgkT8Nna0brdvT/yfe/Lk8QFq0PGCr0E6dqqE
rCnaPNiQ6PeoE9R+Q79tn3nSMv1s9qzvxjh/rtwxnNHV/9GKsXsxW7u+dI6fvvy1gEdMR70HoDeR
3fFyaxMAXYhIeHsly9Od7FutpW+sx3kw93l+oQx6dme4RELU7VZ5+JUJffK6I2n0Vdd23t6LgTJK
kiYf9upXeypNv1KaXVXpj7HLJfD2PJ8dFGSG8K3BTYEsggi2brm/banRaCGiUJ7a63rZb/sOrlkZ
Qxp57yiUQ8A/UA8lubfPZrJ1StXK0+wgUzE8S0UUPmrG+ue3RzkLvVxGgTOhAbfgSU7Lu1azYOuV
V9mhG5V855SaeldNS76lxHUpvzo7iUjcGYhSASUDymmnJ5EnuxKZNQovhYebhD29THnsBBGU/H4Y
kwun0PmDwXJdi1vcUzqiCyejxUk1ibiu40MrxzqggkCnuaiNB60c3m1JSPkDfDYFch6KqpJ+vB7K
aUIlDw+LQzYJmjxNW27HAgGct9/U+arjKRBRpDhBNZKs8XgUhWKd0KuGm7CNioC4I7kWWezt3h7l
lWlbMyauKPrYlKtPCo9N4ggnl0nOtOVGHNbCq7+6C3ReP+uqRA3fHu3sqqBpwk3LEzloBNPROH4m
K0qlXUpud9WKF98qUVbzGuVHW4+3SjaKHYjSS7qLrzwgNyGocyR21hv4ZMiBE8le8j4/AHOvryOr
p/U190rB7uqj8eXt53vlnXlr94TrfmUi/sHB/+2kSJwpNtW4RjRKdPG9hzj1x8wsxeb9o9B81bnl
V0Wa01mkRpIoveKUh0VbAI+WirJBnUNceFevPcvafkW3km1FTfr4XSVxplUIF5QHfXCjLfwU+1uc
WNnX9z4LOjcmMKlViJxS8MkoilfncWZFzFhtAotGEM+Px+aSEeb5xcEoFi8Fshhylqc7dnHURRdd
VR1EYSy7ElbXxpvzZYt4Vn9tKvrkN+iH3/ZNaV+CwZwveWPVI+BAIiNZCR3H0xhJrQY/nZQHoTmj
fNLb0s4e4Mbo06Ellaw+zno9fLfryMreLfT+x5HBQEWFriEVrvWr/W01dnXRaZnsxKFIbOkGovYw
osNk9/1bjO45TSFCI94gYkzH4xTpHDmLG4tDNKLXAlugDKwS8TOvsJ13H4qr5AL3FzcXuq2nsaaR
lQIEei8OVb0MW6oj9kFkvbgQV57XSVdlByhSSN0QvYCzOX6itMuMQVEKcRizXF7ZuZlvE0eJduRi
6UaXtR2WJWht6uNuMGE8tRldaT5UnHkXjufzOxTWPludvvbawThdPTP6rNQpHXGosdrZyaay/VIm
1cZQ2ijUcvpo796O6JDxCqlGQ9U+re+XsWlNdZvVh6YdRQj48LHC++L/46HIabmvV0WQsz5spRdm
4ZZDfYDcEweL4WVB5UVQSvWo3pSL2l29/VCvbEFYgqDtyVLAOJ6mRGQuSzu3Tn1gpxgBt5OxSelu
b70CkKO7UFkAvR1/e3vQ8+MT+QjCHzIxwBcU8Y6XEMd2hMjiKk4U6V4QIYZpBToBrHvhjb2yQqhs
UcGGxIVD0yncQgNMP1mz2hxEX6m/U7sST2VuV587DP42ep2+G5oKUwy2FlcpgCY0AE/CEldvpWVI
tz4A0TVuVkntbSEnN1TtS7XIs9YAI3GsUI7k9CJgPYn227YB9xnzZFRhjE0XF80YkOxAtGr0HB2T
tCjVT/YMcdsbk/6aVSue336Hrywcisnw1YCicYCelvW6QW/GZcm6A0ecMDYc162+MTQ5lDee0Orm
GmkD5akSqiUuJAN/6MtHqd0KnaFByt2xRoCnCupJkmZgggbrUDT4aDjcT1aNiCriB3V8g/5nk157
NcCouwSB8/Z37UyLs1NlmXUfKmeBQefnwl7s35rdieYWh3Zv3vWT3nQrPUmtrt+eqNNFCGGGpcA7
WvEVa4Z2vNgHCdx6XLTiMDpVF45LfhMr0aEy4y/0jt+bKK2DAcChVLQmg2c6q7omBs1ZsuqQiE7D
8bUY8WBV35u9MArSzRxSK5SJVOnkkbqi1vuy6tsD7oV2YFmKt2OpfbK8WgQgJfoLV87pYl+HA7FH
Gk9iQY9uneG/3dW1CXLTdefukNaKs+tNrpjCG7UN5LAxkO5U7LpZupu2teNAn5vkwilyeloxPNQ8
YiSiI67xU9GbcWy0fOnq/pCMUUS5FRpQG6nj9u1lcj4K+/iP0gOnIkfyydlhd8j/Gks8HFCpce8b
eG/l1VQ28lKA/Kct8vfdo0N1xyACz4u1pWqfhgl2VyiVNwzyQHUIFx3dyCZ313mLeoPe7FJtC3fJ
XkxLabTHpEVwYgmhbCAfCzKgRyvJVYeuoYChQ/Et6jj9mI2Guuyg6GVT4I4SiZl5RG0GtqiXZf6Q
2+6yi6PS/p47avkxjShN+GWbZDgtu7H3PKMFC7VBVT4Zdmdn74yJeFiqBqS9ALZW38GTboqRw1qc
mmo6CE/5qo9msktEZl/Y4WcUjXUUl1MQCQGGYpsfL1CjiXW3TOuZwuyoaZt2snrTbwC9zeGiVKg+
edNEUUyZeg+13niKq0NhsPt3mRW73Raf6wxBlpZaoj+hbaOENJoM+c7MaPVeYCWzbWnsUkQ5Sfbq
xpXU/Jb6MHousXapOQ9KOdC4/7OO/9eP6d/iX4IkALB91f3Hv/P/H6KeYT4k/cl//+M+pWbWid/9
v69/9t+/dvxH/7Gvf1Uf+vbXr/7+W336m0d/yOf/1/jht/7b0X82VZ/28+Pwq52ffnVD0f8ZhG+6
/ub/6w//8evPp3yc61//+uuHGDi6+LQYAvBf//Wj65//+gs4zt+29Pr5//XDh28lf/dBDH3yj//9
u01/EA795yf+95/9+tb1//rLcP9JYAA6GK0pImfO6b/+IX+tP9Hsf8L/XsF+JGJr0loJWFb/+kvR
9X9SJSIcBEiP1Aa0+r/+0a0j8TPT/iclECSQVqdcgnI+7v8+/dF7+p/39o8KUWaRVn3HkJxmrNP/
ORqoq3GVczIAuFh1FKGEHa9jM+3QRx91wgdbK/UwVmXjWzok6No3nX540SeThvGoVJ1zl7Dr8yYw
mslJ/Ci2uvrB0BbbvLPLoSnDtm4nEXCN0HEKjCJZHkwzG9xH2Rhe7PnW0sfRU26a7XhXZZgcbOhl
ee3VQga4yy0zjm9IJbS+8DWslb0wtU05frAXFecZf64qvAqwIF5AZ/Vw3r8VSFNJ3S9KPdbccIqU
+LEaumUKLa+d7a9ql/e1F1Dh1uNdznmH//bSRPMEpMyYauEvlRmNG9mWef9JOrXtBA34+AmX9nkp
9qUoi3aXV42bfVB1xcqfdMA35fdO6ZxHK65s9dEaKEPf2KLpptCYEH0JdW0qx2051o24KsZ2dD8O
wDmsLgTZLPLQG8FCfy9jGmRXvethNRfqfSTK68xOR+9+FH1L825cHGe+B6aBzCRtJVANlo/krYwf
NLcZ3DTg8cT8YvWestxI/MzrX3DBvKbwwbp36bciEXkTekspG+Gbi+ZFtY9/Xqdf5Qm32mMN9r79
mlj4Bj5gs+MqlPtrqVyXtZG5v92h64crDVmb7teMH6yI/cnIUxM381Eaih6C4tSKOKQfWBkNxskT
TNoQELBYrrKYV/J7UgvbClOadsoWlwvBa2tK4tppBT178b6Sq+lVMBuZbfOAY6RMie/yZVMmIi2i
Yf39tuj2xTAK42H0Km95VvCHTI1gmtJhiq7Hwta6r+akddHzAtK5+dwA8xAHp8GrBKzUbunSjyi+
wD2XmDDFyK9dx9LD7TF3ns3Zrn9qIkdzXRnHZ9VFPiqKEWRZF+4jRrgiMO0pxpJEysUvmxh0Zxlz
gPvTNBWHLBaO8cWIwRq8EHcX8tbS294n00qlGnaQxjPfHWpzcEOQCpWFq0jhlR+LCe12HxFoAWV7
WR4jpa9RO4iV0VcSdVJ9RwF/GRpeUvidhcBBMGl42Qce18RLExladu1ZaetVAcoLqfqQT3mrHuDg
R1y7sYuxBhlHmtq5j37EDD9rxpVtB7NzWr5D3ov6aGNNuaU/YKcEzanQ61z/4gA1eMmLWd808OGH
1Xu4NHbCK8YtOyx64Vf1XVYPRu33po4FDL3juLn3UBy3b1QtFV6gohfQPyn1ktv01fpELzIfLUg2
bp8LrNHSce7G73PpefInfWrPvVbtUrGulLqQ6T2+mEL/3arI7G81ZUijG1s2WbZJ1HnAN2syOPzB
ntaiv1qUrnwiOwK3089NpLH0cC4KlrnLAhg5aN+qo2NOgemMZR4gUCheFDrgSZjlBg3pZODoeKgj
9gy1BTrRi8ek+tJVXNpgee5eOdWCVyL5lALSqmzIopxeeJsYEl6ge0PRBLDBs7t8VjPh05jPjdto
wUP0qteEmfhxJDCIVwHm6lRERPk8loPs/Ln18lvFaMeDmEulCI0sswffqs2i8wvDqp4HvVx+RcK0
b1HNW4JxSOVPobvjKjxqP5WJ+0xCMz9FHd2m65SH1vwcveGt1Lt8V+aKvYnUZdSDqeH85Isork95
T1w7TartFjHKTWqnfLNVpeUF/j4YshRR5B9xJJUvlTnG+57PDNEUSDfFbMxPVuUWu5q0ZtdEw3xH
daL8GGelfOyq3NBvIqf7DQazb/0orcxtoyz1S7144lOG+94cqL2m/x51raj9ljazj1+847dL6shN
iaPQx9hAbgwZhzH+rfaG8+wUOk4X02D2QTqjRtL2ZVbc0LGlMZK61mfTlhORZoRcSVIWU+aDFMjv
+rF0knDUo2afeIqzsWXk5htNpTPgV50x/Rra8VPf2mPiO3KsngFkNx85AXSA2ljAtZuyVPLrgfDu
pwu48CHtzDh0LVQGDOAE90XbRV9lkizaXSF6uRmh3Yy+q8ts7zSZ88g0T9d26eVfuxoRKV8T7rAd
sSmM/SpWTaAHVYwl6kSAGsAywfm61u32i+Syp6Uw6eikOKNpPqGBanMqOskz/JjxPh5dZYdngfnR
Trr2pUVAdAsm297KyUmfatPoNqimqFejo9zMbpKi71J/VPMJs3fTk9F+7pT8qs1mLTDqUpImtdZ8
25Nh8X8ES3Tid1+N2uZqmCv1xpCq9anV0u9mU1cQX+K7PPEsDSdrq/+s1bXJqldNlNWHfT67xcd6
WYClaGOLRs2CLArKP4AEo7te6OSD9BUeUZ8Ut7iJEwoYtV6+pFHn3CA4rjzJbs7DvhLA33E1D3Wk
jV+8dGx3TemMm0a1lN/FoqtT4OHyCs6K8v3jpIomv67RvfFn2r120E1jjLx8lt4h+vE7XlXunRRi
YxO9RJp+oMPdfTCbRtlkeDF8aZSUxnRaPzhFf99qzXCdJXWqAA4p1d9RjspE2ya3ZtupgdaYyWfl
Dy0n7sKpKs1rLx4JF7rupvGwXy/VkYMFrJEIiPD1xPcWifmFJ6wtN99PHYexMbAdMft1Oey8PBO3
tay2VdViNj12lCqua73NwdvU6oi5aL+vOnO6JchxrzhQvbtyyZRdWcbWZ8Igxf7aiHaMf072rHn+
al/xlIP9B/VfNEvopbDBoYFH/ZcsFYZx0/Zi+mi5oivDEXtDmJfIBHm9jyRO3lyVMUHJk7ao0nkp
PG38nrilXYfdnEBCzYYKDBge5kqt/a7jIZ23HHLlr5wr/8EdMH8USvZC5sbxDIwySEnnEHnqYnQx
6zG9inpPC0cwOrk/WQnny5DpfuWozX0xKXlg2Wm9dbweEZ95yu9KIDPP7AxlxubGsHZ8+QFOc1LE
W0Go+Rl8bapco7nDqT0A5raDAVx8v6XXN/+Y4EUj1TySke6xZml2cVs3P6yp0jcixbVnQbLn6xhl
ZRH0qo1BgD16vGNF97ZZ53SbbDZrbFfrvZ4hMbRB6yEKUIeJQwXVr9lHo6e8g8DJ9wH8Hwi53IH1
b+JtWaMPNEfW5HvVXO0EmOs6sBVH2yqaHDdRriAARORcNKu7iAnjQ8ZyOy36sOlwgr4DkNYGNXQP
VJ3iXP70srz6UOVp9eLmVv48K6P5PEVJ/zR5ltD82Fma7ajO7he37fqrkd70dhrEz6V01Ksmawu4
Cap7X2tVeS9s2W0dFNZ/llI3dgPeIFdJLkkrvaHloDTKfTuqSWjZ2RB2cZc+jdKsgi5R8NSQZfkJ
ZdzlZuVPgu7+P+ydyXLdxramX+VGjQsu9M0UwO7YiaREkdQkg6QkNIk+E+3T32/bPnUt2mUd31FV
RE3OwEckCCCRuda//qZ7wFCqokQOzUNbbtM32+u7ZKmCby2r4TBFlUrwHDPiLg8IHpHTPWWC4jAt
3Drp+8hLfNWHt3Yj8lO5Bdn1AGOBwo4JYLyZ4lq26ltReaUBhU5HKQBxfz/wNp0Lpfw6VUTLPLpO
baQt6sDD1Fb560wleSSYiQ9O2Uj+4b1XB4ChhvSi0f0yt031CYquu8R0IksVk7AMVLR0lKdBs+Yf
3HkY48oqZRuLQHsyabT0QNXNqKE2W6Y58Ur7e1N446naqC9itZjBbg5qe0hkEVhZ7EkMWm05VyPQ
8eyfOonvbdwMDTWDYbunwamHcoes2lLw6gZhXBAyWnaY4oXjQWlhP9QlyUMszk6nJAmNIgb+dp8M
e/C+Q8StXu1+nK+LCBg82Nzhy2o3drrVSrTJUCKRjLVquhe8LusLq1FFTCLyiDvn5pq7zBFd2htD
P93VVZDn6exvGSUd6KzN8GUiuOJASEa0q6ta34PVYthnWqxt1axenFUtLnQuA+h4tMd+iyskMBc+
EQ1DjC6elegMQROk+EWN8hrbzjEZu1ol1gKikAzEHMZhXksvde2qSkWQb1egh4F53bK2KwIm7YFb
WoEsY7N36ARZsfNNNAby07LNpkiNNRfd5eKVwTHvQ+e+N8z1eM63KS+moQhEqj1XPcwdCpN4LvE7
WpULnjIGVm7HKpfW8jgSMYSYtBUYZMgqp9A28+MKKXRHCePdOmIyDn3m+m+ejb4/xhRjvA3Zhk/u
KsurBTO810DVoToRnmMHO9li9z673prHcvXZtGTR2md7vgXrh7IatktC6wrcX1Ux7aNglM8YB1IE
Vv7wKUM1sQ9a6sY4B1L87oYaqZYQ5clgl3vMRq94nUCwd60upyeAlObD6LI/Wf6AfxRmw2xVOjdw
DB2zD7OeTJF0dlt9Fk454D3riDUZ+jW/cZG67PIy8Hall7chxYNj3uBYGNxgrza/WJSUu7X33bep
bQvkQ7jlirgqxYD6zp9Og+jdK4bczacGQ9nnIMwopxk0E3q1EM9033WRue8bXHtWU5tffImfTlMK
/2TqwehIy93EV7fTfUp6+fwxhAh0tzUjbBZMmbFPavOSwYenrYP0i7fIXLLPciLzajWc/FqDRLTx
UIsScquj7lHJbcepGMaS5h7gvi/C8EKrdj50xurGs9l4Fz1A4poywH7MLUucBj2tH1dhlN98XcJw
JdLrsm9ZiqOpxZuX+SrWnspv/HqR9xabIgdPMc7n7HB5l9tRxQJb1AucjuiuEKbY20ukmFqGJ883
x6vKr7MLAqIkKDq3T+Zy1X8M3Vp80UzCr+1uoOGex+IqrwvOcSOX6w0M9M6wvTOHVrCBYCq/JEXt
OV88SK+X+PJ1VyXy+l3vtB/VRtGCFMlq9wRtFv6e/XsN475cYYpVoriwMrg52AB5GLnMQ/XZ3XBo
ItOPAzpoqjaFnlRI9u/auoPxpR6bPlB+4mPnRgE/ZtJNLEy7+InZj+7Q5rQdB223BbHT5DTXoCcU
1UBgII6mf9RUTU2sobFFKWZk00s/tO7TuKj5oYNI4SUM0jx7l/VW+NlqYNaynJbopEeviy7XrS/K
162FaXIse2r8Oaqlc3JdiR2sSY+nDpTKXys1Bakw1Xw7Na43x1MffidobHpWZD6qy2ULx/JDSw7U
GQJYNjPWFQaE5SBflQeHHKBZ8uEudtEgy5mzx0is/lEtrvoI8CEOfbH4RjLbmemdHK+XQWIO2Xqc
lwHSn4nqzEhqhrt1amervwvLdWguDI94yXjuo/mqGRuz3G0gcPJAiJyzj4QK06Ltva8+g7aDkG05
76qcajwJqKaSORBGKo3K/OYDfqcouu3dEgX1nChrknJPe7rNO9a45Z46f550uoT2egWwo6ElQ7z+
1HJcVknjTXBPyfVw48ns+odlcHFebnQD6hVlbRzURf02asu7UFiwxWPgfyzEOKXDOBtv2Cjn9L0O
UMDmLB/zsnCvKFCdFHwqSJbaNm9IxyvvoPU3B0asThwOTXA9Gu7yMdCNvOFOacTQajz7bPUq7TIi
nAdVI95AJCVv1tDId/WwdTvOVbLzsATOdpu3rte97tsgZkDJ/tQieduTkFHeE2mcJwVM9WiXr8Dl
CS1XdesbBVZ9i2g989oKBMigtOrVoRhYnOACa+TNvB+Y6YC79XqtLkE7sjCVhZ2XCdFcSPcoIAzn
49CpNrs1RDfSt7Gy5hrxKRaS/je33sbmdczq0sOyd+h1lepwwJxg8HHn/lyQvxYeRynzcoxDIRfx
pL0xHExWoS+Mg11PuF5D8Wry7FCVgfRuFc24exJBKXVSMteoUx3NkbjM7WnddqFZcNUcRvwVrIDw
+1zqMvqyhEpAqzc1m9OuVY4/XE2iDm7pHNzyQUazr2N3LQt1ctuwDPf52IrwWtDXijsPIXu7r+ga
ZmLy2Cr3m5ZcFW6W97WhV+7TLWSi0iKF2XCmbeqSQL+AznaJ0VVnUQojUlg7AWNpi2GamM5dXpdd
dSytyRh3XFvv/WCLrF02TvrSnbHE2s/YYo73/RxM276Qdi0OJl+Tdz2pUG+Xg5Sre/SkcPIj+FAd
XFY44o8HZ9lAJONt3Cxxb4QeF1eMcMI05EZR4LTZOp2ySNX6djV0vcZOKPP1UKI3M/YyN5v6qDE1
M27Loovqw0b94sT+quz2GLmLL64qc2kokmmjGGOjUWPbbcrRodwq3TlmkuQZt9G2cN1NbwC1/1MF
a9ibSyBixgXrlUHGEdWx+xLlVnehTBFtyZpH2ZaGQrVXgSWWLakxeA73vk1vhdEklg1x5tX+rVrq
+UqQ35UEwgb76/k86U6q4+aKgz8bAwWS9qtYqq0+MKK3Ey0j6g5SGF8LpbPdNJjiARijjm1zCE4j
6OGpxiHh0ocvcsIoXqbCpouXk2fscnt487VdJCh9nrI2GuOhsHvMBcLgk1eHw4eporyIJwFDKq5o
3T4suvnai+VhCWvNtcKnYa2XuNyii6JTF7bWIp58CXIfTe2OqquKp7yJ4t6UdrxJu0xyDaKVV/nj
sFFxTGUXxGVvqGTWxrDX7lbv+jxjUrYo4xhMAw4VLiVYoxFryPmgIFrsdNjXSedtM4F85hpbkR53
AOPWrYf+PJnsDHV6MXW5OOEE0WdxYZsSUIUNfIUovwsbq3hRTh7uvYVdVhIrskZJQIi8eb0NW3nM
q+DSmFR2LJ223rlGviJCqO5V6L1ggBA0cc0WD59ZWAeGjfLkz6465VDkPmnpd99XDDxvFE3ZELMR
VrdEE3J29R77V9fiSjyO/bNrWjoxlV2dqPHNMu643JcZDfMRr1MnrfmmLrOiX76HTdTGjaf4sP1C
TgfRWf4r88urCePVz9Wks8epM/yUbiN4c0QZvJp1AWTJg30KFHXHhNH3x3XNEMcs1nRjWdW6GxgR
JeBlza52JqCmaYqSEIXl3myxZTS7/NFvo7U8aKs32cT6mcqJQNx7BAzdUfnFN5ewhRPmTR8cAMVY
TsGD1eQdvCeDrbovSHkYpymOFvHdnebyZOV1+Np6YZnUgOO9XX9dO8cHY3a7dNu8R7jyJTpX10rz
mWr9HJF8OQVDd0vS7wslvYGN/ATkwYdHpCo6qyJcSem2gGPTIBjvqMFeaz7auBMRp89S3laMb2KK
FLR/JGc/ba0cml3lWpqQp67/KHUx48FbLqiF2vXOggxN0zaa+K7O3akecR12q2aJsduwSGYtrAS7
149lXhux6CPiVAWf7EHmqnuZpHkPnfR+1evDKuXRbyymHbp9MoKhvUS3eSzIPzn2knVVOvNzQ0Lf
dUGSlVimbUdMr4jdvHMPwmr05bQM7XXdhMvF2Z0lnqlrT71t0PegQY6twrMOEflpN8Ws91kfWt/6
SFPOQfQ+Q8AYKvu9P54CZ3hDKwvKA8h1EfRBn8C9P0Kx7BNbR9Xe7Km3Sjc60Da6qTqbPEx+Nie2
8p/YQ6fnsZsv3Ao/0kIOcHvG0p92Y48OA/8+ddRRe7FW2EJ6eVeBLtbnFGFheXOi7ckhXy2QBKk7
2qvpoNzmgs6tyVMSoq35UAm/uHSE8G8cn2XbEX55jJyaWfVUPXbwDlhvwnowKxwGwWfqlPFSc0FE
OlVKTRp67zUPQ+Y/ZQiy6Iv0klZksMSI/x5re3MTXta5YysXBQ1pBQ0rFOYCdLCPVmW9tX7ep7L2
adFcvz5QC9S7qWi8K5dY1q8RFvKxZbdF0s1Bm2x5+9BJXukyMu5KLHA82D7KvvCnMgRj6bNHImio
/ZZR7YuAuNpNln1S5H79PDE/3BEIRzTBVIdJVzJso3EsvTsH86SDLs4buZN154Ngzb7SiFJr2JUV
L5K9kX2wYx1Dm7+YwX5jEeIMLUX/2RrQ3AUZwHUpFj7KsCcIBN89zojAWHZm5vnHMRsPdDMFbbHW
bsqAcJ13zVxcjbU/XgAOsofnY7I0lbpby9K75B0239ytFAAMDU0Kth4P7khi1lxW8lPeUmzERrU0
3FpZM18AHP5uaMrpVo3tg71iij26MgQ0YXSEni+fk810SAVcsVxzrwes5poT1NEvCxjyCWJx6+Jw
kSu9Q2FXxlHebBSGo40ddtSntbW85rZB3tsIlbLciWkunHSUxHmSsuz67WHGy/ZiKQf9KEBSL9uV
w7II8+6O6XaTSKM4K+eB0hKzmKPYyQvjBQCDIhpdBS2PdW07unrYBIa+ztawaPvia7h6WQoodWc1
0Z02ZMh2JBY/cTe5pWW/YXFCsGcySzdC2ZLrKYaW31CD9IT7duFbUWqIJYwjxE4Vfp9RLQ14K/d4
PDuJ3XU6HvAm2ZW+lycekzSq2tr+MDF7BQBy1X4qRlChBWmSbn2fKTOW3PuVUEXO1somtmNd131u
EmHYuCGTvMiqvo1bc1EGSwXybq6XhbIMrO1M/7CuHM0Uq0Y6hML8hKBFx8E6Tz9xnDhTNv44r8c5
HksUIiQgOKJQeM+A7WuMt52GMB9pT0c6tL1cR4sB7/oPqcU4L+LMhvkLzke/UbB+JAaI2ZslZu5l
MjiN21/UfmEvl6u3WT8TQZxZTv91R6hdYUFgbEFqnAXfCteXdxcK17ns6gYvEqapwa6dAjzKma6I
56mldkwjHupGmRbln6zM96afsG9/5fC+uz4GAfhlnaNJ0X6cWVp/oJrNfRiJ1o+KXdEYbhULYFg3
9gqIC24eOM0+NLAVeoI/UU7X5lhZt+aG7Tm+3p5IGagb+VUWdWZ0belR/a6W/EfMmk8tbWH9nizz
A8nm3yPfHL61Z9qKev+r/i/k3Zy5+f/rX8SWP9FuDi+vP9J0zv/8N7qN5f5ydhFHQH02PSC+D17W
b3Sb8Bds2GBwwGdGwOH9qpb7nXFj/wJT/2xVA4cXIfnZJ+FffBvnF8w6XdjSeLSemecYoP7rz/o3
+DY/frxQNc5hSwAO0CfP4of3kUHQvINe1VjkDn1557YtvXfhd7tF2c4/S8ww4WiaPAU6cdhFqMDe
0dN0F6zi3G2HFopteBEAz9Nm76jOh90fHv3v9/hHDtE7EuNvV4IgfzaKd9mb3hGIwiLv68VzYjvH
hcouXfZcpj3p31/kxweHdgjKKY7icNUh/xKX8I7Tl3nhcObK8VkG/TGL2uyDWge9ZzTQ/ow+iBDl
xw0JkpbvY5ONOObsChu8z/YVTpePmSd3jiA3Kx7xvRLXEXY4ctcvVQhbxCsREWeb8ndVNoFBogcG
/OtRpTPdE37dJNu0aDvtGqy54hC+UoV17rAMIJG63T5GIybpO7E69ZSUOLDZN1mu5AeJ/cpw0KaT
vfWWAHPxPDzhmFgG7WPkibUG2FsaAt36mf/Tznr/OzSbElMY9DTT3mkn73uxFWQR8yvc8m6tsVxN
oE1bX11jKRh6OTYZAsY8e4xBuioKL+hc/C4ZbSreG3zv/YdR47UDMQv/JnCemnZiGHTwFkRNUNHj
CQsAU0ZVlEgZrM+LMqenXLlBmUSAzJBkq6lk8tg0i4514FCJ5l5PwxiY6lsj51rs6PLXV0i1y+PC
COp7XRXeNbD/XMSAxOP9sjBA2ZNskAGwnukMCYY73lNYt26XbE1rvKqxDx6EW8sHob1hiAtXWGFs
MzCk9YjqcnwCMalsM6X90U91OI8ftrDlSTdo9r+4pKwgOsqqLLb1XF7VhhWC67nBhqclyu2nwavk
K6OW4pWvZnzJUQ7D29la30lEa3dTzFBfvQSW2irGOrwZPHIYChAUjgtA6BDWwi/u52eb79I71CHI
eLJB2n7OKJhvbEdFd8OQTSUP09H8Ef0kHxc7XJkryOXD1s05JfCo5cdmHOw+QXDmfrbwWKZEHtf+
tYgi/biIav7cY/gdwtpbizePUIyPCi5otbdXPV8Pcl4wQ1iA92K5ZctVCO+DWmqqahXn3WJ+M+e5
fJuytioTvPyhxpnI4+/sjHEUVWWjDNgb4SQPoimtix7SpEMYcGFcVXYlTIZjhBckJPgK8h9rr7nT
JuzipNoGB8PYYbUDKBFZA2Vi27DYYeCT3Ta1NX2Rc5C/ZsOSBfchLNOn0S9AfnudNw3zjTDMGRWM
s4770Zwt/rvdbrupJ4MmnvQghngpre5N9coR8VwE45PV1e0Y28HsvEn0HjhS+3lFpohY+pz1h7sA
anND3hibOblxqyH/gyZv9T0BPPnVOUfGTiJ4YkSVhMwV4zKU65cJQHVi1kGFBPfNY2zfiYqvrOKK
1c4izfOrlStYecbglXlMCzPTd52L8gFq14Nk24/SwfTzr6NbUQrnKg+ea6f37+wBdnbSVoEA0tM+
6SfNEA135ig8+5IZc878Qlqy28HyYP2bHYUZvZqzMMJwa+9ZKYg7IePS27UbyzZdIev2xDhkBkOH
0gwk+I9T24njixwUpF2mJ2iArY5nvr+3hQV075T2U4vef0ykHucbZS3rtxAaRxgT3SDnRORNW0GI
wkZFQgomOa8zsSABCB+hKIvF/TywZX5h1BnOsTc6c5+y4Qz1KfJF81LQVRmx8h3BigJVLvcZwk84
ocJpoKvkNGSxgGDsxqpy1mvGZZT0pmvMH/i5+sExSv6BZZaE2LKn4W2bZbnzfaPVeoK6BFqBG6Dq
06UQBrhgRULRjnazurM3r6p2ttvO9wifW7kHHtiSsIMH4A+VLVNXZH2wVzBKRQyjq1z2jld4eN+s
oQwPk6JzTabSdmbgnsm/JJNsfiYyp1sSq6b9iokqmzFH6aDQ7EXVSowALcM92lDddlHRmSHAxQJw
b3pDfaGrymyhztM2YpaQj/HSLwDKlcP+HAiRTk5/WgGind1kBdj7q3kxo9hae+92mOq2iMUG4dhl
tRZxYDNeS6s8rMgJkaMzJW2G3gY+W5Q/n7n468WCq8S3wlo9d5d55XTrVqDEAKEoNhLmWMtHeKqk
GSEq6tddXeLlf5QN7hMxpNWoSApn1WjNrEm9iUmMeZKbI6EkeOWx+WL+bB0jMpqjGOim6NMugFvT
uA12zSoIppQ2z/w2irZ345VeDfQg8I9OuOY+4IBdmzBQtXM0Nrs/SZehY9Jbfn41DbkXj45wL9fR
O3dSVfRq9N7wxULZQWltwFZI50Fn18ChiqA5s3MOkZW1064NC2wocQYuihSaaEEUR2e+zm2x3Ltg
fzUOlT4dZ6t0cVs3giGoyyz6rZOz9ZgB/kJDnQ1RJmKCaMjsbRpgC/pB/2qyt+2qMXSadLRF+9rM
1XzXDqaTuvUAyFkxZFUdpCw4/fbeJsLxbeb3A4Qyo7EToPZxOMoQg+N19s/rnPSTjAt4Tcf316hP
grnNfVR7CyQb2wm+ShfnuYQYBd9i/mZvHLsB+xczmG64MArHC5IMbWJGGKfJ6TPYmhZUW/lwYnJn
vPY8DU2KME5wIP/BdgxsmH5QVYcibSIsCRerKdpdPirz6DUWX+REo/8xm4Lgpeh7BcEOK7TrzkVP
Hxuurb2do8v6xNmrDjXGZQ2dfLk9sjYtRqYwRCFkWhwg5bhKfXCsieUEqg/TL+xK/bytMpPpuhbs
AMUw4V6HP/ryIXA1zJqWxpEzxV5LN+n6qH/2WHxyH2wtLtIQ1L/nptPdjBwUrCO+PoivU1Z8sfX5
+yhdZ/RT4DxIgYHvNI/EKRRf/JJJr7GBpx/dLvP2hVMLlRqDM7vJUoQdIxnA8BGKZ+Q/ZLOCYWg2
dP1xtbo6QI6yjJCT1tGu47Jcua+ZahI31S0brtbBmVook07RshMxjOCZas2pvJsYPeTQdJAh3TWV
18o72GPVdKmwt2f+2Weee2cH/QyeYyveHYRepSjksmpN2OH710lmcWVsBjPmcLDOlkVgrKmciG4g
mN4O5WUDbcg/DTn7FguntZydnosJ4rFtt4cxVI5xSW5hDuVqDgydhH22ERESBMOnrqDujEt+BIql
RL2k57rJdyEjhWPX2IvcLbWvIKV6ZdnEw+jy5l1LLq+NMdt+CtPGvCiNvse/KZd1kRAemTsfGFX3
DgeJYd/ZQNuQtbAlGCDLECpyq22fmkjBTSC/frPDq6GDyrgvtF/6aZmZvnsDt6jCzpaQtHI/LpZf
3cCuXV6GEm81sh16v2Kk6sDnhJg1fR1sV1BB5noB7NOOtuPcrUuLQ/78N484yPQsrAksMdv0dOEu
rfqKpx8uVJ7fAojKzLDqxAIALeIMc5Q5GSITBwxD+QBWi2YPNpkwneaqgjNdz0EVMsn3uv5uWyBx
XOvJKaNdpIQTMVQ0J4j8kHDhNhvdJNNq8uGjWIi6XoPZUsHO3gbp7kQV2WAUg4dQ+kOhK3s/wg/a
TvU6ST6M3OcE2grdXKDtXYxhJyEsEJMncBZjy0GjdBR+puHzqCxqxiRwMqxSW2oK/8XKKf9jsgV6
wblsojx4VV3gQHfKg5DjYMpk5F5jbA9wbYmqe7IEPPzdaqrS/CwI5uteiqKM+lsJdBqgm4b0RmWR
cQZT1/ny26+N2j8CLP49NOL/OSnQGTj6P2MSH4tvw/DyH1ff2oZH9gcp0PnHfsMmDMv8hb4fSgQa
XvSsjk0v/Rs4YVjOL45pY7mPCRyu5nDQ/7ceKPoFL6iIUo9gyt+VQr+jE2iBaCLONtQAaBFzG++/
D07gt0raDYpHZh9nZ5/wvdnzsOqmFlt4GqGJvqy1C52VGlG/WqyYn6jnfsQMfr3Ur75mDtAEYvD3
xpTKssq+75cTNA1GkHiHUzjp8B/pAP91EfACbH1Qur9X6NmdTQBSsZwY3W2pZxfzzij7f+Z9+ftF
orPbF2pfAJB3OMsyOuHW1/OJh6u/+h5IcUsVebe4/c+Sz98/M0wrAvTz7MFIzbHbfAeT4vs953zP
pxK9VguZpEId0sGq/AnS8teXQXWLfTN89PcpE9qfI1wIu1MhtPNpzAeRmGajj3/4NP4CMzo/lf+C
XLkP9n3EmaxqDEhczqYfIdcSkjh22rAM6nk90PCBmzjKh7/BxNw8rU7X/0RO/Oe7QuiGdhlfXehc
f3KGtxXTwzFwjr4v6kQ3K3PYbviZU+Rf3RWfNnEIeCt4GHr+eFfIRXCarx1IbS4RGF6Pf+4Mc4Gd
uUiZS/zsTf395dCa/Xi5CobORB1xNOrI25slAZW6q/WHfBvdPftIf/f37+zXZMJ3Lw0qmE3WOY8Q
uO+d/wCpLf7YLsTQr3PzpWVE/doRr4r6Rp5ZpZIORMSyDuXt4jPWTG0xRP55vDs8mFkIC2N1vWmI
M+JAnrsaR0fiRERvHBsoMjVpVq3/QD48dVincnUcW2lOLxJ0yLgbFtvmskr11k+wyx9hxfM6ZACG
Eyo3ZaOCeh8+qaNauEU/QjJW3iGI5uG6RkJ9XCH0/8Sq7c8vi74DZJqtiP3oTylFwod3VK3qiPGv
uTMcfL/ASaZva4u6iJqyW36y+f3VnXEZjOjIjMEw5R0qW/WrpTjkj00RqBRq0XogLHkmKGyRn/5+
Xfz50+LOgH/Jv2GA4r0f3yylKom87Y8++hC4xa2RVg0D4H98kfMOjuiRE4Pz4AzZ/mFGMwJNrqVo
j84SGAckWrTXc/2zOIC/eGaI/ulssP86g/7vdiXbASkdg/o4aSj+EoZXXGYZ7QcxZz/JZ/nLK3EB
z8RjgP3o/Ez/cDtwp0LHgBtQgoJdlZY29m3bAPvMlNv//MHZJjLjs9WXw4b745X61bQXy6iPq224
cVZjiw/iNv7kOP+r28ERi6EKzmJY2Ly7ncKTvakCeZybEGal56tDjtbzVDSje/vfuB1KE6ZtzEHp
3H68nbnO0P6t1dGIivXQzk6RDi6kx7+/yPk9/7jRne8E1jUR3Xzu5rt14JsbkVi6PEJuffHoXa67
YOyu59r27xuIgF+tbul+Yvv1l5eEfUQBcSbpvQ/6yqEQ2PNaHuXW50kJhrUHAK2P/rA2x3XVHVMA
o/6ZqQql1p/ulFr07PLPoAiZx69b/h/WISQenbkDXhp03OFu8mfzTbUFGITiY5tTZFI27sMYP2D9
2+lnxxzK14huqaFJbxUsZSrKGwiU4HezxH9X+O1w4S/+gKw2LBsQOAgjcc7fT0vpKoEvoAUtK5cq
WhM5RMWQ9B2GL3cqt90bTwbDeIvv3VTsraqR6h7lYoiuuUcLn4Iu6zaOBJ6T8NxomF88HNlMdNmu
scJE4CtL/N4WH+zBKr8XXtSrC9jCEOIBK9tPiEO6bj/RlEOvxMTK3LQ9AoHl5rVpj+g+VM/DSAKr
ni8cewv62IL8mO1UjUrcgkFeIDtW4U1rleLZd1YgXBBt+9QsUnzvXU+5B0C+9akakc2nUDhCJGF9
mX0zmrJJhRrN7ByDEcj9OWtAEghtrldhq1Fa2IGYqqRtFlCOrF76/hh1vZzirgcdTrI8ULyQQIZW
kvUrmzig1TqnEt6yl1RusJYJU5zCTtrQm3O4oJv7hOzH4p+oqf6eo70jHRRZTCJwTf7Y9ysQflaI
bg8/DTm/0SwMiLIJ3IaU9+nZzKxu22HzuFyrSrsl7XazfjXWboASU6uzwUdeCwNkveov9YrGBISq
BV8SfUPQa7aObZO2kaZdJ4gvr9KNsLz70fXHZ1LE9avgA1Np6wIO4NE6TJ9KRPL3eSdmMPt5gTx/
7BeDsHDAVivHMqTwwivCxYvyuOIKc7cxOHWut3w2dj6ygPYwABpayYZl5GHo+k8+VqHiGK6ceR3q
eAQN3uzPZ67feMjFEkwI/ef1PrSwmE5wUHUudCjl5xUx1BfGONZ1uCzZI2kj4CUuNq5qR4XvIREb
G5SwvgZ69rY+eKpXjJkh5me6QG+s6WQAR416b5cEzrAgtXpdRQZGuuRWVaD89YuXMS+9r0CTaDRR
bq9b4nZtV8NXIy6F5YHuNLbmpfqedYyJEbRUdpCWus5f4L221mnqsIx86AwYx/Hm+YgHZq1lAfg8
lB+9uXZ0gts12j+JtrZNRrYUFWfm3JhJmGcGTlGeuRFZaJ+RyXqlN8qafklHYS0omtzBOFAPwcLD
jtT4fPb2tVIB+Vwm7dJXNnnOet3gQ4juSz6RCpIW5rgeoGKjTM0DC/lYiIjMukOua5hpHqJ59a2+
bY/+0uLPtq5V+LliWtzFTY6GaR+525jv/ElGn9fRXLrU6QtArxYNbZd4cDw1fLaqfugCfipGa6gY
xQHhLZBV8fCVy1p8rIrNUzsgV8e76YKgrtLAr93v1YoQCQVn0/G/dTdARwZ9a8mfwb0AdkkIZX1y
JFtJ4TXiDagdF9sVLj3zCN1W1R6KB9olMGGg3MCHhZ+6rb28ofjRy74r4E4nDLrWIhkAeqEc5R4z
uWXqXA9KeT21OKtBEy3FFWPeYIzXLLf9eLAsK7/2baV/O4H/P+zyP7AJZwjPSY/7F6GbDqfBH07z
P1FDbtrhO9En/3FS1Uvz9Y9AzF/+ot9JI34AxoIhaoQPxX9ydx5ZcmPZlp3KnwByQYtmPQAm3YRr
0cGiO0lorTG26tXEahsjMtPp5Kev/L2qTkRkRtCggfvuPWcfss4uuox/Mlr4N5ROzAAvfRbIFP9q
y0iqzR8Cokp7mgLLIJPi37IR1fkHXGEEBEwPiXOiKP4PVCM/f6VtRyYnhV9iZXkJG4Oj+nPRk9mh
zdyqjh77HX1XBi9PyyfL44/k7F828WG5gI0MLiy1x6Nn34dfhqfsNFhsafQQCb67HL9Z+v9cK/5y
MPaHRXJmWWXq2Gyp9JvN+TMU8e8PxLnEDKJ8UeiL/XyuQiw9THXH6JG+byz64/IYrOS76hiv/nwY
PxZQ/y4S/z6Odxv6UPPqymQnlTpFDMNcLQLTKKwVH0jnNVpt6WbsjF23q/bBuff4Xm5nrzlqPs5C
07NXSNe9cpU7K8Xy/7xXHzF5f13Hd3t1OfvvCrosmUJzyWZk/vZmYVG+WZXfHL9fdf7oNV+mh+Fl
0oX5Wf7pD2Lkn07Gh7KcLpGq1xablXeK19xN2+WKMkF6bO+HvbILRHtuUboYotjtrLv/wSFb9iWe
A8UOzYkP1bpUS4mpJ130qLxdFAfg1l/48j3TstfvmlDop3QVqz7es/T1z1v+uWb/6w54v+EPj6Wj
NngIlMutNvtYogG9Lw9v5ebPG/kYX/Tjir7fyocns9WGyNL5y6PZCCsW1bNMZZqjwb5sEOEC+di4
3Abtk8dUU39aGvzz6GzYe2RCmOpH3DHO7ATHhhM96rnfFC3Cd8oVn15tJSr6HEIfNdnFFnKdGxcr
5rTV5KFlqmZ2e0uRfgSl1IiW+8ZlkF8eMkU/OhDwvXSybhOpeZEK+4FuUeLnQY6BR5nWhSp9L2cr
2qDbYBw+SPFq0lSPmJDHZV5aX1mq0Pvk7F6e0o83Lhi3fx3lh9dFoUTWPMlq9Ei4wak7h4fpJnaV
I3qTh/lVedbEp5Fjl1/80xY/vDeKBJsUSXjRo3aro26nkyt0P/dxqZykyLWfbPWzK/nZMX54J7Bc
bgYQL9Fj7edf6k3gz7bb+9Mqu5Jdq3Vlxx/O2Ju83MfrMAPuYgrlOySApZs4EpAzx020zrbtJlvz
v9OT5GF7+OTFdXlWfjkrDB3IHebNrf6g7b17by02C5aC2fZjc7XsnSNah08W2D+AkR+3QGviooik
+/wL8nruylrTmzh+ROXtmmv8M4f0prxpvuLMXASrIP9tRA9wbz8v+8ibT90j/n/Jj186NAqHDs/Y
dj6rtzKv88qdH0Mv8KHRBKGwttJKuZ3O9Ua2RPANJdwzypivje6lin8te/Bav6bnQLAC3gMIETl1
9PkLbaVPuhY/hiZ/OsIP93IG3UvGQx49Iq3wo+3gFSdG9qsawZFYPNkfb2QCeHbRrb1l9jevFjcQ
qkce/CuFqRu9yCLg7/Vt5GO99PpPdk+5vKj+tHsfbnyU9BDXlCB6xBN4Ne9kzCAP6QbTBEntHtIl
u1vjv9nJV9FOOztX1WfBMz+6UH/agQ/PQTFUDO0D7oBUVFf6DvmMt2zgLOzHc+reWRsCIvf40tzH
Ztd6MBu4Kepd7Xa79hCtmv10Xbyev7xN15kfrzI3cZ96d/C0ZxsqiYdNKDmUj+pNux9lQbNo33/y
GAP2+835o4FMHapT11yggO8/7ZGaxghPovix8zqv2IKKM9fOm7FSvGKVrJhEO6LyzdvF70/x187t
7kPv+ydvy9+9u5gI0RxjH4gG/3AG1csS0jaT+DF+UB/Ub9KN/pVeUbcrch+/Bt5HZMD08j/Z6mWu
8Mt1e7fVD8XF0oZI6oo8fkxW1cnYSOLcXnXraDfuP3uEPnLOf3xs3x/gh1qiqazKCSQ2lR4L1KQH
3gjBCsaQHxx5cX6KZf3dm/n95j5UEDXhtrDMi/gRH9pu8rCIHgMXz/jV5PFCOk6vkj8/y9vWo3wU
47a9TT3Lix8/Ob+/fTDfnd8PFYY159li5Rw0D+Ua+sJmWWev0Sl6dY7hDlGQXx0G1t2H4Ii8a17/
ees/Woy/XF0D+wfWC27tjy3IAr8fMAnOQe8vXuYlp8yL95kXeZKLIez7+Fx7vReIaqfuQ6/pvIPt
0kn7804wp/3dPYbQFX4y83f68j8/XHPvhPijOAdP29dcxOLp9vD6sIqPaE087rjWHfaleN0eXi2x
bwXViZe7vir83boSkThvdTd3T6oru/kuF0/m+gWZ1Cpf3/EOiVY3fupuriJvlYqc39ueffSi3iBe
H8LVbS5OwZavsLvau4hgvVZo4kAMiGjFy/XBWu3L9ct1Kk6gCIUhVpYAubKWxTUOvKtpdTgN3ui3
buC5mXDXs3f+tjo/37z588mGleZj8BaHk+yS4+SWYo8ccnc66P7LHbhD8T3lSA8PL14t7h5ohIi3
xpvd02ER+jYXm1LcZYLtC2WliadVsJX8/McJUFZYiT1+teVXF/Ht9IKcSlyXXi5uj7P4enhZOARv
L3n+zUk04oq4FmFsvdX17qEUozhwPF8Rbq/uN1/Dlc3OIa0Um/veDdyvT4H/8IIDUpTumSYXb9pb
OkJu6Z44l5e7Y9q/cj0grYmcYy5dSWwNcX249QbvsO3E3XoSL/P6Ze9+BcvJ//UycVCyC2rS41vu
sOft+vTCSo2ay3FXubteOML00IkbYgzc+WzyK7mrezx3K36/E74u6Khd/uHNN3x/bQt32mmue+vv
jviw1tvzahLPm3t2VXPXg7ttxTkWOvft1ePxdp+5R3G+Ap7lXm12jiu5tefvrnb+zZUtdo73VIv9
phe3jb81/Cs24lJpCTfg9vr+xfZal4p04fysn3Whc8edQ7/b2YLX+6EXx0L4G4NaouRS9O7xVhUb
PxJfl5XBCdV2b5G3HlfSTtsJdfVFHO9nL70LxUvk5muTE+ff8LdK7MLLtUvEgyMsj7atC2tMXH2z
XH9XrYO9v1Pcy559K92VJ3Oz0do+Ha/YEPvpVu7hFHv+d9/brb9dCh3/+PXQu7ved8Q9LzQMtWe/
8NffFjfZ1P6h313P7mHwhtXgKavO26Ric8A/4qq7B57umdvqcLobvBWKOb/x7h8OJ0M8bSyeiMGz
1/La3+A/Fg+H/TV7nnpUZD5KXjGLfe+fHlJPlN53Tdw+feVOvjxGlviee/7m/sH1z7uZG/C4fub0
5eL7w+ZpFJzd2UuOX67AyYvjc+g+z6vJ3/nd9ewBU/QHX1qXXiSSPQN9zguXohAUcasNJ7va4QTx
+NXL7/UuYCtPuuzQvX/P3nX+LnBvr59eR7GfvJYTgvfH1VataLZ3DzJXzFzbnMJrxhv3ssg21bHZ
Fe7us8SHH2FZv7xl373fPszuVUCDsY6F5REWjHiS9k+L93pouWseuFI8sNvIPQD849SX7uvduvPz
7Rttg3r7aIurS+0KpW+lubf/s6qQaSdLXDQJlv7hi1slGJglqYnpHBRboFaxG6yrbZiK7DZZIVz3
xpO5gRtExIdbcMP9+cWvXH7+l/PybvMfvsBO5EQmdodLTahev5THaWvxHlzjRTwGG5KQV9UuPdWf
rOl/t9ghHZUZJkmcgM4+HLMcpfCAtTF+bJu48iMjODsqmBVJqb/AzoMDs8DUD6fG+qzL97v6zaFh
idoB3BeD7p+/cnlulyPm4Phx9Jet/N3+rj+PT+oTK5LqYJ2lO/uvmv8/6kr/r77tmi9Z/KX4L9E3
3770/1V+/6/b7ksHFiN++3/Bi4iE4t1d9UvH+bbML4f3vtX840/81Vo2lH/AzDGobAw6zPK71rIu
Q/K+RAtblyw96wcY/G8/oqLwryhF8PniOaSRzB3yT0Oi8g+unvwj/ZjODOo/6z9pLf9c9+CqU6i8
6F5fnHW0QcwPdwS8ibG10ZwJK5qb13jULvJuGbv5uzNy/uuBeu8RvJTo/37M/t4MFr6L9ZI7/geE
/N3yXo2TNggWXRVmlrRXkt2G22bsLujIkAfAmq3bP29P1S8F27+3yOwOlSV9MYYHxF6rP/r271dL
QdqB6GyIbSDUNJE7BrDzAmUZvbqGESWHUCMJOJV9WLNiqWhW2i3cyV1MzjN+MB3WAoP4Ije7a5TE
ub2j36s7K10f5tJep/C2VRAwTpEuDfIdKZDQVcTJ2AG+BpbUxZ6kRxqUuwkbZqG5aZg1OIHGSuqB
nnaxkmA0nhFqKYPbaD0Ju8KqGA6P+2ZI5/ENZOwwYNnESjp2IKwwqKL0lbWJdN/MoUm2XFSTuak9
N0U+x6MH/ENHUzTJpJ0G4BAzx6wFb1urUcC4xnbubCAPhHQsSHnXgidjHrvlwaqVrNHcqYUit+lo
jti523TI1teyXl/gIB0wcih1gH/LIBbDWNAsI9BUmuzKlQN0P4EoycubyK4zpswAmwYdEJgiigNP
bjQTOGcEQhLohwoUbaIKdWLYObakw0wBwNH0dEnSWrUpl2z02NfoYeRol/eD5MDr48ADkcdlk+9z
Q8loRWa1uQ0TJ4UtUS1KWXk5S4vwpQ3lvN2SWjOricCNpJbf56Rr7pS8K9QtDeKYwEWYnNS3tYZ8
vyCe3AHNm9vqnY5QakKWxujAv8zRk68QQM3GNWXJktecc6T6E6OpZlUFlRORW4wr9FtRMoYGhdEt
yuSqSaHl+67WFMlb0GJpOsQ1fbBfU11RU6aFOGxWuprPKeMbdTEx1gyAJPNjrI+WAfIoDYL9pE9D
flMtklSCiyikhtUCwvUCH1xYS9mVNhV9f3sRVJiHrOqBws6gfn/gyFL5mI3yqO1LAqwBxME9my4R
r4AlBGBL0oJw0WjmImZ1HHSNQbNMwm/cks+6Nzt8pKcpjKpecfHAVSXRg6Wjkv1hGF23VeZUbtCo
ZTgw/WnsTbLi9DCGbg1XUK2iBKdcZpUrXH3t8uwMmgooEE18L5O71DI67hpbh6SSc9nOGpJ/59hA
wL+AeO00v8XnEvdHPlkgyfQGaxvKSbuQtlKwIFoy+RoaZkXRrnRp6BcD0+kSwmqQFUe+oXl8GOI5
NDnpM4xdYgly8ORkJI9gHbJGdmq4bdDSM8RvSzVvGeNr5i4xu2U+Mn+OML1ZFe6bse2HHkp+uCwX
uUINeUdZx00bW5tKqczmGS1JO16HYBkzACFOUwy3KCr0DOC3VGONw46VpS+lkeQdCCNo4vcJTPaL
tRFYFknVvSbXGFJmM1HT3o3ARNXLzThMRrssou2Z7Q+3eq5LTXU7O50WO0feWYzM3Qa2XdZDi3dQ
h+xrXN2N/bp00LqWLYmbQXPXs26V5lvAhnolhljTJg8RToXgIRmsMPFrAhRgBJVOU7e+lZgJfjML
thmmpMiMTHdQqlHLRcmrlLh2jDVIfmZuPof5Te7QH25TOZwuXpgqXMGOCpq11XaWDHw5kZIdWSfE
LWptZwdwL4xA2kwdyVRek0hYo2RJ7qutyYtDuZdSHF7rAhdlJnrou/ou7apmDzCbaIRU53LAwEdc
g6RFV+EMzaB16Igv8JIcfVNqSTiAFWlazKNYG5EtJc/Q8+fG2Q8zZqHs2iF1ZQygaOdBBL5rBIr6
Wbn68+eSrwqFKrJl4l4gYRM2+aFNYKrgiInsiITWG+GFIt4jks/M5bOezG+3Q7caUSrMAmbPPxdq
fPflDmxSJMq0gqRFcOtwm5SN8x99lv/+SAISYeTN15LS8ufNIKmxaytgMwzRHHO75NO+lutt2xjN
lR7pg7r682f5Q+HL6UPtSHPfhM5wkXF+2F5QWuG0mOB8tWUC748+EOGvUZZegZ8a6VMoC+Kj5S9p
UI1/laJQMH6fdHI5Yz/VA3gqMFWQ4EdIIqErH65cKc+DefH7AggNMj8Z02wFy1AGVdmM3p+P8teL
x0FqGMmRK/CB/tjR4mNt5IPBphQ8y6eZxi1kOTv85IB+PZeXA1EvAW9E0CP1+vna9YhpWktbmHKO
C5CBekLoJAe58aTrHcK7kll0MSfRZkBA89dl/I/K+v9PPT6Xocp/7/G5+z//u0nj+dtPtf7lj/xV
6+v6PxDBmtTylkxRzxLrnzIS1fgH7U3eGvgqNJt4Kgrkv2t9nbAf+ZKsxiVUUWjKtF//rvU1g99D
pI5OmGeGMGL9Pyn1P9Tg1MBQLYgqZOeQ0kA7+fmGsZy+NSsg9pAfkuc+Gq/IhN7nNQOpaWR186+z
8rty/8fj9O/HjVufjaGWIXUMQtFFwPPzxtIeo2BRG4PblVK+3IKkvCAZIQBGomcSRz1IDIJyiAwn
+Q6RsLDXeaSBU1fa3t4AOJVwOOeoYuCX9EF1LZF8Y+BMDZP2rNaGXaBrL6mpYLJSK4BUMae9WuOR
25jWaB20OKvLUxp16pXRxl14LBB2zd7oNFO9j4w5rFcsRjJ6sLkNhE3tkJCRPyLnxEMkzeJTkYKS
nHAX84cMdaI6DWAsrHFDdWesjcDf0Y4hHASJTSoKgP483+ijTi51pQ542Xt+qZsKKA9mlVfPTmpT
jpfAw2n+tRZe6Qa/Jx2lvtXOSRlC6MOfbKAOaRbm6zU/4I5qRtwBWS2g8AY5kUFU8eGRDuM0yVve
sEgPm24c4xzql56S9W6WSn41VMjZdC9D0Ip6fTGDbqs6EJzBnfXGZQFyAV7ZreI062gp4w61oUTs
QhtyEaneE4dGbduHD+MM5mpLfIj+yFeexiPq0FdSQHxFka6rwTAxVLGnxQJ5ADiq5I9xgJC1XSBh
4N4W2nj5pTQoPJY8qTvY1joee+SUheJmStt5fUSgjtkZR9xGN6F5oRgG3YMjaSlY3LD0EPtiy1Sf
ot66Q/p/I8Fuh+ymnrjH1UNbqTZgzOK6t8LVEOj03eXWIftF3tazbWxxWaMpAKIq2sUJgZNB08TF
yvKu3zmQ09wBCzcfctJytG4NhiB3JSNGRiudBgS2w7CMXow/KWuLhgXKeK1q0R4ybexFibSyuwzS
RJePnkPYu0daEYuU4GsAuEJvHMynSr1j1Ii3N2g3+ZKrB3UybvQCaeOshl8iWHYzgPzKziokujAK
wGrna/juK5hSZ3tgCoI32UsU6Tgo/Qqm2c2shEfWmtKmarvdAIQFMmsoZKvtRZo0BykYvUk1Dq00
Ancu5rU1zptlLk7Kwh5UpXlVmsPZUKNvCsuvMGqau6YfbjXQi0ZBLUxYl8j74F7rhj1rrg3kWuaI
TketuATbCeq8x4r5yQawjlo59hZ1ToVsLpd9i4kNGmMIh7Mww6nYhhbO3aJjYazYkin0FBxOw3OC
LQQxSYPKWHJ6GGxz6VrAR4Ujy6gy4WhIzldFArsZOtPRiutkHRntt3ZiJYKkmM4vVDpNVb0mW1YB
qy5RpS05CPmdmZaRMGpnP6rLVbHE5xLas6DzwSJLPk5BgfB6Rv/jyKm+ylFju0FVTqsAyiiZLsqD
WjnMnOyOhIelXdsZ8TwmHJhQulJtDsXp5DdHgv0jR+V5iaPvZFPdBLnN1MAZ1k1t7ousfzK1aUPh
TghEQdMhNtrXqGHN3gdav+r1GEJiCToaX/lBctS9NXPQapY7aKbbV01ipdAGyzYhje2qqwj5YKVw
1qjs105VnXEpdUfYInRh62XTs3ACr2d9o2+0yku73GO8v6kUckWjyRx9nGkMcEgQoR3XkHJdQOYP
tcZlUby4mpaSnJJ2oh2chyWd4QksxR57w3PgDIEfFIbbZNW3MnbwuMM4EI5krAy9940pkcSQx5No
oJtkMekzrQVKDzgJ5Pp430ZyRdyUudLyGIqLhfwq652T3iq7aNa2YZDu5QTCSup0BDUF122KE/+i
q+Z+yq+TIGlg4IKyHIwM2ZpmPIS2Qk/WGiK3koYeJKgarcAjvCjGsFeN1D4HOG39Dlu7n5TW3VSb
1japEccb6batR0gJYb1JosYnWmx7abWwdoD5q6Z67EqRstykfKYpN/MDiMVgnfaA7pjGbpQpIdrH
+joSeuIV2BMlciahWoSpz3pCA2USSR4vi7clUwA80TojNI7xQ9p34GZVWkTOdCW3teHSLEq2xSDt
SJRjT6OuZWxVp/ID6vlo01v9KqD7pRMn4OpJcJ1ZIeD65q02uL/LgdFWHBnocFDtsKAXFlBBV57j
u1x2PLUdLZbBcDso1ZnCteGxrW1/JtXZN/No8vlIFEfu9ZJQpLFRDgTIOa4yttJJ1nLUDX0EuzJL
gA5VNdd1SFeZ2e4sB5plEyAuTxwGnnW2qyvi20jy+K6h3IcykKZ8F0NAGbGtkFmxsFpgtb6rk0Le
Gzb+DGhMiDrKKdqoRXxN2+tZVzVAL8pdB5lGEFcO/VQ2YVUu1mPh1No3EjykY6GSdLOM2cHKykMR
sRgvtQV3gzGv7LZ+darojlAt/RuzahpQZn2yzH6+Tus5W09avOLj97pY5XNXlfBw8nreJpK8CdSM
NMCg2kR9gY+lqMiLxUBbmFjlAyt4nadwQ3bp96GMoEUOlb1JYMKehzwZCeOia5KyHuQTeZH9B3wx
e5ZSbp9lGieKi1TI0z3BBYpALQ8wYJxYCVY3qjFDDImVA2iL73mxtCusMxUBONoxTnmgcr3tYVGC
9ZSWvBNQUPnMNv2pB+PDUAlCPQuh4rGgVoM3g+GkSVLqBad/CJygcM2U5XMRGZLArD0T31rt+9Bp
tjKFq+vk8T7h3rikUGG7sZJnkPL9tpIBaM2V48vl8hJW+bXE6ymgbS1GDCYHNTeIHYxTKPJaurjq
1NPq02vJy/VkQ9r6zi7ja0DvB9sqbg071nzl0nPh2zf6Br6dm8XB+anlcgaSQc5ubXN5NiaSfeYB
XUOZXZoLcryRQoncCPpG1zVU+b2uSoeqrRwPKPJzyBOBBpAMBgJkZ97mpuXjCpW+jlr21k9TeVSm
+MaIu5QLR8nj2JLyQGt8VYxGvMZDIbnlYj4vRV6tZGrtFUF0zK1zLnstzdpJa7p1u8AkK4iC9mnj
bDFIwMWItrran7B6fBn16cAdTpTlkDMlD7JVjxdESIZz7PMLnAuzB8gkPg55qlAyWxaoptAL9WWv
pE4hymL4WsqZ72jKHtNqIzQn/WKm2mlpnFPSxXfVoIMwyQ5NBHc6rLK31KmFFMDRCUvyHeJF3iyx
cTZV7bqDMT6TEgMahMOluqCQi1zw2zZBkPKXzibBoeyNB462FHY9vQ6jei9DhReXDjKwmjuHG5Ec
gGan9+bg2tmIpaMJ41Oe59yKDnDhsq2fq0SaBAxm9YgkGzd+0oQUZXo1Z/3abqYquo7tJOezAgET
PJI5Ft/iUaXBG0U1xJt0zvKbUFbT6ZDz4VHcODXyyGsWA7htnINElZSgAB2daJa1Qf8hF1/SZkkf
x6Qvh5pumMYXEoi9dmh7XaYk1GTFTQgiiDzdKor2RAs5+Kzn8fPE77IyceipyGyNCQE0wcvq/d0o
IixoNhMuJLtlblHzJoNa0hxLCLobogDWDil0DVLloP3EiHlZ/L3rQFw2bBE2qtMC0Q3Mkpr284Yr
wktwoJu9qyulRIRBJekxyTZdXbmZbUNJl2paam4ygyZ0ExJhGgFniTSFdHZaD+dlemto+rAmr0p7
Si+fw1HH/0ZWRAf3Nu3szLNJPYT4lizGPpL5VOcEw9DGmwtNFTRx5bu+AW7s0jabzn9e8f16VlnZ
0l2xZUymsm18mCPVhRVZ2WD1bgeT6aE1nOxhkLFpEs5ab6RZsp7MOrVl/89b/aDX+nExgWkaTFEZ
Huu/wApSCbgU9ibZNZMBi5VeVNq9ViuQfQkPQVbcYNcEtWbEPEl5PrHKmAi3MC7vl8zlnifO6s97
9HNX5q+7S70s2CHKgrX9JTc8dEj2QBbu9tzN+9wq7P2UttIhYQF6xoAowTrE7edKIzGhf970L+v7
H00HOgmMGwGCGB+mygrJj71D0J/LvCV8HUIb//JULA0MIqbLldtYi2l/0ur6eE8z18QtwyCbeSR+
i4+O6VFlSE0nN/T6bNnl1qYIer8vn/58YD/2/H0zASQJ3UKLESoja2alH54cY9QW3HBl7im3zor+
/PaUm966Fa8vw65YlU+6UK75aCi1J6uuayPLqP/qeP233UO2dmmP/LwTYKTxIdlY3RkpftyJFER6
YIUl+ryo3jtpeRcFlF9VysoEq11wO8HQ9zLJ2E1ReqpyY1t1vHpzO243c1ZBHW+J2ipw9oq64zWH
xL3dEaP83ZT6bUDuT+rmXUIBVWopnEACFpWWKFWtiR5huaKOrfVqrYNKshx64q25amkaGHN5W2bG
zorNc5WMoPkbD/fjsWvUTZdVrTClZovuuSQspHMDRoVM9Gy+1xpD0IQS8co2U0RilwTeMR/PENme
yLHwHSO/LdvybWGqZQ82cugyOGbm+NgY0w7GicqWh8egH5/VdnpmSPUYaOou0Yo9pqnYIxbFh/kU
MTart0Mu1WKSHOI3ERuHXKNAXqWxuS71aSsr9ckZdGvf2vZbokrEnzSZO4Z0pRbkA2LIklswnkcg
ZSvGnGuQ+7tcI4NgYu3tyC+4om6jzoRnFlyNabiZR+3mkkrbQ2LnIW+fySJYFVrzyFm5K4ceVqRM
/oSjrMlc2pFD+0SFxqo5PDIS9maV/1gKAdhW/eNgsVjBYCxYj61CXVobkfSW8n1VlTjnIzl8K/Xy
jve0cxkCrsd43AWIPlyeTk8qg/vCDqHvVp2/RO0lTe4m0tQnI41c6H0P5KXu+pwZsAlEXFTTJcYP
pWBlAphPtyXa3qFynovJ2BLntM+T+gg57XEM40ttvEmHEXbU8CUfHXizWnmjxeMtIV9YOjVfbpUX
ybQ2dutQv3Jhh2w5tW12F4XKLtdrMnIGiKT6MPJ5sEsGd0vBWiYpnk2mhm6Y0HkwKdNcS45uKSjv
xw7iIh252s1k7iITpsF1L9FRGLtTpxV3YT+PK2A+kP+DJnsrSg0jlKxcBUm5hqS+N/PeL7Ggsjms
14EUX+mLtZucZcBNzDW2ZWfxa/oUS2SvJbKtGTd36ypbrmaDyOdea6+lXuuOxSRR+XbJEVTnnoXw
Sapbbvk5t1dSpDPVq/YsTXfOcom0my3Ewkz+sZEs1rpvMs2XQjXeEFk3n9KyuhoS4KZBv9CgSIZO
yGMC6IsVZt9S9GnLvMUMe6/THdvqdS/Bp2+/JxmeT4b9j13WvZR6Z7mLhINXzvMOZlIFirKMnzun
uzOxtLjTbKL44lzI1rLmfQCXfy4NvPAXWUF5JRWm2wXpifPqkYsKltVUHNdcpkGoc4npuQSDHzfU
fTKof1qCTF2z+GC1wSYrF/VhnhaCCOb+zqn4wmHpZhI+lI92xccQVF9xhd6AjCbKRGFUgHWybgRn
qnT9vp3q74Fq7IqL9qGQysivFfI74ToekEPdMAt9lNrxZoywnrfRQiCOlkAko0VW8bSzENef9Eau
d1IdbRYbPJ8WkZGYO4cqmX3Ic3cybONMVSz4LovkBuy9ORgn2RyOxhQ+tyTS9Eq9btRpo+TGugqo
pFujEgG9RlJBjnGvnAKINip3SlPGX8qq22WN5KtS75Gn7UoEjFV44Ys5PfVz/JoXih+V8ibOdMgz
stvYy76dQ0MouHhlp1wT2PHcL4DUlMd+qZKdk3R6s0ZLgFWC3Ohh3Y1WK0CqITdrSq8F6OqXY1NV
HDCzxi6u/d5y1kpufjOl0clY8DNryZQZqVgSL9uA6JjWN/tK+mIV6A+ChkwPs0mK28yKjZt+TBpa
wpx0h3djqFZ7RRqK67ojm1aW4mk9OySL1W36wAS45eaf0wfHijCst9PkAodO7hjq12eayF87Sdku
hLzSRlE8YyQQojfx3dtMkj1TiztSpJAS+JAzz1ZVYi+aNPn7xARV3UVdT4MzyOi/TTYxjSkrBTt1
6DKQkGOEA4P2aFkOVSzfG+qg3Mgymh36mtZ9H5MklbT427NsVM8QgcE/qxzk3m5KylnN6l7Jnqt3
SVLNtCJl1CxZmAZuYc2qF9rdaZyzYk2GxxbKPnhDWXelDshfCR7YXQJWV9i3D/Ew1KS3S1cgNM/d
qOpuwPIINzcdiCjg+x72ya4IFV1QCyh0Pyhto7R56FrtqZ7g4XUkVwmD9B23MWskr3Z9bKfxeh66
K30upF5YEJreACR/1fJuXCsBPsihlmgC53VAd0sBefUMK7B0J9L2pNcs0vF2zB09z4HEKTGX9bM8
VtUOvtOiiMhmeX6TK0tMqwOM9Ylelf5NYeqwapW2jvykRt4DPbIw6CimUb3sAU8mmtcuEBI8rM7Z
gxoHJ2QKurTl1QrqQKtgbnttZpM7NBQBIo4w0KeXONLfejLu8o0DdfAItqhfTXZEiqmUByvIuXz7
ExKHyEORYRgS2VRFB/onpsj4K4NW7XquxmZVBlBPidCoytbnWSaNcljonWa2Wp5w2JFFVWf1MQel
TbKBLbVeotoyvfLSfm0JAvPTIatupioPtgQZko9LMaPJ09GOBnJ7B0MbyEifJudmoL6460g22jUq
Wc0u6Oj8Ou1nbuRE8Sb6VmCFg/SKm7ETVTOt9DY6z8NkrW2pfBhoaE+2RsDookKU/7/UnUeP3EqX
pv/L7DmgCxqge5Mk05bJsippQ5RKEl3QBoPu1/eTum3QM5vp5QAfPtx7IVVlkmHOec9rTJIhyoXo
z2ntDkFOrHBbGPO3XAzPVqjbKMfkYFdMs/fU90TrETgYfhhj7gBwFan7p3Ec93WrB3dNVge/haV8
rO0Uu3I/cbveTIbyZm/QB+9921k7g+UY+UPTRf2wlMfQbnxsSzEEeKEUkTu/xx8vn4XEx7XJ38yV
MewryZuYNQdTdhK+udzPRY9Drs77iEaUiMnaRU0H0nVo4C3FwhnmKLDT5VpaszhUWzgf3VBX41G4
q3Ogfehx1ConDnTLhbXksJ+PE34gSTqCkS7ZdEdO0fzBXMyLl02/MEsks200gCDMNAUfQV39yrn/
OPhzf8YXr4NFQIEXDQQountK7PIQYL0qHfNSie6TR/N9ySGcaHvP7OtE7N+h3JaDlSk/7v253Pe6
YjDvWIN/LJhu/p5E3tyRM7kvfaxtqXlMjPz0kB4y1uXt9pywdnDsSV4Wm0O0MXA83ZiIXZgREY+q
YH4VmLzE7jxtpyAQTynh8zx56UW9L7pr62NWlRbqqSEHc95qi0CykJBn2Z0YicAmx834ouftnh2y
RqGlhwRHfCDtofrk9q+PmIcjte6DfdFWn2PGyyF9ScS4flxV3eFLgbKv5vTGSPk3gSLPnm1gzJUO
Z7sp72Z7JhfY1dcqCL96nOpiA37PCjYTTwLDdqYwK6Mli9TLMh4coF+jYgEa2XxvNgPZlXOIh2oH
nTcfseUMrlmFkmVT1dGdwj5apuWwuMWULBkjPWYZ3IbFcMyaAosfvW1vgZW+uZmHLznhd7uhmV+J
Fu0TR5DN6aKWsRg7UENYIA07pbT9A/e8m9MFFaUzlwjaGMKYp7Kw5qTriRfaFaEornpm5qo2R1IN
zNh5i+A6yNS590mFPBiTMMnqkuM5VTKC7ujvOsJSk7GnfsVONqOF7mWDKtBY+sjfBuGfeAoNpuQ9
bP3GJ3Az2CKpN/OLUPV8ynbMjn5B+pQHA7jiEY+VJynd5aFqAufFnI0KvkJw7RTUBFG7zQ+CUO+n
pZ52+NoeZsfYnvqGSpUQhrc+LN9HAZdIpKUGM3Uf/dQcosbqUXQ76zkbwH+zefgReKNKanMMCy44
Xz22ep3+NFXfxZws30vYUGcUzRzI5vTRVCnNwlYVd3XGPkrNfj0K8IB9P6ykNytK1jljzqVgruId
3gb72tEocKbsut5iBQHEHlqzlb9UVy9Ptl35seV3ifMXbUjb0yb6Q8WZR5XNGLoe901pvG+N/9RC
/zSmbp+FUP+z1QL/VUFUzlb3XKiNgGqZKHMZcY8mEvywGDr4OeK+D4qZhlRzt6KEJNNTTsxCEQtu
PWh+npu9OM4kXzDYm9+9aWy6QwYOr6+T15L30I2NQY6zTJOtoZzXK1ghXkmYlMcc9MxJuSztOX2w
5jLRU3igvkYD5hRPjC93easeva1/XMi5JmbuWbvMqoF1DmbLZGvwGakMKvwzVEGnd+QFfnNnuLDz
gnlNnZuXYUmN/WoVHTkXHdHfayb3qmzIvGq7ZpffEkmyuT5ko1EcvXLD17v5nG42L5Vp37e2e7F0
ewZZ+mKU4SYciEmR+W6CCNHArxlrFs/vCIqYCbDOl+GKuviiFSsAi+IX2bR3DpNOSJ4bxvFzhT9v
ExHhAEU0Gx5IFxiukHovoT9Uz65UkqAraofUl6epn6/Sy9Cz03r1jCL6na4WHdWd+Q0yJ6dk5pyW
CeH4Lm1wPLDtT/xx3oSRimcm7xRU7jh/960VYnUxYDneYNZZzvW3tLbFbl7H760B+5ABhXsqiu3V
WMOWSN+cQh8qczILFA/j2qR7ts9JqLAlpSzr9k4JJIC3f8/sFSIuOKP14HO4R2Wef5gt5WI4YXvs
i/IOg6o60YIae9b3XHzEQAoyEbwGyqftTc4es3A2dGE/ZSp8Tg0ee+//GWyLBMwyfPLJi0iKXlAL
tTqLXIMWXTQPGEHZBxkwipf4oK/NeM238ILxcn0qqG12eUhDRN7xdpaQXpNyysoze7eB2DCGv/HX
uxI9+qk3MUTCaj7x/Lz0dTlcqxZsYPLfR65gWgrnNDCFPknlnK2G8ZLlZAGbd3jvVxtRDbObZzco
rxVzJtieBL252UzIwKzvJkOLQ1YRCzIDoyKJCjf/0s8DeHfenVcoYGSxdhu3MrEcamjkMdP2ekyn
7IXpBlL8ERyeImSfdhBjcdU0nopBnLQx1R8hLt4EPLbTLc+a79vAeMyZZHYz0SHm9DL2WMkHmXqQ
+IS9TqJkKE76Rgwvo0g6aVrcDVvLG1bvC5zPow60dw4rpMOtwuZtEJOI8iY92m3x092a5Vc74+8w
NyI8L9X20xzs4Az3O5J5+b0nyS3a/I5cieG6mURKjplnnPx6lkmFC2mModQrrJvfaVHlGCC5DSn1
zqcoqibqgpHwDkbjKiduKygXRnqqj7auOOeqt3f2kl3JpiujoOI1jYaxx7XuAZ+EKbohD7Y7vQSL
fuQJFeQX1sdl0kelmffkguQEO18jkfbVoec4Bnh+LKcUK/W+Cx8Ban+YxKHuNjd4I7XsD/NGDQ+4
PZm2e82tiUCFqviQ4IAH+l/E93romYZ5TbRAlTzMs7yuWcnUhWzPY1jn3FMFg1DItT87BWqOF5ZB
mLjxoFz3ClJNfEpXPaq+w+Id872dMMRPAevxQ/puftq8LYv6rnuuJieIoAzJ2NLmpamnA2nycHqp
AM/5bDW/pGzsw8hfmbzyQ9tszmz27zAJDGBiLy8V3u27PqBr16p7sBeXT4LxcJzb3Vvfm29r6F/x
dSOLvHX4IPZCgpCB9Zhrv1qieNQID3aGKZ8Ye/8QpD7siJy5dM6yRrODYfGgi4u1jAtxi5Uc2DB2
HonFehRd9SvDlCrGIzXOK6dj9VAi1r0J+ajAGtyYwoVIu1ubEwgDk7bJpT7H/2HjRoE4i6UV/20n
0/VOrd1b3suXzYce0ZfGqyIXkvidI0+RKA/BP6zyunTNB8XvKezpcOk9gBOHBc9/aByskRDVsqNR
UBJsS+SnkYi+e5nm4U2uwDyG6p/KQlKmQvot++zeMeejLqfhSLhKuyN04pqm1iW0g/sgVM8N8RW7
QYl3l0DhaDDyOirN+ltjCpBW+Vhu+ZtPqBELYNrjVH0iEufTDZa3sjQPXggpiziAD7I/ynfT9bzd
PJn7nAdzx7SAkBViY3Yet/YuG8u7RTeEOAAz8sbd8mQK9ws25S0yt9xjD3cttM/vnT4EBaoqK1qM
ujR3WdVGdu+hP7VdMDQQpUUcGJs/ehn8B62gz5APSdHzOQ3tcTVIUlJl1+5nIq/5V8DZtjNfiMt9
7/PtN5vbvbjE8cRMoWSSpX1SqTYFIQueKjm9EPH4M7SYNc++Ne2DaTxaBKd7CxWlIXDxF4tBH8hM
gfqLeT6N/T4fCMAoYeYoSBpULMF1hXYOxCTbPRPTpB696iMs7XnXO2TLzxxB7sqIUY7kJDpe3Ser
gZsOJIJPmak7yHvTgTZ339lmHtfNnMfNMl17D2c2qcQDEMLzHIiPPoTLJ91qx+4iQJiwZq/ek7mj
ji3SjhhvvDPv2KF09kKyUWFczO4w/BDL8CXzUBzosDZOxcUgBDIDkpGOndpx3ojxPHMUx7azVJT6
5jWg9b6ZutG0pdBshbxbzemOkdd91gNPOQPujTtzCZ59sb7NyzwkjtTf6+oWSkynRWbkGU4fAUEb
FyHCiWOJ1R2h8UH+kG9QzUvM9wONIQpGl+Rrpl2aBHp+soQgHNmHfSVkP0bwFc4YGL+bbfZK+Lex
IyjszjMxJi3M6tVd3ZQFgXlx7Q2xLlNBatIALDrfZ2b/0M3BQ5c6F7M1nDiXhYSUN32NiiMAQcFL
3pgH6TIH3KaAgqmfTrO7nftKUUPlzICnVJFm0aqGzFLzfXS51fPApmK3izGa1x6o3JYxQZ7+zggq
I846Ogpohg5dcEaMF9LcUB0XA64JLBBCdNolkUyQ7k2neVn7WXBZZsExs2gIHJLGbgEPIkmDhT0l
I8Scn/j1jh9mD3DmtjUHmnPNwpwED4Uvp3K56UipLIzzuqS/pgHyg91v9c+ltox7f8SPUuM9Y83p
BSaeAwCKS6SVEgnch/oC2d2D7oQRLxlj4SUnRffQdEYXzUPxqEoTeCzF/pJvikeCr19VCpQgJSFF
FlnNe2MwIua73WPKat25hUe6hfInSs4ARp8izOEdpqx69dJWXVdpptfZsNqkGxq93KUeFArLIm2H
OkvPu2X0q/yS4REacHIeRgBR+nJCLsKCs4cyru1/Ck/jA8a8787Jw3A/tGiAGLkS40Ca9i1QJH8u
FjKJ+tr9lGWwHqctSI+UfLT55kezpF/KaL1TL8Tb1kM4hY11cyCVv6oaTWw+ADhV3vx9q2B+bLl3
rRZzjS1bv0Nr+FaE3rQrKSB2/2yZrisSRma/6ow4XEv3jx2mHZHplvaRgTxZ7cbix6NagAJXG89L
y2C38vVJiz/O+fI8oMo5mQw5E8+xf4f4e0eTbdFh5xJ5y8b5HUC7wlkYTM3qv/V5RdHntwThBpcV
89RzZ2RvZOIVeyiHSV9tTcKkEHakRcWu7aU89H8pLuBiKoWAnPrE2zAlbTY57zcPM1R3ghtDDsGp
znlTlc/hSAxJokF0YOlRzw1Ig2JtwrJvfPFT5+mD684ZKViFH8OZEg+jNXb3pgjRwQy3tBKR88ys
c4f13IMBDBY72QDC7ZDQsVurprIjXwzcDZDxoobcPtgaXf/Yz82b1wrCyG55IWXMZ5PVfth6Bd6a
9W3keQXzHWu07PogpqJukoFg55sb2G2Q5NGWI3FwhXdWCNWizOphfd0Q7NxSdKxVd+zt7qHZ6pL+
1muTrSegGKDfiUbPufYdEysOnNPU+PsO290HZ0q3PUKXPkTrI+q901EDkfixmyxaW5+GMNbGmtiY
2DJ+/DYZ3s+aqLAdb6ePujZ8s3vFsgpfDNBzmb2BPzyGupYPKyTbWK9hf+SMJyMQyQ1RgyacLIMy
Nnfb25ep8mFnb5SBpYW0cTNsOLj9aQxJsMzq7yIND0DhwE1C3jfCxUCw8MXON8ZTvcFSI+cZwvd8
GNrwlUxZxHOb/d2Yp/dwbu4nj6bCo00CsFh1Smiz8EfoUNm3NJ8+pnmjjQN6X+rAJFs8fPMd9TKz
bv1OrzHQO+htmCwNu5OwCjNTP+p8wvTBbQhnIX0pHjHbKt1gjfq0fYeskoxTc8JS/F5P5hc2Y8/D
Yt11JD4CMag0Dle8gAnsemjgF4X+Fs+uk+huIEarrZ6J0SPDBWFbxCf+A1n2wSxzRcj29FTNsx01
XmXGqGlwCXJl0ofOkezoSzpAThMl1VlVTZ9OvXEaTVaMru+U9g4DtwXgqZuuTv6DtLg8Aps5G02Y
BIaM+WTfmDeTIfV7Xml46ZlyA5OK4SsrR26t0F4jo8ixrHY/5jZ/bv2eoVvmxFzPlwzwVNnqTEN5
1AshW9uWtGpLuk0DIY0MXYNn3RNl54/jfeWZMDvzxwVkgFVzomU5iK744W+KJGi4JCe5+MdRWLA0
l1Nuuafaz/NDmPsv2wLvSdntZUzXZt9Dv6J73KBlFOVvmWZ/OlH/Mfrtmgr3kXr8W1XIi4UDLTC2
856ZEl6pn2pYZC5V+2ZAWvEra74jiwDyrqDYc+35razXJ+qvkbxRa0+zcQmxfHV7UE7Tb1tvX84e
KlZsPhE6mNuj7RaaZN4VeK2epu+97dEQaN0/i6xLcWBjM+4In8TC2LXOFRbHsJmhVxdOV8duaQDz
L8EQN8Yt+k8ao/dHSTt7C7Mh2+PVDUBnj2PUaJMIkNQk91O0TmKvzZtdoOybaguaHOPeQcOLmE0f
h9tbNlsTWHA4q7w5TF6HoxjdO0naaZSm/leazf1L2wCQYu3npdixiRnAyfJ1Mm0iQTfA1y07J/Ly
7TQOE4RvknALJD+OtxBSDiAj5246OK75A6AUO0SK94C79ZEUSo6IzrQO1HRfSvrhY+B0H5vLNMdM
i4cxV82Oa1RBTQvKvTnqJMtd87nIbBE7q3e3QTOABZGsTH1G14dj3SFYLHqvhFJes/PceWdW0J+d
zvhld0VACjrE9FBBU1tE1z7knUUiRBAeoEYfzGWbEh8nPCi14mugWXpAufnqp/lT6lPEDdsXIKZI
rLY3EtSBPt8Yw+bm1v44fvZLQ2OPDeVnJyRWj16Zvfure5Jh96I6cZ47Eg5FezsmzfqzqemWK3Wx
F7SgkvNpB5ceM0V32GLCTL+oTRCAqAKwyAx+ZdJIf5YbZ3nY2P2+650AwLI3Cqh0HgEVq4NXPyjZ
kytXPkI2Npe5yslWMHBwWvM7xA9YH8KHNloYtmXqVcd8RGHS0gxGugw+DMN427zu0Vz9OVpspny1
Xhg+eiIS7YLcWPiJvzGAdcuQPIy5GmJh02Fs4RNVQsxkRe+K3HmpZQhjeiHsz2i+ZY366quacq1l
NOjf1ZuLPZ0oI6tiz7rjVbfaTnzpG3sldSI3bnWAd727qZ13gWDUSR16KTtUHk62+uhwa650d0Dj
OSf51uytMV2S0Wbk223htlc9vqaBUye893O59v1paAHIy9R4GKbyjMb7W91AFFVGaCI2zq6bo6d7
Yy2/D8X41s7+ehpVgH9MUGZoYnHY7sT47FfNPpSEoEqVLxFuruwU090PXeUnArSEmZ/LlZrCN9BT
fzEt/bGVG0uNH0NOFl8vDlC1E+mKJWtDvu2FjPg9emlvB201fcGERN90Nh+QaYgsLeS1lNZ+rrwU
Vo+7/DK18W1Vmk+sidmxGLPs1tS5RTYXObL4YcAqICg/Ftf8nQ/O+OJODUKGRnEoVzZOMivskHWh
tm94vibe3rjUo1utjTBaq+1a5JnzbKMBwFFICW4bxtfRAGc/WoYi3I1Z9w7z/E5stypEUXe3wbuq
B82YjHa1Cium6D03Yw+Cwcxp1TFw50m2uQ3Zqz97xoZPYUGlonX16s/2U1V7+HSH0j7o0YTNMlcA
JXCLbnx3TYLdzlS3TGg9dSY0OgPb9wNsTHva5Xyn7MK738J90fkwmgNrUP6jk/cIWeY1Q/w/99a6
XibXz0BXA5wdLzK/oV2mrnTswHjH5b+qB/vRlqao7lev5Vc124JqxsjcKep6bRaviw1AmSwV6pMz
0/7QTyzRjFExocRl0zjMyCvkUHlMObR++ra/tsnYIsxOyJKURSLmqWQ1rB4WYkHWVo9TZdS/J01t
Y/Qdx3c/8kPvCuGvKvEFxR1Cm4oNSQqBIhYxLcvfXrGUzXuzsMt3NRW8GY9WofXvWioufXSY4ki+
5TZ8G4BbJQPBd8BRnn6mx9v/ZyPEy8ZZqxX8GfXuruktwzkudWi0EdjfL1c7NlOcksq8JSo2Tqe2
ru+WPJiGM4MhXoyVreH3bGj4XIs3bfxQuO4/e2ss16/Znqbga4F88p7PqVkkLjuBj4W1x3HLKFKf
p9lq3dje6uqeZEZ/jaxStocFqcVKaH0o3TigXG8O3pw5fQIj2IGQk/VQNgL6pSqyBlmZL8KaxoOd
+nrYTzoPyiO358Jz38w53VeDt/pXTLLD8FJtZqC/U/WRr6ngd7ZRKjk6d3MYzMZHqYhE3SEbonfN
q9EzARtyQDhDba1D9cxMOC5g2CcuvLEKxkaXUp0NznbIVuJcD6macQPw07BIEHhY22GSjYFVOw7+
xX3n+UZ+CvVMOmqADLD+BSaTL4ccbAaWUelpStx81p0DGls1U3pmtF6V0SLnfkDhrrP6RRmeR3HF
vHh5amsm02flwrqPZe/a7jlz08K+n310cmAjDDzSrgQYqQbHIDdqNReRLNY8fYFiNTMlFxG59/nk
U9WbZlWCW5uVbT5b3io+xmzAHdjpNYwFRzEAfrIHA/MCiQ5/H2TewEA0V3h0YNBqY7sPd/RsapUP
8GHkmtLi6Y4MywAtto/Og17DfrRgtE/PHi4b7lFlBW+GcTFkV90FrX/n086dNti4Q8SjtGn9l26d
YgMGXMCMS5bGY9FQu99Vtu/xswZ/vbRms9knYXit/7B5+G4cOdYhR4dWO81kkijoo+akAFeNHDYA
0bYpxwc0wvzFrTZgGLPyurdmyHLByExu7X1vdsGlhN9zy43Q3Jsia48MFuY7GPv3uCAIUhcNA9bJ
ZEzjU93VKidkoOmYJ4p1fNuMluDIroLQBtRnQOjP1IYUA+z6PGGvjzAuzXDYUw3xjeo2tgyWgktR
gjzvlnxkNgs/oqEgEtnN03/xrPonjBHrZ1Fyseyc6S8dk9rKiF1nFO57JyZz2NOphd29XZWkcZrr
JAeo+jyda81RdoMhuz9Oo7bm0BTwvMnrJPLjUELodU7EMtvfDIGSYVdsPhqPfF4g6mQq0OUJVikN
fGnXEmZfSQblsQsKlA3aM5Zn4eWvVbFAzl3s2VjJD09nuzs3Xj3/yfi9eFECmwC35ZK+ZXDbKaUt
ZlyFOtN9VeAdPUytSoyJ3a3GhjiiGG6Bem7+5S994O2akptFN1bwWVeyuy5TqK7CNUB1crtkKgeG
Bca0ZOubTzplS+J6NdqPS8nHiRh0yZMo54A0z9Idv1qiuMzdsGhp309Q/Y6urBHq4PjiI4AT9Xim
bKiYyCiTw9NcsupMiBzB0o7vQOCieDZUBE+e+atb2DxfCCQcnRa8KnQOf1nvXgEZf60teAqqwRez
Gm6k9jVdNO4tc/+AtpkjktHK2zgqVC+OrbxEtX3VH8nV4LWE3VLAtQ1G41UgGsri0nGcY+rU+d0I
6HttTSRQLm2CH1mQEPr96NfWq72GeuLDmqQcY2B9Uum8vui8ta5AGgDmXQ9aGQ04CMWkXHTZiZhV
tuYECuiCVAGzHTzdcLJhdTI9QsxqPyDbcoSALKkK1MJV69Ext3yMibnlfKSPSruorlfnN+oTJ4+d
AZ3gWBDFHJfpaoRAFNC5dcE4D9ynwYDG9Nq7odiCcReGa3uqLW/68KYAGjtW+NxDwwK43LYtF24b
8J6W1pt/DF5b1pHn4v5FNyIEiXTKwtMWd5Wf8Jyo/jujBcNw8+wRfg1/zeWUQO2ymC1kTOpjfEzS
yfxTwzuOQpyGsACcLZS6AQYSpEptYJoJx8sy7IsG+dhuRVaJL4wOJy/pGqqRsxnUBhQSdsOuypXx
Kbdy+q7KBSpvMC9XpM5BEFPpy3dGhnJNZkvB9jQxVkIjEWTuQ6U9znDLXNw07lQb/DFVNz5MIZIx
CuAOTpTi4nQsQiwRVdTB94nk01coUPq+8NEuDz0LIUKhwFqqbYlYtciU96IaD8InBEBkfO4afKZb
4X7AsOPPEvWkt2tAv5XH5GZWTF5SI38Ohw7PD6F8+Zrm6s4dpRoTenGqdTUur8245h+h6kG7TL92
YZpUuWw+lWk3T4thmj/JkS7u5KTrn4Vn9cB2Atm2UVm0U8TAgf5IXT8zPYFtZ+LcE8NsIky86tzp
pPTg/Sm6jkJqNalKUCDbe1A4+Q41NUeHJPKMN7NBzcE5iODq2VrEi5a9IiKZUcsDKMyU2HPX842c
fH6m330dpbA5rNwZIvMo1vJ1HdLmt57kp8Z/LPFA4rZkm54p+7OrzW30FDA3rC4lNksXDt0QGXce
IsQd8EzqmYzCMLkpdf0+v/Z5q++ctg3jSvqlD5HKGB+2Qmro5rmVfxVZmMIbcVX7VsiCBnOD2xMx
6qsQAE8obE1rG56gSQS/+NrZE65REIzGrDXuRKfMNyIdi68WxomBrE6HwX5iLMyYD1TajdH36lMR
AJtTDeAln2PwtEAnNFnapXS50mxcrUirG1avhsWyDQ8lbcWQbPCgl4ME3mBD/RVNbAH+QAfHWbG9
t2rransb65Jqj3VvLWvjQRCty8gJJCOHVYWZfTbGRvxhQG88WpksAfXNCfj779+bipDhLYIQnG3R
WV9gd4U/dDFaX+aGJC0Gnuue81yHAwJ5ZwBEgXN0qgyTM6NYak4Y2Tgs4xSW6MFJHeg2OIGgxy17
Lp+WGxrOkeCPmbf9JLMGnyppr+Jkm0z3ZzUBHsJ3hHfV08xk6ULBnatM89PBCmC9t5aAilKW1c8B
Uk0srFJczN7j1J1cGa67HGDs3PQGYW8jjK2vZZ0ctR9Jcm+iGs3Ab9qL9J5Euy32C9LOzcyv4hIL
h4iygVGgvwE5Ym5Wke1Vk8tFI07N3IOTNuWhDu1J7RTi3CZBlyl/zg3de8xcAV3Rmip/b7Vo0ZMQ
0PsPRGXb2zmZ5b3PbGSOMkv286GxfAKEaBTy5UURcMAIz2kG+KQ9GpFwNif71/j3YY3jlm/voCny
nQ0sICPSimDpLscF8DVFlNVslubupH72hqBBpCh5IqMFuMU/Buk9XHEjNuegiBoCo66DWayYycGL
RoXAZ8NmoKpbdGV1mTXhmxdk2QGVuftitwxOF72I99xzKC7rm9vZjgDs9cO1lgZhoxvAXPLG/ClX
y/YAw8p+mjcvG2JzbG6MddSjxZMHT5YMb2H2bhIaJGLvhjXPn3wdWs7ZGettr/uh+5DMjN7z0EdW
UAxvQwtLeQj66heRLyStoyr+CcLr3TMDoGIvTDirqMaIpN9rD6luj55e7hs8FcDKzInl0qyS/bOl
9HYYwDER3LVbq5+teh3O3eAWD0w5v4gdhPtJmlgYJNmE68Z7a1erlyDa4IXKuuIeqYbRdo9mmBOK
/c/tPxcarjWSTLZWAcE97tx1uZITlXdRkA6s8AmcZbq4Gat0Fy6CjtL/q3sLb1fNfaMM5exrVgpe
a00OzPz3B4CEsyNa1LlQDspWLVevzyi5nPDWuXlacEnNdst/cZeFjV9VIesS4bxlRovX5gStw8sy
f1a3tQLLHomjMM11P3pbad97fojH2bgGS7rfLFdchB5DD6nMxAOqUoz5I2SfXFDzuC7V0RlkHyY4
iAhoGZumM7bHmbiFLl/48/+cAgxlUu8c4CSQ0SBV/RLBYa3Qe/49wJAZ+KsAiZoK/GPHGcaczt0U
iEQWNr8MiiyEGMJF1R6362qb2XSMcHQUNLp1zSMcTvj08BUMAtzgyuTUaZuo6CUm6HUmikSvXt0I
9S/ofhT8LQgVh4/5Vo9b1V2ACJz6Cj8tLKNRw0iM0MdidZcJ3w2PmKqOw8HybnzImY162NKGw2vd
2BcwnWX1btRFT15aBlK+U7B7WNXwNH+HA/fpboHLgUPINHqkpI4UUjtCHzczanL6qqjwCt7kanay
uevWxSqPWvK7d4NRNbiGG+3wjTXkAWy2i8iSRS4aZCodYKE4OGvicuuG2cuohpRiZhyzc1c0BdII
T5norIsKNUdv2ysxS7iFt/jnNcI45FaBFn0HMdAe3wQdSJBQFiEi1L0HUwpHRFZO6U/y/Z93OADE
q73Eul4fp6YyBQFhlNkR/Wr4xZRycsjSoP3jHlZY2hRCak6VYMTcPMfDcbfqBWGQzFMR7EsnFPFs
ol9/ol9I/YO3FCbihLmuvxwPkJMzf13ryN5WIFcxj+Zr1gxu/7LAzknPdPYsP3dYmMNAiqreFbbz
nPUgL01cYz0Ia6ic7Ud4FqmkT8wx5gBclIoJYYWOP9RLEx7VYjk/qPKDj6pPkzIw4FAVyGtubF4j
y56NjrU3Z817VtgLV4h8mGYXoYdD2wMUsQvXOnvOSqbYKM1G2ErjH3sIvyMf5EQUgst6P5rLt7/K
wf+RUdVrW/O/f7n9na+2W4ciy8e/WVz/9W//b15Wh9/tw2f9+/8Hx9pb9sZ/+jX9X4a1u3ZU82fz
3xxrb3/jHxMrkstoxRA6YlyGyx0+Vv9hYmX9DaJnZOr5KKNd82Zs9u8mVobl/2/fJ58ez1XCVfDR
R50K83zM//V/GTYx9fhhEcdlY312U4z+T2ysLOevP/J/STHR5mJXh22tLQiiFnzM/0PCPQdjZg5j
jWHjgF4qHhxGrj+NvEIm6UoLAZTrVZmKfTybCNVZzX/j7LyWI0eybPsrZfcdbXA4hOPhjtmERAS1
TDJfYGQKaK3x9bOQ3XMvGZlDTrX1U3VWJRCAw8U5e69d2C79Iw7i10MZR+hmYQIIZHmcNDYBD0G/
iLKFEOQGQ8AEKImu34YcErrzoAsS96i3ODJWauyb9sEZXVs/SGy1XzAqjQ2xx1PrX7hDkL7ow4xL
Ch85Bd+M2saLlBmN3dBF2jQq88WJCQpL/CZ5ipzC2tlMu6sqCZNnashWDqkie3VdBDvzyHesnDS+
1AI3evJHX9BnbwFfpK78ouVW+jVq0nyLMy1Fxk3vxxGi3Zr6mC3yRiZdWcfhtZpIO1lP1DIjvPaa
tuatJSXHkklbdei+742RDnedaX5G4asIbrqR/n3mRtYeaRwMnhypYzPHzMiAqijKhr1EJNwS5QV0
wP6uV82zawRijbG/XflDLa4bdHHFyhn8YlcgYdySksoR0uyqcT+3SQYOrPKJeGF1JN3ULtRV4/jR
Ky52kkU5UFllHh5yyFD3xDHAy9QqFXjSHhaySaQeKAjz39VZE28t5f+kbPic4flBbcX6xqvtjg0B
uyhfMNGhwrAOmi3SPSKI5MGWww420iYszKXHPwdiV2gpsjncOdhiOoJMQRawxc8WgmvTPCRtJa5C
X1zgIXiIJFIYVveaXsQYBY8zZ6SzLGgBGhd+n31faF4bDTG/J2SGeENrUlIeB7LP2fLXtAdioB0h
95atdcqe2DH78dg4vC24LLRpitINDx24YhT1hnaHmiOkCCOQIJhxwgnaLuivhkT5hF2Fhlq3jn5K
A2HZLe5kYmxTjhRcr7lE+z+vOgmcZ0zifeCU4tDIydmoXl7kNTtVO3Gnc7eyaSLk6I5CnwNoOmnr
sKlROFKdufA5H97nsZNd+kUbf5/N2W4503TZIW2jHtrKFG19M6we7TzVb+ccfAGSr/BbQ3g71iYZ
7/O8sFB+6fFlZQsGoGacYfaLriNaZocmM5x1qM3VEf9etKspgs9JVpKLzgHApFaGsm6gmUuJEHFm
YpS8hMypADUhioqtqdvai/MAbntzT2SjuK20wdjHcVDtjWii7cp5lDx0e2XHrIqbVOUYbS1BHwPz
P5SZrwMF3UObyeDWpxwJt99MrXVR2slmQMt5pfIx3MpQxhsdW8Q6dfX9POvZVatZ+Q5vjrzwgVRd
NUE+X+Yau+dAWs3ZHFHXWZWZawIPNuV60hviWtDxnFVRyInFaZ5ELYItRSq1mpwpv4hFgHhM2o+B
oYDXBYGbBusBa6Lajbz6Y6BrHOncaioPU2De55zVmKDC2tn5XTA+tTPiwBmJNWwSXnkY+elXBSpr
7cf8Z22NyEmYYwsVJeDbGgWNSd2iujNybElCYh1rg1IBLUPKsLS0Dj6WOagnQfplsDt5rAZhnqHB
oy/QJPJYCH+rO/V3o09eI1E619XUhTvs04gLywlVNLHviJqzeIY8hswSTxrEajYwvFpPG/Ig4KSY
aEP32uCP6/e2YKDCiA3GM9jQvuB0h7a8G7oa1rElvJYi80tiTkgwWrrTVWzaF37fY1iIUwoX/NxK
3DqN6xDGwDOsE5xpjjif6WGSgyEbdGdU88fwZmwCCF6cwDGD0SDZ5H26oyxwMfah1xR66Rl1eUDR
c6XNHawVhp/HWUfsRSY3gCAfy6A/UphH5VMn5zquHdd3Xk2zPAIK2pWOuYtbzPCVOXl6Gl4GRuav
e7xirQQmNlLaKCDh6hWFrDTcN0LfZYPPPxdeao8r5UzfzOgOpDAtcesZUvAaT9BO1P2+6I0LZdS4
Ruj8p7RjMxwNsToraXPhGj/rM3nmj8W+yLjpGT1hWKFlKWmB5JeqRjZRY9LAM5UFcpf789Ukp20+
4MODHYArhq4j1nPRNnABRhwletMcNctCbyZLVDmafyvjkcnB8BIWoi7HW49AVDOna4S+qOF0qs5o
NRFeCiDlrGImynZ6E7RBk9FCt2JPNzIb5MqnCYMWKbyhQ5Vve5VfVVKe4ye6SzJUVGm9r1GyUDDV
Dc/SUxPlvBV+R1A7z0cyusUNRSX9gOWvQTLh2w8cROvF1Z48QNWn4V4PTIKOxKQ/25TncbrPuxok
4s5yU23bJiX12sCxtlbr/jSANO77jGTmORfnuRl8K22mFLsY0GmEvom9cO4O7ji8+mPcXvih3qzH
rpaHpArRcI5kWleORH8gC4BeLlUZHLVbw7KtnRubR6ZF3BUD8vmoxJau1wANi9ALkL0XTj0t55hw
k2iUYCuqutvCR6BDYZMvue2/+3RMRET2hEq61zlHHFu4VxmmDc+HWcnHVNxZun9naVmzZvPygkIX
B1uNlxNNcrIGzLJmDt2FabUbYg1WEiHPBK1O1LmGm5510UWXtYYLyGAn2jru+2Az4ofqpuYY+M0N
QqHzajCYJPvUU1AgiNFEbD1kRYRWlhZQWyX5RZVPDpwk1zqmbpXv4VpzxKboEe1kBRdp4Bz4HJrE
49lM4o2Mgm7rZC5bob5UPxtRGueU9zNU4VEC1lHXngdnvmAlSclpVTk1qcI1f0Tckp3rxqGtunzL
HDisgbVTkrHNr35vUEnQO8FJQ09x+TvYiodQPYsxwBfu+HeUHUD6xMx+toSKCYGqB31dN9CgEahe
20ZXrPSu5UjFwhSVhMO62bB26/QqQa5T9pb2tZ0b5kC50PPkObqz+EgH+NAP2rOIop3SqWKFqtmF
Y4W6q5E3SDyNyyyW51kXYU02hLbXYpQtLmmWWEPMi2Aebmc9ue0sF+Y2gsxElGdtau802sA4L5Of
sc6Soc0aRjQJ4SqI5n3cuwWch97ZhGxTUYNOlLnw0FBw06eHJqooCadsxGj4DLSO5bMS2U8ccsYO
P43yprI8wxlFCSqrvqD9tNZBX6Cn54S66vwMtX6ZIFHuTb3iN9FtvCj9MT3O6Sg2zjzcGwZbKGK0
X3wFaJGj+nxIep3qKQ5fDXN42KirOLYkajoUAOc1EfXXjePUu6QNxZYdcbqhWG4TlJAU3wNjBuoh
9HB6EHqLYsUmMvvFAq2JUB2DMpX4rKHSpk3nWJjam4InhjPJRCyjjfojXll3ZalBbuLZmA8o6fln
/Iyz5kHeQsiPkiDx/AYTRNsVuPAi3iln56qf9GNq41CEzgruDkcolYQYPsVN3sj0q6kFXNCY1ZUf
J/UFPUDIq8PoXwb2OF8jT56ll9F5G+jf2/lFMxnVV30cIFWy5z0kjk6ybzr2hyrEQT4ZPj58oalz
TUPzSOmMse1oidxnCn4IG2+QF078FGdtD/tJzGLf9KY4a0RgPjUTzqw4Te1V1FrVboyyZkvf4XoO
iQfF5PcKdl94STyO+XXQtnq5scJa9Y9EEGvxvsQPxaSt2cNxrutm3Ot4lC5rrMlnnRCahe5lRBkf
rJsid5p9jCRPfB8tBPmaG4Uj4jihE3xVqFuy37PBc6N0QvuGUPAhVDofjNXm4qV3q/AxlT7qTy0d
rfPSCTWsN2aPkz7jDF9/l1qyGC0SjZc/CSNMqRKasaSdnUU21eAiBzSJi1jbM41HMBQjOB8UXArO
F5Oi7rOe+1anPKxPut/ua0J99R1d78qCUWBX7hfEGaq5TdFCD5AuqWfcjk1cl56JFzZpkL9AZ+dj
t+0KOWqjOce5i0rjKRlLYXqlrYjJrS3fsTYd0pav41gqqA9ZFkF47eMgPDgsO8Z1b86ImLIZDXvH
YYrzGRB/O0ZaYgsqsmOIS2/tJ5b1irs7u68Mre4Pts1Mc1dBnjcuOWiyTDuVndDsnjrw7a4zJVXP
Mlv3L5TfFkCoDxP0JszcrDzKULNwjNZS1V4fpWI1T300HpM+KbuzwWe7LeuM3yUhH+C6xW4hA4hf
db5gduMi+jHlWM9lKxKIBfgtwtnoCQxorYOiM3Edophd4xGPdrwfbR07+E393sZ1phUu9L1RC69H
zNr3UaDQX4ZrhuUBu9C8ScIZHo3W6JvE0R7oFF7JrN8ZibAPvmwcr8L1KuOmQKrZ4wPPOc1SRH+K
U0UOZVchQAWPj2Sp2zmNqG67KGqLtVm4l8mAm64o6LY1jfJMu0d3g1cr0xw8EiYNV4Ow8ztft+9S
WJbQeLIH6r84VnzQoH51dLPAXcfdcN1G5gYgg9jJVKP9hQ8m1uR9Y0CRM5Gb0IagLVCWoIPGZDu7
lVjrhXkzFcSmZO6RU4K/JpFQX2llsTeS9kdb2NuxmB6Hwb2EKgDhaDKJSu2woWDJeuRVP7e0tcLC
4rinVS9pcV20yQGx0rdYL7zMnmhhZZaHHOnZjnkBo7umXrpZxIu9jYg8KKtDXCGHjEPtkUb6bdXg
S+oF9Ed47W2WwxAafuguIKAycItLQ2vuTDjHq1TProm1uEVzeiEqFINNj4NsLvsLTLpnoFCv25HM
g0Jvf7oGhZEqOSb+OJ1LCcEFncBZgrcj0gw2xlV/g9f7aXLVV07ngwdh4GBXEuyBzQmJz9BGubgs
gnnkZdXP2Mdka/vXqWIpk5Bd2m7H5IvHV7e/pi1huV2K+83tNz59jZ3mx/uZ40aQqtd24nlY0wGo
1zPG7lVOj/x5op1BkzKCyeo/pyr+Zha5cSb0/Cv1j8OEIAbMdLvJpmDeGkX2CG1U33Zw7zrdedF8
8jk0Ai1WtR0Nu16nxjjJwqtZBcugvXRok0IqNOaX1mQ4YmLkvmEZDXlnHroRu26l2+vOnuWmaLjl
xRxiNPmz0GFkTRxc0fal3+tI2xUtZlzJhE5LKT4Du4gMmWC3kr62Npd0vjJB302Xt4hKHvLEumni
fo97o74hQIMTv+IpK/vgIM4z2N0qOiEz/z99XCAXbXpXghwgIovzS76nLHqns3VHLXEZJ+PjWA3+
A23gbRr5GxSyl7AkH6Teb8pWHZG1H7BS76O59mhOenWNb7FGxjk6+MaGJt/rxnDWt75XwwdVXcvZ
PnlIKZzbKt0KMzjkbn5nKAxo/pBSHY6AcprRuauLI/bbvR6ZB9loD37RYRXtoh+j2ZgQ0WcsUyaE
gCnfBoZ7i7+48UJAJiiGbaKGQnNb0YCmkwInaqqv1aypqx5QK3WUAyWbRRP23WdjOLNEb3AQ+5eR
NLtzfeiJYsyK5zqc5JlbGrmnGw7GWmaMuMdbHYcTcJNac6+HAdxEH4NzLulQbTlHPY5UpdF6G+Yq
GuinSb/NbtIwAGUOZieqWX7rNp1oWqVXyNPu7AbpG87x2G4uVOTfW4m1mwfXvUVLTN2CttJqKun3
gCcapbvPeomgujWPc2kehROsrT7ZmkmreRR4aHmlxtYwrTtwnYeJfiNrW7CptOpsrpS5SxCC7il7
3ECAPlLc4hROhdJbGsd44rcQMDwrz8Di6M7OGGhrtYX1isz5Cbns0UnK7dJNWvsRrhEzwfgRY5HR
3UMFioPzENYI28EYPwMxxaqWg8ZQBFqq1DNHXbvQ6kvMBufZgBpqmDjTwSqldU26sUvskel/zyM8
5AACZYkEw0KSguCkf6yDcoO380tTSEZss29YsgvOjI5lXjNfI2qs4eHHG6dlH58h6LkwrOTW96Hy
0QOf2tu0dA51pR50Y970c3Zr8MBN6LSdwWltYTfBuBpoE9kOxhZ9RtjgFBKNNo4AzubzsOMIjuU5
qV5UOG9xf9zXA0fxKI3tnQhoWFlaUq4bvfL6wviRZ5qH+uyngkGedglIuxpAHlr25QJIc9qxv4+c
/iIQ3HpTsYNO7duQHgHCFbVtcouaoI6sMHKq732VH4dk+JrE4UVKG6wV4waJ3Ze6TJ8FmUpghBcu
nE1hBr1vpw3X8N22uBLPpry6GNhzOPS0IXY/jjNoo0QQV5yhRBWIuLvmLK/MyyjWnAsrY+6g3cEM
ltBldfxgi07wearNq8SqL/HXjythAM9PdUDYdSsObCQeYTnt9IKteFc8U0+DyJ7t/S4C5OEDIvD9
4RwnH+Avm1KvoXEkHDvjIfCRimdAbBV/Dd7h8SKecTiimbxTevasEtPd4EnbNUOD/xWZ/MLdPrZW
LnbCCOSeDvlLKlA0WDTku7Hr1EGEMaVVYT6bIxvKCnbDDoNivMojjoJTX9L9zTDK0HbFA5tErx2v
APHx4Oxpz3vsB5+TBg2lAMttp5W/YUtarvvGxdGRPgCPdIcnl2MUW9nIBIuFNQXkVFrxtyI5hHfT
OBUv01NZoKX6HZrBLBVbTZXj1CFjQ/YGL64P82Q3q8woN0YJb3aH/sq/bUJMnzvkIFFxhugiIdHe
j82HObNpDmC9QnFv0h27z+AWZuvIBA62jXzL+TkLp2fpZIbFzMjI+A6/c+h3SdJaP6O8dW6LuR9u
K10BnwoBpPCds3tyVo1C9rsKUrOjwlliKtrSuy+fB8QKybqsF8ksLYKclS4bksvILuktuL3xwM7Z
pUcZKQSRxhROT6NTThwcA19Ld07WYa+PQ+YJ7lFFD8aIu2ARQEq4CHJwbHIj89n3kqriNbpomhkR
pWnV4IfC2WkOsVvYUEdGXY7bLmk6Cvq50vbjVGRfDQR+N4Oq5ysxJriYUd7iHf/7Lbn/Xb/tqvyR
37X1jx/txUt52r97185r/uPXHxMEtPS63v3DNm+jdrrpftTT7Y+mS//Z+vvXv/m//cO/fvz6W+6n
8sf//T/fWPfa5W8L4K68DYJRwFH/56bbrv6Rfwv/ult6Yj/q/K+X/Ptf/5m3L/W3Nvr21zn/2Jz+
Zf/sxznOP6wlMhETj7KFhBz83/046f4DQrJS+J9ABTjO0gf7f/048Q9ITgjN+e8sDkAuQN7mX/04
kz4eFVaQrQZmB+vvNOPeY38V+nIlsc+7FrQyJcWvGJg3MGVCVcaWEjOGHIt6fCKd5Kqdhf3Sg++A
MNUjK22Tz6i/p2G2whRky+hw4w0uzwZ9IeG+uao2Nn4KuCUm4Q61JUPYOk+d19o9n+NbE35BX980
xm0FhTRD2EplfSPi+yq/M6Nk0w/PHQrIgqSQrH6tsff0uAiT3jPQbTsjwlpOcx0VAtKJ/Xg9IAQE
dWa495VQ2xwdp0ZSq5vMW5Nt7ISgnm4f+5GKPEKE8+66depPuL7iPVOYh3zyc0/AvhLpom0Z/Fzn
Tl0skeQwyFdgqXbFur7CiHSTPtLyQ0O+cg9vhuj1P1uqb2M7P7vy8udvHvQwzppO9QUBvM16Lcfh
yq+fAkGoXB79RLt0MJufH1/xFyD5//d2f/+x9KXfXrKw7DHLJJcsD812V23Jh0Z0tEp31t73ioO9
ynZ3H1/ytzH8/vGeZrpNRTHY+jKawkO0Ta9AxO2Gs3/jEsh+TJ3vET72yYAVXT+L1tDwIDjfZhVt
bes6qCp4To9Z/PzxpQw+7Dec4n89wDfXOhktqVU7VU9mz5rUI0TL39W+eqi9kRj54Sm/DH4ER+PK
RNl0lt+EcJdW8p5Q0OHLx3chmJRO74IDg6WkRYItuoCTu4Cm1NUxQp91o22l2KjHHgqNs+qnLUdb
inERYUHBJx/K8hRPhs67a56M1mxpFrQG/eBGJts+6vaE0HDeHSETEL20++QX/n41NF36Ah+HViFc
uaCx33wbjdK0TEsFvfdCM9cBURM3gatwyUyhDdEVwTnVdcBfc5ldmG4Jwd2w1MtU1Z3XVLI6w/HQ
XQFNwaMUqeTHlNjm3xt1TI+Qqi3mZ8U7MNjdv79DcrUF818E1MgKo3UNEx9mcgRtAQseUjot2vhB
bX0yZSzaizcvwZC2sk3BZVFXGpTzTh6LLjI3xQvPIZv0nhXxWvVO6CryPn76yyzw5irSJAzNQPph
uixBSEpOPqgUbA3Sc/T0tprYTqHb6+gE0cu/r3W9vKKG45zVmQA9i2nJAX1AEtbtx7cgULu8vwdW
V8MgmM0xLe5iyW17OwBEuWSdxq7wOEurLfG0sFTrgXJkFCEoNPFOzkH5NbQR8EaVCzMhjErA1wBF
XOinxx5B++XHt3Qyky1x4khT6PbwXHjzp89+LtwWbxucsHbJetWiucLNiS3TrBXsLYc2Dpau7cfX
FCfzzXJR1mFb4dnAxYJs6P1jKGSBvzIPueg0Zndl9ss5Sb3CMWJsr5LaJU7tiRpY4OMhseJJ0lCQ
DS0xNfflIhHjdPvJPb1ntSvuSfExIQxyiM1zhDyZfXrKOgU1qgrKgmOtI3J3KZFxmK8oERKSqL4n
VD5cjgJrTHf9pkUQcfPJLfz2WMh4kLpSNuHy1M/RPL0bHdZMY0SrsYTZDJFwbQ4LTMFOe468oYNB
PycKFgdYiIWYcFqlP/lhXb04eoaF3c0R+mI8r/zXT+5q+frefDcWq49jMUgI5Vv+t+SKvx2zYNIa
ra+MfgfgYxhBbbjzbUwkq4frMLtFNr+UBcy+hEoQTOO3NouspSgs0YjSW4ivFQ085KKGoxVbp4JW
GRkyiD4JFTjdAyzLpE3coWGbvEgSEE+SCl3kpA7MBttjDvDPx7TOnsSQEIedBTaHpknsEikaGujU
QnDXEgA4DcW2Ua27jibMDKYP7GFurWu+uGQ/Bm13/OQ5nr7d5Q4dhTiOmAfD+C2RIJmof3dIeaCG
Tkh7zNyGs0KXbC3q0lgNYhwWzYT0iohuvlJ1tiUPWOCy8NWivxo+WYxOX+tyO4x60iXpvpLgdjLY
ykq2bRngBY1Np2L5CzNkZiUNUhJZVx//9D9cytEtSnDUIJABOsvC/2bZ01uri7I2cDx3DqBWze1m
kIRO0WT47EqnEyzDAJk+ikHSI2EmOsbp+tUAlSfNy/emOv42uVG8bzMRAoACdwpIDFSA41Yv8OFh
ebVY5AnCg1dXxQr8JJx9Z6iKT75q43RiWW7JIaVT56ebStjL03nz6zm8+8oJLd/zW7RRYyrNG7ez
4I2kdFZkUuyZ5As80K1LkEDNYX4aaIzHFDJGZAmb0tfgr9t0X1ZOr9ot+oX8iL0SdkIRx7cVy/EW
YH19+LvvjLtGJMxhj3PTL93m27tOWb6U0UTAP3pnPo8i3MZoonUv9WEIfXyp043f8tIUg0PYkgnQ
Idj0/ROyksBFnmyB9irN7l7VMS7N0HFLL8kqYa3gwgZfLZU1P0JfAqGMReIVE4DyXZ3HlvpnseF/
ju34/TsVy+QpmYldB6jGyd0MFkoNpzd8r4UkeFcMfnJjjlZzg0hbJpsUHVtPVt9Ekby1eu17zqe1
lEtKEyO5ruFpQf34UFilpRYFQFNREwsh/qKOdpNd3/byvOvr+CWzYgt7K7Hq5Z74JY6AdRnPf3dV
Wx4tQlolFDkkljg99rZhXvVBwo8BBOPsMjIO6KP4rRd3Ffl8WZrvstKJtw1dgW2LyRrWvNPtP36/
v3/+3IOhSHa12NvJ0w/AbmJnVg0fgDs6ALBoku/9PrXPMiORn7y85fN+u1bxc9ndAQ1gaiM5d9Eh
vx21JJ7ilpl1zQtTn56t7MMNpYZmG0+UrEeTzg0AhYCyuVN+cuVluvztyspdCigmxcxfY/zNV45m
kOZfUmkULHO65PqSQZAZa4lEayuSMt8AbcDSXrXlFTDD4m/PsGLZvbnsoHEj6PbJmI2oOCdqjoND
WQQWydGTfp0z9hBbuZ99H6cbxuURv73UyXQ2tiGefWhVBz5Z5RFwCelUt9MdHdIC2rVPO12kySdT
xB+GEFtU11ZCLOHG5snePZM9ywdI8UMbqH7bNtoXh0//UneG8pMr/fHnKXTp7ANdjkHL7PDmPfah
YbQKmfcB87e7sTBK6WQTPOOE8Y8y801EVfPXv/t9MPUJHitnIApU9slKbMZDOgU80kMCiGbnpKi3
MEIHu0HP3E/OQL9/H8ul+AZt3eFL+ZU39ubXaXKoB9kyTpo4LjJIdYtHmaArDBaWzLcKkDHnr5lT
iRZ+8it/f7AGBw3FazQpL3Lt9w+WXLqYkEUerASnd9CwsmMw7MfLGsExSYIlIsdxzj7bdJ3UFFha
+CAsQZ2T18kkeLItjGOVCjEpjNdhORK2aBiYbOd6njIUGkOGjSWgsKHKAEEGhH1xTCd3iRykY/hM
IOVnFQD5++JC0dXF8iJ1BFpCnuxPmKIptdNQ8yplw88EVOqFNdtPO8TaZDKDYCpdgJWEQh3cJp6O
ScjZzKaNtfcdHZpFn/o3WZLoREqJwhvKpiNIc5ieMieuaU/p4MxHaZ9Fflxep2ijD+grk0OaT+Mm
5dR1aKcguxYjGPeWBN8j0ElBsn1fHQk5S9ck2jqfbCR+f+9Mh4bFeOMY4fLtvn/vgxkV9Wzorjci
ZqwN/MSgMK2nvLqk6f3JNPiHay2bFTa1nAPwz51M/yOhrnVW5wF8bCe8qDr3yRGBDi9sgYGV6X0z
p+H2449X/L69A/po4woRDiYTFtr3vy9CVD8HrRscgtj/XkKd9vBfQu9morqawXIQ2uq7YAnJcVCt
dM79YvI/ecQnZSUG+ZLQbiwFFGEZ7KHe30JB7nE7GxoTyMITFrb7oiEh2tgTqHR7wAL/8U/+fTKW
LDRUr3Q26OzmT77kPEdtWgaInxRSpaPQoupiRg10nk5T+0kA4u+r6tItwGHHL8MnpJ+cHCY4OdNA
Y/AwKrqogICQ7mbOxjRJCWh4muzfff/O1gd7U5nETnz8Q/+wMV3KUkxbpMZzZrNOHqzNLhF0pRax
rBaK8KBI0UvHj1O4iHoZ77PXTJn2CvdYbFWBaDovtC+R3Tt/L4CSLYVuUjSC2oi7SlIcXQb+m3lb
pbGVIfuMDrmBwTutxo3ItPm5A8lzUYfIPIiA7D/5mJYP8/2OZrmmyQGRVFbKESfLkl/HQzNTCDvY
El6SL2hys2UdPhm7vw8mE8zEYpiyoG8yWb//ZRjwOy2vVHQYwDRvU6MycLrOkF1nvf2ktvmHwbQ8
QeorFBl1Zoj3l3JrOZgDDinIV01/RD9wn+p2ckbAje4JjlFrEx3+eVzqRDzn5nTx8WD6/SPlh7I3
NDgKUu/8VYN/8wpLUXSJr0rSnZsx3Y5+VewqH/38WEjimcie+Phyxu9zIddjhNo20y81x5Oxa7Yt
qQ1jER9i3A+bAdTKtscdgb0qDLyY/u0lYoDmqAd1vGO1wrWh2hDmHG6pqqtznJUd0jgEeK96R3pJ
mxSON7WWv2FLS+g3ko4zMQMH7/BQ8S/HwV7z8/HCR8OzxjdivVh9eyNt7G8f/7A/TLj8MOZZ+pRL
Yeq0TRAkImy6vIkPtD1jVOB2tlUGyPOQ0Ha4OiA3wkY/DmPbIVTkD8do0j/ZJP7x4doA5pkSSC91
7JN5qcGWItQUJSDEBcpRqtub0hilgsovHi3LjoGITbzccCxMz3K09tzILfUkRD8htVUEXZML1Q1Q
MprQhsJg45i3A8vylCbdc0gi5cZhf33M8c+t+sqiAalpZs5GZXiR/L3oaPJ9Y8/6+ccP90+DBtkC
e3xmG7bbJ1N7lZURYEnSzPHyxDukXfl2rqZwq6VgQY0GQ9GqzKeXjy/6pylAWeyJaI5AHdCXP3/z
ZZgixjVFbQTVSgdarhgLyrxIt92aKImPL/WHj5Dqu8V0Q5XXcX9VEd9cCnxLJ+IW75KhAdeKfD04
IyMr3RkSekfCRvyT6/1hDjVYkhmsNr+Nr/H9T3OL2qTPwlgVuAw30qwjAg8QRH38q5ZP+WSm5hKs
UYLpRTHDvL+KRqYDeMcZR9Zg9x4lEYKfo2ZYg+vs+TRz91IjCH3Dd+N/sr/+4++jfu8wZGx6+svz
fvM82yDuy9hQ8aERCmSqIIlrKNz6+uPf96e3Ri+KbTzjkrnsZFs3BWDl0McwlY2u2BaB7gOz6VHU
IZa/sf2m/GTl+/P1kAlwWqF0YZ2stpaws3roeJ59tLhGm2Jn2ASa0BgzV/iIP7nan94em4zFCC0t
ul8nE3UipQygBccHpxHZGRC6ZIOeavYguKxrMV3Y1fgUaEGx/TceKl0wvnL0GLpaXu2bV+fS7wHa
Y8WHsDRCzJAOiaUCS04ARerCiXTr5t+4ns3cx+UEFanToVLlppv1IcrnUpCaM0Ni8GNe3eBSyuyL
wf3k0/vDao8ZnUoQLXS+itNlQuZpoaKKsw91Tm09EH3gjUSa7lvbdQ6abhZbdxIFNVY39AZdCz/Z
bPxhUmM/rnPCW0q+4nRPHvu5zfJrJ4eS34Z03xovx7j+OnZ26338YP98JYYO9kidTfnJ1xHSuSbq
MUwPoo/9bRC5tVdH9ModvMKffO5/WnsNepcme3GOO7TL3g+aKe5H0VB3PoR6G74mEpL3NFXOrprj
6kA4UHlASqYuhmL212yGmidkgJ+euJaLnE53LPzQaJYKrfnrJt+M3FJSqvDFROqGZhFHYDesqVLz
cTwCmA2dXmxT2GweY5/8pBwqbGDLkGHgl+S/aP3+48cvF1nUyf2Q8kxfV3LQpTh1WjA2NSkEIQWa
F8WVQJHvhMXPrDXFlVM44YwC2p9Mry0T83tKflq1t020l+i1reemLUeKy7a4s/MRO9FYT/NKoDn/
guyzP1pDLx8nc8AUO5Vtej2DzkI/noQTCvQ+oGKRPJPcdUtRoyMRZu7UjgZnRn5PPoxboxwtaJsS
70YtYmDApJuG5XxrdCK9RLPfbH02FbcZ1tRrTYYQiHIoGwifLWJbVpXJxhRDlo2XJQoGkWCAR3jY
2znSJqhvatwMmmyowdOexVHapM2+i6uSPY+VoO5MYiwtG8tq029EYalHPDOsuNnYDa+qnNILhb31
iwl5ljzsjHTs2B6wEHadQ2s+7IqMENC8ss/1WpQXY2W0MbaRMXtCHDw+1ZiAbbCfdGzA5gZQGCYz
bLZC+e5LNeEqzmbNIl3NynprFTWtdtdy2+EKyD5wbdL+xHOm58FdNxYRXmYyTRw0/m10h6kGlTzN
NjWSPhgUqxSM1fmgyh9DFD8GDjYt2DC5eCKINR89Y6LnekmBfXhFy0mIku7bQGHY0OBOxmPqLc/b
ucLdj1h2CIPuTFHXgXfVsQdbR6PpNPh0oumLwrjz6oRG325tVppnsyCOfZO19vTsihbRNg1vE0p/
HzmX5TyFL1YS+e4BArU4YMUGyxpn/0XdmTTHjWRr9q+0vT3KHDOweBtEICYyyOAoShsYSVGYZ8Ad
wLP+732QWVadkrIkq133oqwWmalQIACH+73fPUeON8vAgALBeFWVQdem2BUru/be07pEf4KvhYCP
5oyAJyane4iYlWXojNiDHgKdXDzoLpXLq07LAF1oqb88lFZKy3SMao9h6cHFZFwksnoqCYDXe9P2
h4OV1PW9IpUMPdSmwpQ54uzZdnPveh1FbhgJNBxcKeVdUy1IKtG+Mb8FylV/FBGryaGDKXy9iE5c
HH50i2zylGP+0rQcC5GjRLJHLhsfxj+GTaJyHiH+9UyGzc70XrU+qdcB5qtk/r8dWlBNoii5gUvx
NQE0RWKJOXxva4xx8wKiQL6BvMx8ondum60+mOazaaf1h28Vw4NpL+PrIlIC01E/mVtrmLHNObHK
brPhDxr+zPyWPaiOUa4JVunGIM+juA0Ton+T3T2MDOpTS4xIIUJ3t53Xvk9A7MwsQa85nNksBIni
v0CTzJjEIKMemF7alJs4Xf8cVKGMexAOso5C1fqbTbEU3TQMrwvNJcYTqrwGK5tzpNkic7SeUwux
edXOmYJIraM/0OKKOcHUwI0I4tBAL4qnFwh0OsfMgxmFeUp4fYCI19vZ5AYhuR3iOqBINpdMKCZ+
w5OEZnKQSFYSYPVjhao0LBJIaEwELAV9r8wpLiU400udxSAVzMmNtywD3Tt0rPKTZmag/WsfVJhI
yHTC0pb90VeT+bxA1f2qKAGT40pjguB6CtVk0+c6GLQlWjVEKsG10ylBct4k7fElRg7fBYZavHan
+yJ6V9k4PKu5cOaNQTEUiqRZrFrWZkzKbULY1KKQzPgdoN9seO6rpLyB38ssktd2E6HOcrDvM7GY
HLobfz3nVt10gWLYPKZM3fKDjty6u7ErDTDdi/1VRBx+gqWJ50uX4UgiR5AN1bbvpM2tnjbphQU8
lpvFNhGTW8scvyrKbQujfqmkDyKHfHWGT28yqpI3d9aVEQgs5C26Z8EkkYnJ9X7ulY/fF/SmuuJ0
ZD4WowsOZEbcDggLwJQe8uThZFfziDLFcou7UrTDu91kVxjDPonFtsZdk5Pi4UAzxhZjph2CgEZT
7bYkdaq2ESk3FRRyarot90KdXJrEAiygt251YJpVxqdeS1x3S8dKuxsX08mYNVm6+z4dgVd60geo
l5SPjNxel7b/iaNjhtZk5GWzGVjcicJWTOXAKUXfxw38uRlhxgWsWf6LwNe7cLY1IIOVVRkxfJKP
BlaWPE0fs8KMP+c6U6L88Z1LAsrnd1rgtp6WGGZckGo8LAElnfpbbUUGYpNBK59K8pBPYw+jki9V
TCukfdKYQtE05nyiir0IxljYcbyyTPveY+BoX0yMkhdtDj98nDS7DKoRLkHoMSofB60doYiJk5yp
8rYafGanaY4oCNB5OOP1HaBDsr9aSjzBwdQmA0QEQkvrnKKKcUgwsgeVvtY/MyPf71WsQBQ7elPi
hYg1dcXNzOiGi3YFi8PI7OHWqYeJaQ2zHm6GEXIuY2RO/bls2/62YYM4Qpn0J4apEwrOG0NbKX+q
iQmBGq3UX7TExncGTr/+8xz5H6Gv/n9L0MMTFRzoHXbYBrmpdWv6l/3bTxyr/7kPH8L753D7v//X
p49+WFP1D/C9qFj8mdc/fv3v//rbP/LPYL1p/8Pn9EL1W6wHbWFS+FH8Of/9X/wTUidrpo9kH+21
tbTwz2C9af7DosHBMZn/yrQoWv0rV28a/2A3TRTUp61JiZtT2B+cMYYNLn9ueZlT+PfRhfXj/7IV
/du/+F8Pdd0wggkkTbABKc3LnYISmEuGUupmOaRMvjLyJpN9bcuzXWh3mSWfI1S2I7PpvW1B3DUT
hKcE1IvOvhmRHLkkHrhBb/K2hxUDqXAD5jZDhOxEgWHExl5OziezA47NuFV9QtqKi7ObrVuRw2FH
dP+tsNnOaEm1mxdPXWtFBGQZSSHv6XvVwGIpc3SY8PBztgm1deRs2EDYY7s5q2rLmF0SBZ3PMhTI
umvvOyNZQ246b6IRwv+sStY1V582epXt6skNcXGd+5JROqSmn5jLai5Wypiq7Q0p6JvuEf/ia9Kl
N1Xp3AvOCoGNFxiWZoKfKLmBTX2z1OkzPuA7PC7XNPHOSWrsO3tewpLJl2tbet1G2qbaelmDetbI
Vt6rv7cEnoyqF2ezKb+JKIuAiGRM4U0GjIflel4AIZir+biUHukeIT7wYr32kXMTJ1gpYpLB/HPY
OQCR7d00qB5QhHcsGnsMwfzG11VjTyHlw3Uy84r2S76JKv8hj4pj7Xu3oxEv+3Kop4+ub78x/9Fv
Eju2gyKfj4NebNn5Ms/qvUJsOEZssLDj1cYma1FrmZYPXdO9rdLi2zjDEs4aoi1OBSTB4EWCyLfe
xWMB55BsNsPbiVCQb+OhPxqzmIOi06ybqsvLjRRZt7e4hBAirS6MxHSgGuo+KP3NrUgPj0mfniCe
PDBridLUq1YYGzIaxuPZ+NdL9gmr7ROCzn3PWHnHxG3EzMBUX2Y4o9dDp9QF2iSCN01pp6XqP7O9
Yt6y4Y5zi3dZmTC515HIxIhCy4ZU4tkLtu12qiAmzNeuJio0ytMT72xMB/ngMTHVINfmrVIzY9oY
xcF3y1sOLo+RvoTMCG0zAfez+1aN6S4d+EXMYY+YiTmtkZmxKgnXtxz92WONbq2bv7REHvORbaiG
9HGu7mAg7DsAHrJsrtqYTaGAMI3TKptCm3ifBuJ1Yu+Oqnvbcs7QCv8yecXe7S4CN4EaThmyOEbf
RwSLThM45rOV2udqohvjCWThGkdMUlqgqOMQ1BIUObnvnv5YHv+jd8K/nb36f3CiSl+rn/9+pOr0
2rx+N4H1x7//5+JOLuIfvEH+WJ//XNT5h6z3LN4UGWimrHGJf67plv0Pm/KS7lLNYhUgYPWvNd0Q
LPd0mNZXhG+uqdT/ZE0n0f/9ms6f71MZN9b3DqFGR/+hGlnNvYS/lFcXBhmMKzzDtGVy9itOKibW
PH3ZuBMA83FQT56vbrI0iOZ995m++7awnWOq6utRvNI0JEU6fjScwGGCQSp1TnmZ7piWXG64C7/0
rJBReueTFVOzqxiJxVq6TBoJxL6ctrGg1oKbDQwF58vAtbNXK3NwqdEexXtOYtuiqwDOrMQbtqAY
93yckbDF2Ma+cGRdtlVmfI1X5mjkdU7gxfDQhqs0q9+HpWMzOsNuX3A0hXHzYIAJZL1gszZ0bI59
ZXzyashXRmkd/NxFxleACulrfLOIwcuz2evjIeuGfX7JLsTOD/Tjr5fyOra6rZeLow8wO4c3igJ4
T8SzCaqORVEAKyNvH7+0IMMDSjEQld/9mq2aOpk8hgYT2v4GnUyWYDr2A2+23se8anZlYiNq7Kmx
QLarNjYzMxGVt5geJsu45mZ2oFBtTnSl8VBtHOM9gz0hNxSReNyXCRUkcAmszuwZD5VemCgRB/Nb
w1H+NqaKs40003rROu21NK0IJ2WOxpyDwKakyL/3TewlfR8FfRwZhPZWCgHa070hJl44kVzXgUbb
wYd6lyOxtyWu/bBNs/4EM6bYTk7bBp1lq23jkSkVDHueS9WrUNVWtfX1zgD10bePQ9Flt6PXu/tl
siYwVDK5TmXH+XvIX+JWwcrUijf4ahy40cbsBhkxfAo4areQ7nthK6+H1aCXN7wEjKuxab8Uco4C
4nHZVm8HMBOK93UZ1W9rmg7EmPu5KojqxbFXb+zWN0KOf7g4YGDtjMJ+4MeDl93H8WmwJHNtrTMd
XN+9m+2+2hQNpvrWqgXv5rmmtuHG+yn3n6jQ5juLFyOMOwOUxljhtFGqPy0qjS5iiDysqDNzTXgg
P5uKgd4B09CWOVidQWrbX7YCRNPr6MRuOMv1Jh9z68ptEUOJAr6nCbEwHOO5PmV95QIqjAquAcYD
KJRm0GN12Ixqtqh0lyg/4c9gzxANuC96q70CrFlrSGG12JUcuNqKLVvXym84bOS5BD8JlW9xDeTc
UR3qvVC86XapvttJpch55Eu0NYwpudX4IcM075It2wjkAXjhNvlSZ1vDx4IC1YbnVYdvV8BH3/RR
mWAglSZR3sWjfDLniCfz9gULU4u9ZfE5/Q/93sAGc6X3sO2dzLOLAMOise2GRDGC1uU7rgPCIsTA
oUxgBmY2xgMyXeORAF2/ERp262lkUB3wvnnE9VBxeG70zUyGbjPHiE5Xfs7WjeVTteLkUiqdjqaS
YND9+QSRP6U05XzCKaLvp1qnWuam31wLQusggdIpasuBNs63VYeLBCpTGvpdif3F5Um2qlhhV6KZ
1y5+FsIFp9WXOt5+rjVvi1m5PReoYY+dn81be2SUjaJPGRoyIsXhsx3Apkzrta54TlxFKS0GKzIz
cR2MLc9vBZcnmOEMALtKX5Vm+7gZ3foU83VhKnXzzhNdxWxoIY/s/T57lldxbvfjrZALsOlpRQ8q
sA8MwtVh10DFkQZorzYDNfKXd9s/Dwj/fhbT/ePVQZPTMYiO0Mn6caBEw2TeErWvLqR5gLSOW5sn
QTQeR+XyKXKgSTJx8JtAxx/xn/9bnudDSfcRMDR8ut6mQRmQ99lfyvO5anLRAtm4WDVQe4p+EbCm
PPs6KK6MroKyfxBm6Ll365iPyeDbr7/z9y3J9eMZUtbpDQgGFUwQbz98fCOaUSfSccmQm4L/5Eb8
9Qf89D52VlQxA9TrDJPl/TjNMGuuz13nmpcuz75oafbSwiSBcGj+prHwfReSL+JARV7PhKRR+bgf
+4JtUWYUuQr7UoFFZ+JIHRtMrUnym/bRT9eL2A1tThqr5P35yB9+rkivUBG7rX+RAgmL/y6S3yRR
/uZ6/fUD3B964HPp16R6+IDePGf9TWbdZSXn8X/t4f7mPl+3QN/dcg6yUo7c/J9FJ/zHZpsyDEfj
dOtdRgUoFs4/MLjJuhPWtyZ5//VH/c3l8i1+fuIDrnDIW39/e3G5ClGnun9pzZPCOmj8pm/485+v
Cxp5bEMpGRDq+6FNCsUK8E3Wahc0orgw2Gj8+u//86VifO0PTDexWCIDP+wmG92BNrjk9R0TtuWw
85MdNXYTRbYe/vqDfv7Z17lCm4kXvs1ao/n+QmU8P7RQZHbn+cNOwqTy05nqrvf264/5+Skhp8Jz
4qzN1jWH+f3HuKA/0hJ48Z0x3JvLM1I9GmjvSVv9h9dtnSmydXDLLoEOBot++DoxFLtadXNxSZpz
UdxKAGV0KCJmlX+TE/vxuvFBtkVQVmcSly75j2GO2dY4rXpxenEL8PzFq5Y+5Nbv1uj1mfvrA8OH
EOJnHs2l8W+Qqf/+qkmriyPuwfiCMzYQzOkzMJD5d2lxXQl5Kl2cD0hAs+j51z/Wjze3BXWChZkF
lEfHMn68J5JKNRMzy9kFInX0sTLtfv3nm+uv/f33WgOLgoQ1xUDuZOP775V62TwvtDIviMnI4EpZ
nzsz19lLMPAB5GeEfVxZQS9rESp6ABvpCPOLMbKAD1r9YggAtLUkdmRwIL+jXi2Ps3A+QIWCoq59
fMuMGe4rE627Lm0kFzTLMMOvnjbetHGARY0NN+DfoMk9M+x9O7r1JBZ0afXLDrOCTb3dVr+Z8vn5
llm/9cq2MCzS9e4Pz0BOYgNgpJsiKTv4oO7qGz3/TQTnb345PoJnFgsXY3w/JmELQj2mcuLsUl3b
nGjk5tc/3I9PMTeGbbBbZ4RlPW+bP7yEmtYvGVLkItfZOTG/aeM3CuSbefhdQPznr0FugYi4QRjL
+Tlq1pcZKVrVjhcSCoH3yBj+b+7A333AD8s31Rjm+9cPmBDezUEzbH99odZZm5/ucd4KwiYHZegm
r6K1BvyX/VXmmJmItda9dXMGB4oKF6zh5ulhMDIqbhPUgII9/YuRAQMaeMfsVZ8xRwwiKOL2hb9Z
6XF+5lgdy1aGUwaOeZEUmpo0ebd707n4kT+ekoJk9c5RxmchspSmCZutbZsCeutwCVJN6zpKC8q4
EWkGWXAs503n0XGKe9u7whHqDjTz+xpDJNTdsOKi3Mh6KB8JMTfUbSfI5YkZf5vaqdwvVZOpEw2S
JOxsyRE/8yaYzCNUNUUBOta6p2WCl49KBYY6dmbytRu/XhRzkBZw7r5s2L0DJHOg+zeTb+9lY5Sb
htAx5b3Jv0kFDcI8BvlVT7hKAsEii8F7iD4x9oqpwJ/bvYkc90xPicKKKetbGJctXmFRhyh1vS9O
PuKldZsouXa8pX2yGDM9J1bpnFwQTeHYA9HMK1XsUrz3b2imDMqP1bh1UPTs7cJzv/YYdzbAqMQ2
bpSANtrRGvbguzPLJo4gBM2jFmMc6Lz5vUxz+tOV/EyUxNpa+Yi6qjAcIHlJu+9S6oFGnNwLo3mJ
AVcFZj/hMG8q0DMeEG7G+cHatjJnjsScJDbcgisVWc1Z9FoVDg5A3smT/YazmQNAEhNbXVjLTZtK
Yr8MwwZj2fHXhBt6aOOm2Y+pO3A+hXVLoWc81DJPQr0xIapWA1bpViPh5A/CPbdWXhzbwqCO4BXe
HXk+PiCbjOxAduQZGwW2Ny3Ld4CeW5hjAm5j6w1Hvcz8K7Jn1rVO+/eaZqUNNsuG5215/t6OknTn
SPoCy0Qzv618LdtpfeNZH9lonzla0qMtBe5Akdf3zIdb3DKj9eFyYLXCxOvGj75cXiqviBgj6NRp
hn9xvUQ9ADjJLDswufZqLCvEmaP3JkGCbBD3ObveZ703GRtCl9dot8MwL3e5sinRx05y0Cs/J/M/
mbeg+Il7cCC4pbziHIGlmrukXs0DgMcIELTmtrL5z2h9P/tTLHcz07wY46cE9aBbUq03jaCxVUYu
xEWaHU3OFccn77hg4TnlIoEUUkLhruqEHzhbDCaXLXvX073Be1EW9xjBypQ58d6866R0NmL0GCqn
yblxIhltKEI0mLttNnuup9ES6Clgz/YIx8B47SwivpU5pBQCGmZVxMxgQ6wZnBCzck+lL/5AUIRx
s6aFyQzuHLj5GJGhgbY3D9CNbHFXOwsikjoejkRc6httku0xZ0o29IhNHPDCQyBUJsRnEgG7lhGZ
I5anmH/ZEfDOQZ0ugDkDZx5VtjbRi21luuWGF5668lvmYmeye5D8OuiJqxuqbqhfNABacH/hERnm
9NT2Fl0s0JWo+SpGa50nKiY3HAnwFURpfe2wobrOac0EuVXRzuAXBOdHQb969JS99UsnjKdsPd+r
NJRm/pXt0QMByQFAnF9bX4x46rZuL5+UM2O3JH12JPlS7EBaZ7dLmkSHdNVt6z0gchvwLVM3WXLs
qNseELk1+2Juh/M40zBiYIOxr4JUeaAZdOwBH8u7rhnf51JPt0zmehcqQBSprM7aNubgbtPeMc+z
RibbHFAwWSZBxhEDZ6gKAkoigr7rVXRRCngSSTClU8Nc72zfTzXqXQIz55kh/2M3sJLRPBevmrO6
J7ypDxuW2X2XDJhgzciFEDfznEqsIrXTwhEtoMMbZVzvBBU2kud5fdEVZbkyNYtD5VTOWUqbwF3b
fl2yxr/2M007mamgwpD6eVDrtX8a6+gFhvmXuRCfVbXUGycFIKkXUNFtqce0Aqt3Q4qVc2otGzV4
LJZ5kb9Nc9kfJnpQd3qr5AfwVobzTRTjG+GM8lE2bXbFstjSdo/wPjZ6cxvXnJVIX6R7xv7v9RGo
dwObfMPm6MFWusQWEru7erTTI/UiAfGA0u2YZP4+WcYp1DAe7kZzzhhQA3+jNK7r2Gr+53SuupC0
C7xOf4bU4kwx7PjBDZ06J9hpjNlFOZoXMsHYbkzcYgFKifEG2ky5mRornYPWIDoSo4MOKoxXj6oh
l1jUoFB7NJzcoax3NCgV5XWtHF70ObcRAhAJYrnn/RDMw/RuOlyxQnTOQYxm/uAjdijg+M/0pfRI
nJZ2EjcEBGtKURnVXFe996UrHsmX0J7MWmtP0RfeYL3sTGOWOz2xyBkm6gPmEBacqvJPXVbWG5KI
4mzhrWQ9a/2N57hU4LPko/EzbnGHpIcdVeJAO9fYlhpqHl6k6WVyzbc67WNUH5iRTcCCt56b1W9Z
v9iYjBygQRraoBtURgbLt41exyQWNCeGDtxTQcqFkM+vyz5irLP3cbIwOHe9btrb0unzu8RzZq6d
YsQkl3NqBLzJUWQMY7ovjSy+zL60JLBOsexq9hg3NVuF0K3MArmq1wZwdNx90dfZTpTJO7W8ObBI
FJ4yzfqkuloHMx6/Cb7Ethx7qtkz1WwCdWgDRwDVPW9IRGMPlkV5u00L3uFVU7ewPZ3hrnJpTHeD
LW70dCiuaMolofDsGb30AmJVWCPdSZcs6Il4TbztJ1e7wKSEbiNFfzcVI6GkqG1uiCq1e89DWUEu
J971Ix4J04zK0K1l+qI4ZRzLtZSLtpQ/2ja+iHmIr5je9TYtLQegkzX8Tc4+zIciamnl2IWyz75l
VtS9Jrb+odb/KbvbcuMMp6Qf/HHTaZ5/tmP1iv1ccTe4Y1B4NEEn4MAfNLd09hUeD6sp3q0sea2V
qb1KTsm7kbHSUMuF8UgMwNuMNmOAAUUFXKg5CHAyX2qLdCo+yBXz6Q6e2qQ+AHSVNj0TppiD+taA
vSJksfVAONAvlvOFFvNrXNeZoqPavenm8mHZlXakmMfErqWtmYHYTaEqV7DQSroczDq8mQUKXAnR
eWEeVuO8PIy8MjWpbpyC9rc58/KdmTJm/B4c6h638K2K5xuTPtIgLLzY4GtfvNgPU92TAXB6pA/S
mm6tFciFieQbOsqPTtMGqrsIIYh7OxseZ3XFzqPelWTrOT07RjDXaqTJzhxe47hQZpxObix/aEPb
zbRzxpFn285tdWBfnJ9rVp4b2mkQNWbqsXKxC7zcIgLuOTvtZ3oKgq2VrXf7sYvVXvpRuuVAQCAU
4O5uRJ91NE1b39i5+FLpeXGYM5JhY+q0JzM3x72GU+jUDg6pYVBFG9qURmCms7eDwb/sLYKRKKQS
SAyF825mpI1MgfHSy0aHWThl73W7TZ40n/JpY7KBhwM8HvMupapPIyxwFt+/TjT3pvMLMOHVoj3H
xWyFI22c51Qv6DNW9DMB8KEHhjKcJafRW2OxaDz5q03TiRBuu2lby7ufPcr4hqlNlFSmeFPjCq9k
jzpmXKxzWlivpKimHXldzDflwiYh7VDCpx5jCmyV6i2M5QaBg5uHE4HLQ1w6w9s8VdHNZHjtdTI3
amMQELhHbIh2kLWfl27CFEl9xx1nbUVPdAIhVn5BujgG+FqepqTjtumZUUaK0h2rzvzUeIMVRkk5
hcxLfJ3ZLIWOjyscRVu69ww6ZgEBGOJ+pTXfFq1Db4rx1EA0qH8SWPxHnUFyzMxJazz3lrns4ABw
lqHHg/2Zbu5VYuQJAF9z7GEUSWjJsosuYJ/UWcZ2fGahmw+yLbRDZGfY5lsJuLGj46Y36cj9W+Cw
Zwx2OKctWTaza5xjPreGH8BHr7AtQKq673vTfi+rHLplY+GUqZrxsZyFxVuzlbgYGu8R5sEcerrk
jWTZzciPaNjHusd9ueodTwMDnPu+5zFsdZDe8Nm+VkbskNCg4VvHjJA4bZJsJ2kCLsAYHhKJ1QKg
SrC2rdTfMot8QDvEiHlaW8h16ubMqCtPrDOGcu5vGKPeMJooaf2hF5na+S2nkkPmpJkPcR1/wEBe
zn7PvT/UiX9MUju5mScUaxxaSuRF7CVNS2q7pKwWRGaYqoymN+DLe5ADaf4tD1OatrdRJOlyLbOv
tnLEaTq2fvxuLtOwM82h2bdLQj8XF/WhmHX5llbmcnZEHYdGLsZDyxj9xTOT+TmrUuME0H7eEmEn
LhjP7RnvuH3sZgtM3yz9Fywi2RMRDSK57jCpbUKmeW9w+NrTdncRjpj3djLXSHWcSQVLBBTb1JtD
xxa9oWKF0BrpeCdqaOQiOUFNLJ8z0bLFw2//ImmF7Vg/q71tYg6q+sjcmFVKjUtpM9r4sSUHM0e7
RiwPHMcI4naYX7lyc0p3l4mXOaJTuaQ6zkd05uFoxv3tUtWgHdfBilTnvCz0+D1uyRhlhRZM4Hdg
v+fOoTAz+ywJUN873EtHJ2rjvdXz/mKjmt0wjDPdtERSd7o5fU57GocVu8swGY157ztdEy4L9QCp
J8mmVHR6OVhj50ZJdELA2m9Th42pmF3Gmgf9m5M15VHxGO8dbfG2KtXLXceaueWwfpfqsTomOE8C
eM/dlSMm8Do9wi7WNuMaHMKw4SRMqKtyurtqjT/rVWWHswOjHvifvi3wIR66ht+vzabBwhAmF1qa
40LXyk1zqPP+5yZJP7Ra9Oj2CNOVmhfR4vO/DCVujkK3PjnEFg7tXOmMZfj9lWGmaKdH/5njFv19
yU5KDokfGr20+FlafRtJUOBLZFqhsbBrdyxpHzNDazaWMbJIeJDudIjTANdTdJMutkAv1gVtH4do
wvKopQb7Mpt3dYzS5Jz5cjXt2v5JlrbzZBHv29uxae+J7xsbq0XVQMCv2WR57++nNZfNfG4TMnNt
P00DQxZVupAMU/pXIgcgpgnUX4PVfpsjG39RPsuNid4cHn+MIiZXH6M7+jdzAyEjo8nAGllPR6xp
jGvDXA8SLYP9brr+oTQ6BYqdLVM/u83eIxD3QGbdg2DoWi9qZnJ/Sg37s+EDCJ/zqLznwsVc8il/
bycw105efrEkvOmyMW94TpxryPn5TmhiCI3BJtlmmg2pMWf1XnE+TaCoE8kyyu1YQ9AcPQ5yLaEA
zqXpEBLEjjaxRNemjSwxRMoNGnbYLS13wdgVjWRt5fAR1UhTMKg4215wP1heDPF99MerSI3xwdeZ
fxljJzvVscp3XpptLdoMDJL2R9FWzK1ncAOVdSQjYN+aeV4+at7ibJqheUb6TiitatAQRItD/ibN
dq2BmoBZHArwdq1CV+uJP2b6C8M1VAzYwu18gRxhaXK5w2nioHQX6txQ2eRNhaKm67RQZGVPu9lU
e6r8xo76NTV1tzYmEMOIn9BkEOhcOC0flcjXBVar9qaOsmAcyI5Ig9VOL9adaoL4io1qG5pLT7RA
CftmHZzBr4XqZJEVO38j1o4Q8r+ZPZDOuWNMsSsYYOn1BWKmVzoYcaz8vs7YQ7ltX+0TRRJfUzNK
gFpVB/LSoDFa6e0kdP+w9OVw5itUYTtZBUovpV9P0TS8Zhk56ob4hTcBY7atat7GqhS7DCPoBiGy
BU+r4OgexfOBKhan9zShg7/E5bXfJ80jprj6lt7wt1rn8KS3OXAVSd6JwY3s1gf1jCKLWE+ZG2xU
KKGGUtXdjdGMIPZdv79Abc+vlDW+gbJzWd6ooBRGmt9yjplJ1njxTTovORsibbaOzBfWUNuUf8ib
vr6KByr/aiBJlURc7qJvs5NrlO6LHwvjdVhQ6nWIwoOlx68A0dU9YOfzAcA12CoHt9Wuo5hQIINb
VNVYmAOrkU9MuRMdbDPJ4MFgHGKQE0eXq3RLs4LnwCN1KRg8u0P0QVJmIYNam1EKPD+rGTgRzi6G
kb+TA+YiEI98m9Zq9lD9x4MTF3LXpt7n1jKGfUVd7NKivQn9tDV3k8G9yxB9cpvZODzraNL3MZBC
kLxZvXPTjklcThCcdh0LcZbzIpn4ORjkb4KSswth/zm5iy29PprkU84kbHpUZao9wgpxiIpgVfSG
idhSQuwhapilj4qcKkTmETmeDYsER+ocYos+Dk6gJuSeZFWE5rfDHrnsKq/pvmKFTx4wAFVoKLF5
08rmRZquRWSOi2qjdeZuSShxqH3CfAAvM9yTjC9uR2ZvFDryQ80AyXUui3ZTkSIOtSYGMdLFKCzg
shnkXvWXPMEpBtsFB2c7jASoya5SWomCJGEmODEA4znkPa4NYUwnNzGRLHAUChu3bq4NbyDuWVjV
vu6xasC1qs9LIdR2cPEtIGnQL0zSgfGJea8vWvWxxHl5ZKEddzWaiN0CsA1tZE5Nd4jYR8RDseeH
jA4w3Tgr2r2/bRZbezEL6aHlRmiTmM50IuBUn9JeMx7bhLV50WJCUF4idqrs3yieCyowixbEruKI
UDZLHCxGZu88amNYKnJ9P1pAYwblEsIxiobCcPcsCnJbzHqa4TxlUcAArXuMTV+/V6gxet1SwaxB
j8T5kgS6RcK29HyotQIpu15zfMeE7n0qF2O6bkzt0XEpD+LxFRt0EIL3A9miWLgl+4yewtTSvlsF
tQPaxm6oRKsHWC27y1rjx3Hr8Zo23PlDJUNJ+UnQwjRrAsYpgDCQgSMeOavVPkWcGK6NjtpkmqOi
ZHuNnGcS1q6jVnef5RdRXeWZpb1563icZvV+iMmda6s3pLJHcoC1zo9rgT4+J3qe71AvZPveH93j
VLrjow2NkMVHjFeo1a09RvphF02V3ORd2/HNi7X5wDzlOuS19U2j3cje5e5wxvRK1YiBJELZAE1p
95LmZNBQrq8zZJVXciBG4wLSbTzXtqFt4VPj+tNq45k2DNF3l41gUNUr4kdVNuXSkkRwSQLJZyRl
KIrLpPWfOrl2AdTSbvIEKtBiqO7a9SmcVJ7qvuaQiG9hurS3Rs1x1i0NtfeW9DlDRHJFkq/DVFOR
OaYajX09TjN361LEDSuDrY7FaOSTZVXGNysSHhxEhUAXQQ25LI+y22DX4qaa/NcZF8QeOpVOYapg
Wyi6fmvDmbrS1bJsjf9D2pk1uYl0W/sXEQHJfCuhoaSaVJPtuiHsKpsZEkjGX/899Hu+eF2yTyk6
zo2jHd0tJIZk595rPYsFb5eKtN8ObOzXtF1JgNSmbGt6ZXY9puItdnIToaptTqupjws0cnMejSuH
oOc7XArRty6rtNvOpspS42yu9RD5Og9OeG+yZWSnnBtELDkyXjcu/TKaCFEQxT14CYCOR5U4wy2y
qXbbVO38peXWvVM6ZlQ2iZ6HPFF+qfsSmZbRyCeLYZ6FsCBEQMG8gpcNzsH8u5fq4soI4+EOKi67
7DDr92E8a4HdJsar5xf6L7aJ3wCSDrfM3/RXf5zTl9SpOo1XVu8fHFw9OCnc+KGmF7fTBv3JMjD5
1rCXWUM8jG+tecuN9wKy1BsCY+iKJ72TcmXFEgZSR3YYtelc7PKaGWtQTTlg6VnKiVKHe6VIK9ra
jWvfsct8Z0Hs7kIzMdblqB6YIZKww5uA5i5lQy+YjPcV7THHVOZqslPY36rRSIDE8sGQzQgItcuu
81a860OSH9leMt2pw/6u0fGqGbWk29fSRgxh1q5kPfxAfuJsYruId51p9ATv5oZ2PTF8AIUlx6Dl
TrkHujHzZNgwbwU9AMNKqKlScjQLfeq/GzPv5cyK7B+uA3mUGqUf75LG0TbSjMUBBtPiJdGQxmr0
rFsao82aQDlza0y+/msuBgC6vsgfRJanj0kd18+OZasbMyvmHVVFj5vUV98Us3rhQvJ/1Yxx3mup
6nG41yYmsBF3RpKGMW+npPuBlwJ/XZoM97nucVuSMOkfWJHyNaa7+IufZGTzzZ06DrwfySCeK7Ko
PA2/KhPh1lB74czEozLv2rAZa2hOafiu7aqciJMW5lH2st1JL1Vraeo59X/m7oqSZN4OA90Y+Pkw
PUOeSQWDMxq0jRvLK6TjqJc9ZeyqhDqt6kwVzBX4bm3q1dapoI/RYRo2YvmjTCpt5ycVv9dkbiYz
+Up+qLE3BGha/IgYAcuvoz+/eGn1jmWCVjXwDbNbE11KOhLdkerZ6/zHqhp1teNWzXeahjIZ3A7Z
FjrtgpdaM6z3tBZTEiiCqq/DLDYpH+hfEclY8NLPous2r8zTlMP7QyuIU8PB7tPdJCRw7XQ5azd8
p3lVjykybFHU2VpzPVRKGXLpdg5xUbLl6dFcpJEJzS8bp53iEu3Iou6/xamZXk8Y0W+zlhFNaSDj
TAoynkxmhLd0OWa5yZw+gnbIFJJwq6pgZudrXypHc9c0nK01/bh6LaKq2SaMkLc9lsZNHOvwyKGo
bjwtjkGD++VBj6NoH4d0UMg5qtnRuNm6GogGodPCHck85GTNcb+X9cRGxiqyBzZkiF5rq9+OvjPs
bYMqGl+jv0ktCzyrCqNtVfQzo3nWgC6fZQC5g9ncVM17ksVCxMuCqp/88XUPMnLtQg9ZwZVygn6g
szSSlr5238MC99K3vpYTb/KY3ptZp2y3/eZXovmzXKWRJehwC52Z/VKvmWVEnGY+f7fqRn+nya1j
9Oe9/tg3pbfpyA5fZ1WutnGm4EMr3Igj/uAbFeYMoKZBBJqHFM5tXfvoju64thwlqP/oko8EuLHX
FgGZuKhelyKt9YsmSCJaFyYzmrUumTrpavruGTHb7GIeqTpY4THmZyhX16qbfgwGGYRNA5cr6aNH
3nvWS7gYCei/Zl8468abXxeKbkmNYoGMWvZrgBQZkrJ2Ve1b7rjZvcmUCTRi7qwz38gfps63v2aq
GF+01sY53o/0YP0oF0HbAyUpJPFVtaKF7GbOV7utzJVbsnv2nSgOatETe0zy2ypPsNSjFmMYyYao
p9GDxbNNsayvdQY637WpquNtWmmuCJSelcGYja9DyAO+mtNKQXh0eqyoQ2bCKR+z284kHzCjcJAC
RopuOM1WeIPaY89XfIGu3xfREB2Q1ls4tFzxdcoNWycY0qJY8d3hrqulHZjOFB+dyNRftdyiYrLb
sNra5SgIfQarNJoCKiT7lycCB+11HBXecepsFAeeUX3xG+7k1J6mYHIsNPChHgZsIsAAxEN6KHQp
GDwivZ8Z166VZrpbZZnkaQ2V2vFtxt2kgaFw9FD/0sB1g54aWoeUqLvHnBwSLMQ4zUN83AzGI2Jy
BkV0dtvhRimJEkO7i2W564+xhCyRGqpAXZ/EB222uB4pCPnAZXJd4f5rbBW4gCSetClP35kMej8I
5E6pAcb+l5RJtWUjT8wsMfaP6RT6e4PY4h9jRqad3rCfoeE2sIks1GYOZfbkMil9YMjISLXXMBLg
ADZEhkhdx1uHg3zQyaHET5xMJ/rhjGr1thOgERLQz3QHuDEbzC+dW1AlTt4OH3m99TtT33j0PrDw
aeZ0pDVIwl3sMrTrrGlrmzkJfWV/h3fZxuhivhduqVMp0r8ezFIdzblIr2Y6u4yhFhZHotlvelfQ
3pSuTlvQ/jFlmr5x42EGy1XoP2PqfmziWrQ2ReUS/FWtZr1cxf2w7hMyfftCxOxWR0w82KixAEZh
+hhz4zwQUpa+05nruq0t5+SeoSIyfR6XXd9V6GXqPApIaOziNWDXaVWZTXybM9SjDT/rV3lOm9yo
chifRtaeQE4LPPeduE904tMop+96yp6TzcaNAJsx78mh41GdBUIRimB9g9G2vqqyvNkYzV5o9jFK
8Bhlw8SDEhdyWpK5282cq4LmqItffIXZvLxOSsGKXcfFwQRS8W65tNHHSTOPTiWcb3E/plgNcvIy
86V6o0jZMghgYEcGwIYBsX9QhrKCnlFT7DTaYu6Y6rVsWE4krr2afF84DuHPJOJRtypT3DGbEN8K
tl12AKMwWrUjDRTmHEgHcjuxmrXjDdOLlKrdYxWm6UC2XrgrYpOWfWNot1nSIcRySbLTVGszwcJn
U1U25yI0J7WzCZ781RtW+DVsxXxK08R58bF4LvlR5E1pkslD7j4MUBbaNaVne0G8dob3WZjHGAEM
/R+CNYOLcyFhrVuRruyovk9cceMyFe7wGtpdcbTr6c4yy2cVha86KoRK9pvPhW1/CucWyfMCCvd9
pJvnkHCiovUZzkx0H6/nZucP/1LljqQam8eCnmJBRDZ3JpqLE4NZvt2HdwbLT0cT+AIZ6c+vDx+U
oQfIMHJzICN9FOXlY6kPHTCKO33MbzLYDkrrt5+fIbF8x9/FrYto9h8jAMQqRO7+2W/IgHHYkdPU
t8KIDPpKmrO0E9VwzBuF78YpWlw/FhGYljusBFP/21DXs0ASkskd1OY/u94jxNbvY/3QR5298ccx
2Y+WYh6tRx1pnaF8pSBgCuBWVDAX7q5Fw/nH14fXhBnAh2m2OCZ/1y2SJtvI0S3qW8aIq768a4dd
4lZUri86D2pFtFMbtxfkkv85KR+PukidaURgSNFdoqU+HlXXosim06tIaG8b/E0uDdPMoJ5CYjEP
P6Byx6scBNK6TJl8CWISOUOIz1YUHbTdZir4WfrjE50ne5/Qml/en8NLCLAWCARWp04sfWTMGo8x
DZStZkT5XrdtEBMqVQUZ3QkxpInAA86Gb20T6bVhPtoFc2EwX/Lbq5xdclAKzV8zeX7pRVcGuEAJ
ovQNDfVF4+4rbaJrCQ8Gpxit/rIpn8ORTPJ+wHFZRbGw1paB/ohCkAUQb+AOCAaaOVmGm7yL1dFN
VLVN4IHdKh6Qx6nrmlt34C4FyvOUjaG6SwydwFETsZV3ZcgQadMYgSlB07OXctSCcZBvVBP+qhN1
++IOGtqzaFRBg3QDm3TmQeNsDhTJ1O3EWQwHzcp/cq96p5jQipXl9ETbe0V95RrkdSbMI+hB9467
nSZDcjeyG5ws6nWyejGXuZ7/a8ptYqUdXQsGYebbtqSTVNtt+1gtvtdR9eltjtLjJPHC45gvspkg
aPaYJdaujQkl5+D7UyQZiBrJEwZJWDedNq6pAN+EUwMsWkROE07eQxEajiIKnhgUhh3mKuO/uYnz
ifWVXQxFQDISQpHl+ZVGCtZDW8kuGFyj35iVRKlYtOFPzwEsPTR3Rm1tvGRJW4+PUyIYvCQFlkuA
PvcTHcafwinpR4+M1uQqc2gCQ5hBjt467hVSnek6EoQL5mUOlV3zaSJpAI54YdOC8SjSj77TveN2
ME9+6pJ158LJJW46vTUI576aTTKQC+UXO3btVCNT1mJBDHXgd6LNT4SuTxu9rRmJe/WENgZWv7Wd
PFqvK0hZ3VHRtwwMFeLrw1vp5KBVJ+YIzvwG8wGv38IjWsVDxmTEFdLadnNFRRzLBBu/iLuv6MN5
e7pztlPZVB3tUr0yPEmeo6qnz5MhcsJbEd3WSh+DNG2Sm9q16f5rvR7Mg8JNE1eEnNupqa88PDYn
qX2b2i9qnQgx75CTYgRs4vjZM+W91lTXBKCt+yIsbpK5QxpIxjdKvgqQTGu+kiCSPUY12RuzD6da
GsVw6IwuvvUH6S2gGpp7fIOZgUhuj2wSXIjpk5Ibi3n4lwpN4nNpUv/M7b4xhobpX1oamwRPAcMi
dzzpLuO8qAy/NQQeLTmqP7TGC9epsQwTaVV6txqiEmSktsnUL6JxsoSfYxvIr+gVDwfdJbg6oIU1
gXvvQMThONs1dReScNcGqdjkTeCkvfjiwdsLCou6YEWZgi8BFgbzbV+zGVL6obllrCNu4n6KDpGj
vUvSz3Y4UX9GCIyCNkfYwlcIfyGkkVuy3nt0bQ10mQl/9uTWv6aerSeUGRrc0aJJzXV3n0vpB70t
hoPgDcOlThzEcYZ4ArKbUbKM3x2qt3dyq8UhytwEy3Bp3WgxaWWaQ9D3DOYCyPnQbyRko+uqzdnc
+6B6BhsH5QTNhuY/hs7CkvSLCUuJLjBsz17FcFZN/HmAeW0mjTi/zrwtRlvZXZnicOJuqt0N1+Xz
9/Clzz+X+AsJZS3h8/P85NPskhd8f0up8Nsby0fZj8l/sRfylmDvdPaeTPywDVMKmXvywI4qjnbw
nQ557y6ji3IFQRCF1SVP49+OaXnE/PgLtJL66+Nbcm6GsIkcZdyLOAYUjR5tvtNDQp8jS7o/lOe0
z42HqLNE459cqAs+ulewh1HKLO4PSLgw3k33zJGmayHRJSMq/brcJcMGGq/KLhSXy9f/7yldDgEq
Uiz1LfRKQ/xjG/rNMlF2LPGT6v1bXPzjezMHYbvpLtVnlw5yVmnMRQ6iyuQg1sSMLWB8byZrgs8/
v/suHeXs7qZ/lKdZMfi3bH3m4TYUa4EgsvtXLkROGIiYhZlKTc7pEufcfQRr82T1ccLLNum20TjU
twDmowt3+vlv8T0DFrprWlhQKc/Or3ybGa3U9Xq+Z8gcBd08ZbssAT2uI484aCLPLtxpHytQj6wb
c8kEW9zJi0n53OpqDBFE0youTlX8BRX6PHz1W3qP96L9CjIT+eclP9rHH0jYG7h+NIBw3/nTxi36
8bHK1Bwb01QKBt3xBgma0gM9QZCo/bsl6Y/jnO0+BlxC9B4qcWPNvXeXzN600aosfP03t96fv+bM
pNV5ECRJshc3EuBFTCfvTUPF3k0XrtL5+ko0HmomYKosCiRqnDtgx8Ssc9nE7WNi57jla/LxvAu3
99l1YY/p8vEApUke4Oa2xcfrghUnhGOUh4/M2ekM0xydXFrIF1adjwvbspNmORX40Fl7SOI+Dy0q
rVgL9RpAphLEhgUQSUFtfn5JlhvovwvbcgiTGFlsog4yXK7y2WqAr9oyGdHVDyFVWWLKIIwPzbhP
+afBdv/lheFgFjAavOJ4DRdv/8ezZtYdgTKyqx7EK8P1/wEN/a/wsvPLzqezCGBIZQegL/GoHz9d
G0zlz6FePBT6FVskff/5mfrz4/G7ErnDhceEuoDWPuw+bXu0YFLY2kM/+KvkhIfjwtn582qTNghm
YQl3cBBDnj3rdTLkvRUa9sN2yl702ERxU/47Jz0zYqI/AAQBi7OXKuHsMY+Zn5iwfpqTCwfM6Tc9
/ja2If/yRAluKbwigLOXuC377JYCCWZZfZ60J28HBpKu/f/t45dH87dXMfxXK9SWjzf7rbuLxfbz
jz9/sgFO0Idhs08BaLLknp2isS7CRBeDPOn2AMJrU/c6boOXAs395wf6x0r84dEj/YEHnBEm5nPO
19kNVcpStNmcmScnb002KcahsTE92gpNatUVd4vMkDHCsW3x/s0jpcfwgivq3/WduCVIVIK3yUrD
Wglr/OPpzKRlFyCR+4doH2q7Uvu3T83y8axePI4LluC8IWhowC4H5DQPQp+/E2n4FRLS5+fxj+eS
I9i8laFp0XwkePfjD8iNto564XUPmTvuv2lMFj7//OWCf7hM/zzvvCG5l62l1vz4+eMwIl9m2XrM
ZR1oKjsyPAuwE60B71y1WbWJNEZtnx/zrI/6R6FxjrxAMZzGgygLaFoNiAArvW58Z0WQBiHCLdJD
ybQKwdpBq9pjIbvThcMv5+y/v/n/Hx4fvMdDAAn37BGezEQhgIyYAtbNgbfD125G5I/Opk+SJOj7
0KH3gpFtks7B6dInjcHSha/wt1KLZZzKnhUXEsxZrZBkjWkohlgnoZm3o6Zu+jxFIyLmX141f6Va
WTt+/H0Eel6NdmA3SQr02UUNk35PNWffpItI1ViPhbc2RHNEEHxhHfrrFySHgAWDMlc/p6p1fYRv
FCfBKS94hOcRyYXvr5SFoqrExORUU9A46g2/xoXa4683BwM6Y1nKiTz1zq5OK1vAuGlenDLsWy3s
9KZkV0KjvbCfecLM/tVrr7XxwkJxtl7956b4/bBnC+/EbCduJDdFaI30lPZ1/2McXqfoZMd+kIxf
wxAHbXuHUgcfanzhKfc/PoZ/Hv3s7QgypcLiVhQnLWOWij32mLu1zXAHJ5VT/OgdTLsqKukSxHgn
0Ca8Mdz9mffOo527a7Z3RAy41xITF6vQFVm7yWo0iEY367chbjRECvq9TXdua3TlRg4co5mLe2+R
cNDN3AGjg9UpvO3Ud7+qAqOUXUbwBfBi0oo1SqxBmrNJSxzoi48pHgGuzfNXTC9HghlxnwwST2cb
FFW8nUBAmyY3DMBgWmvjvgslnWIzf87D6Mkp9fswk2uc6uMK4xHypSkwZHnwamMDm/pxcPytX6Eq
IShhXg2Fk21kH0PAYjZH7g/5rDZx2RPE/rqCPOqIn31tfcfrhfV1IP63MNcN7bUEXSrCF0TXUfRU
J20HL1R8Mdro6Ho/M4b8NGtfHGsR83b9Ts487gPCyzUof/RW/fVUWU+jNlyXab2pkFuuezzeso0e
LiwEH1/I/3PhmedQb1OoivPnjHWA3iTdxBNp1PeMkEGa+aNEx6QdRvix8YRHqsDf5Mw7M52PJBM+
x8mwNpAlMGz7XnbaCYfLpRVyWfU/rpBIXZk2/VOtQQs5W57MioF0YlXylNXvNhtArpOFfkUznut0
6yOn0Kbvqn8yl2iBZnfhlPz5LCB7YrhGsDJp6vzTx1eSjpqud6aMGqXXyuOMGGxraqLZJMqaEaqO
+q8GKdSP2VeYPxYEq8rnH4gr4sNs6DpZTKZz6AZf3TU1oW+8vtTBYvaw1Yese//8u5ofQTHL5eO7
WpTLgGgoys9hEx5+DBSadnVq/Kukf0+qL94MPAJEduXfWyhV0u4m0l/Rrq6q+tZ09R8N9EN7Lq+b
8S6EiILhJjC972WGwq/8NY7cmFrDs4uNmlQ5G7REZF6PekJTPLv3039FRvnP12ci7S0RTA7Nn7O1
NkkjyUhtkqfZUsdwyu6zpE6gGADa/fxE/WVVp04yKDAYMwLnOC/E4D0ajUAzeCpzRNoMa+J3lDv5
Xmnu+1iOxV3iW+NN6qADQJKOzYD4hwu171/uKwL0FtYWlRRtrrNSynGTYgi7Vp6S+mUa7IeymFHh
1Ctk5n7+Zun5hZf8n69QfjLvTxo3NoM17+wh0vSo0u2MkxuVvvNmDXOO5gYgYOQSJGdXo3gusmbJ
CDBwPCikDZ+f8r/+XNJYyOvRmcWdE5k0vUM1WJeSnYSOk5vZ5iqqyodEFcWqn/QrKyqDzncuPL0f
69V/7iiPpCZo3csTYYqzH93qccicZDnJMXDTlg6FO/77CoET+99j/PNQ/rZHSkiq0eZeyZMldj5S
CgU7X9ovyJgx1I1B729KI7mauvLCDbQ8DWerIl1Sk1acZdK4Oq8bpWnguiaj8MQO8an3DNRm/fOM
Bu/zC2f8eRzKcYc2PUPSJbT0bAGsE9TVonSbU2vYd21YPmtVj1Y630d0ffD5BACenuBtXCmr2VbD
TAXdbNC29WSbyIchMy7cScvxPv7uj99nudN+O9/5IAvo5F5DRXZnt6xO3DnIrVda22yH7OnzX//n
C3E5GAHTtAQpjs8ZWCNUohlfHJa0JLnSK/TtnbqavWKP3v7CPuQvhzIA/NB4XNqQZGF9/F3JxPo3
oWQ7dUn66NiVf8oM6W+jVPwi5cu9cBb/clU5mgvlnvH+Avv9eDSYwZ2R9mo5GsWWbLe6W24KcWHR
+fOpZytK344ONRGetKE+HgV6U9KRr9uepE3ecdF9dwEIkM7LKpBtUtVeY1G58Fj8+cgvhwS0tDz0
9KrPHnltatx8NDgkWRoCkoahHfVaG758fl/89SjgC9k06br3x6aNwAeN9EUulinLU9lbj4RGXDh3
53m2vM1JIrNo8CBOtmxsgh9PHqJyCxvYTG+n+NWIal0PE0Li99FjCyjROYyBVZ5mLGOpH1+4O/72
834/9NkzZmLViQgQ4Lq1cl8bCrVhj3vo83P4l1tw6YTw9gPhI9jyf/x9pcRHhcTdvidyqAbAZDo3
uNWL45wAuf78UH8+W1RucOygKdJQ/ONyaWnvt5OTJqfOdmduPGTdsQk1ibjiKpB1Nu8+P97ZGoUC
zvK5aoijdEGr5HzZyMhxMLqqn069AU5WA56/mzsdNnA+yY2PfIdNRWteGKX+cVDUxYzNMGLDCODe
P7vzw1zkeJ469+SFbbcNDZJ5hnjKjr09uNuR83vIBi27dJcun/rbcgxUVaf7uPRSQQMxjF+u8m/L
sVnTOslHXTsJtN5XemNkW6VAQXSVAViojYw7zU2GL2wo4SZRKh88Yp2KddNn2dfZzbBlinhO1343
5KdEAsoosCzcz1FCpTJW8aFCSvD5xTm7uQWKOTpMlMkg5AFM+WfnaUwJ3Yvsgs8HMeTEu148fn6A
s7vt7ABU+R9PiYX52CN6jQM4ciWKJaaJybPVQOq6BAg9e4b+cyjkZTT9aJ1xDT4eilctip3aqE7V
jIHhLc0Jbbs08v3rz/nvMc6bfn2bgWdBbXzCtGNZX0AxoJsJTfPCckBH5Y87eLky/z3SeY3q6qMz
hYVZnXSjqNBb+95tnhZdQPyev2oxFV0N3G63ROolx9YS3+lMawRuIPix6yYNJMwtmlL8D+DzvKum
JhaXrf2iCM7pYu8tkzhQS1raCreqBasnKr1fiVE6+2pwv0F/YA4s55+ZprmnFPFekE51bQcdYUvv
bWLaCtyI8PdlkYMkbKJsE+M92jYDaCKWkEWUHxsrYzTcVWQPimiWusRy+Jwj4pjA+gU4buUOofKb
pxqC9NhWraM6eUWY8z7gLdikY602RdKCwGotnGPz4PxEAsdmTWSQB2hu74g1IR+FLQ3knjQ+zeN0
KOdiP7RKX3sACjQsCLADnFZ46yourfVQd/Kp09HK34AjSGBYNciDsKeAYUgsRQAZNBCROSTRGXUZ
uDZUBtZrHxwMlJpMjOHesVN5L6r8zSwia4MFwP3mYkiFQ5tVu7KOu7tI01ECCyRZzFSwyulqCFqv
EJs2YdXRswxCSsJ8QnOU/dCafXvUJQZOUp3aa0g58oq4MZ6UpLb2hhFW31wVtTt76OqNK3BN+hWy
eS82XRKWOz+Y81zbNBhRA9fEmh42/WtrRc66tDvjV2gBnRCNPTxPtSMwQk9jB0ALhNRkNbw150VT
3sgQE41nZhuSv5JgriMDAvE01CtEZ/YuqgEb+X6pnivlWEFWlCEwPWBd1/kQi2sRFb9qg0gPmiXe
Vd/1JA9OIOiaOQWjWOJlx7siAEry9A+JN74mvQ86CCP0RvdCZzOVibmXFl5AhOfNTZJ53qEYGrW3
fULaUOXlXErHOMZR/YP7wt3mYjK/RbODFUZAOOq7yL2qUbeuIjXlm7SZ3sVwHOCZ9+X0VLshFKmY
ppmM4/42DGW4s9MwJeJhtvdjN70jIddw0HpcD48wEwdOA6TqHMqaRM64cw0j3Xhtqa5aB5HVIJHh
Jtd9dkjqFVR4TCRdQfhXZogdMupoX7aDtQ+rDp4XUAsU9jn5neFgkQuXdb+aQXutJ2IUsbWFu9Bt
xG1rFXT9WhmzLk7uV1gyk7Nq8wJfcMKsOhubedfmBIzpZmvgm43AMiSxdl8OlXdEz6O2yk7HVSnw
L3QECx0HADfoJ4HkqbiOblrX+qn5OnJ3T9lro8af1eeYr63MfR2NlB41te66RP29zZn5rkJljFdG
Uoy8Ls3kpsni/qoNjfAhjObkqpUV4P+xru78CSutP0PHxLYIkLEEKK8J7PWWBYElw6+4Kcj2w19r
ereJikkOwFWz82L7zYGciUcPEVxWez9gJy4Aectae5nAw1KE7C8q2Ryxm/PS06ObAcTFVRl69Ftx
gtICie89vR+DmOC5l6hw3JXJX7em1dnBCLRu26ezi3GsmmlPanj10hAflTaIrVy8trYsZVB3OrkA
PpbsRCx2RWKLVkW+cOwKGlOobKNrh7+ukxYmEqGeCai1Rr5FGk5cwF/gFS0iNfd+Ry6Ssl1U+E65
itolfMDzYtIjonxtKq9ESZuNyP8JsUO3Ql5CH1VBrHQH741qj05IsBUawH49RHX3GNEg26rFedvJ
uTrEHnryvgT74FRzjet+prOf1eRXqSm8N2ZIPnosv5F0b66zKQIg0SYWX5n4SlJRhwBWhQIih248
jkHJpD5RH0QI+JsqQcM3QxjbFlpW02YtrR9FOOrrGv/UOqnd1wYT6NpKsvehbH9KDD7MFtL33ta+
mLKDvziab2VYhGDn+KE948MV1+fNtunZuCKUa6Mj1dE1ydqboVyj7ZTxI7vKbBW6UGVKpT012cjX
rJ0c7WGMzLDQZ+SqoLsiVfDcFA0+Tq80dw4UidVQUzj0lhUxc4F5VPYTii4wBu0z/yFPYp6MeHuT
hn0BK8Zz4rZ4h+w6f3GL4tlBrfml67TiOGDZO0xzFR0jyPI1tljQUt2ic3UXzgK2NO3Nijw/KEos
jFgNEX76EfpOX8POxHafIHLfOZSR+9Py0GLNuHivW9eHPDa0Gml6JgGbdjviMWeLFzU901VHpjsx
WNamJ+iUzBKCayAlOA9pZww7BEbtDfAzdSslIWZNwdq7FLTXVMpZkI3xgK3V/sUiJMmvjVyWO1Jt
ekchcM68dCt7f9qBdhm3MYMibu2ho3mEUwzjGHZOy5zWvGvng+i7IZjbVjzKNHZ6pMpdBzkbbOUu
QZiNR8hPX6yw5a0uKrt80yRQkxWgL0xdVsPJ1IfolI4Lllf0OPZ8hlx+5X3301Kt4GLCAPFnRPt5
lYE1IqxjJfBSgga1smvo/V/d1v5md93LZEOFacw8eYBtSUKhQw1o95QMjjP5Kxg7zTHvtOjeJv4a
+gB5lKo12ZIvcbkI/cYFydMUWJESwzL3YZ5yEabIbg6ltJi9IM/BABZFd4KrxqwBRLyblWTdUOJu
VY71qFzoPXDw8xX7rHCVM1Vau24HASUu81VOhMphdK1xKxqTZHi8ebd9ZjFqjCyItKH1s6iZdrWY
Eg+6UmozGLn3NYQ8BV+vqPa5zTQEn4C59SAuBAzfxdcWmBrkI7RkeG5m+2mePHzPnZXin4mM/qGA
T8Q9r5c3hoVxYdDyX3JmgYxT5Iqt7jTwVrXkbq6QXBd2n+2ZjMx3kjk9/9pso2vLIf8zxQJ6nJa2
KfypKOCNFz62Krd2kd1aO6WDAMsxqONG6uRLWdOw6oraW/NVja2G0G2nShyU60pTDXDm3r/Di859
PNX+m9dgdfAazQjgtPn3cHS9jaUPCKZHxdOaUzwBbY4xusoXUWrqu4P7EG9WNhUwF+fCxnI5s9iL
rINgYA36yajr8Im8T1gjXT3ustIIg8gvp40TMVTzy5lVOfQIc7G1otvNaoqedDgmD82IcnAwpcdT
yQwpLkL3ihDTcMN2Uj5Zi0UTdLm3URorEGAmpoKjmW6RI3u7xNPTIK17/L4+/e208x6dsoU6FVJD
xoM3VORB1T9NXERQOPMBfSy++9xwfuoWI7C6pKRtG6Z8Ou/giPDOrPoBpdXeMsnSVyhBrS25oyRO
TXNzp6se/XHq84NRd1fFMU0M9VT703dCUVtKoO59GuGjTaPZ3PSN0INMN95Hcj+DeKS/5kiBfW7w
yLgBcQHQY4r348ikh4EUTgqPtV3WsXEbM5BZaUt0LiGB81Y2NhMCfLJbazLGx3Cc5FojCZTvkD8P
aOBBbqQqKGvD2QgUq8X2Terxk45cFtQxe3P8KNNuqAkBGuBQrPRx6HYosXHapFPGCMcxtoDaxg0o
uByTQJhvkI5hHWsjiDQexe9xsg32DWmuDkmS1w92XaT7enTMNSCq4QZ2tfrOyZ52oif3HcMf4YQp
udnskuuWnz3mR+KTUlzOWfiEtRynOxbFXckWFoaiB5iW2oPUPDNujiI1ui+q8sC6omkOfEl6O1r2
aGvP1EymdNQ9hCw2ATp4+9c2ZcOxzZppOEngFQ1Val9/IyjoehztVzMdBvM9tczBeLJJyDaZ65tV
vk9AtIVbW2+qV1y2y82Y9ZAJWtPE2273m9pRS6BOafvrvBuBlVre2I8vLVikG2fgtdw7lrsqsPZf
2QrTaOH68X1WWs7G92S1z+bEWdmG9i1vVbYq6sTfznVhfs9qg32LV8QJdkhctOQsl4s/kKw/fDd6
ssKeo1ZhDrN/nSszu6JXMG36Io3vDUk4EeaAxn2M/x9H59XcKBJG0V9EFakbeBUgoWg5W36hPA7k
nPn1e7SvW7MztgTdX7j33MQBbtmaz+OEjyWK2Xxx1ttXmWDACS0YoU3b4LyCHG71N6SG6CHZddiH
mspvb4xKsm0gS+zTnLW7Qknt5UZXe8k4/QAjEe4Sd+j5uwyglwl8lKEWgdAFNY8qMweHa23s09p6
d1D/bFW75befWvy1nGabMg5vediXrpmZOrBYPfWy6X4O4ifd1DKN6ZhsAFLzEp8LUulVV7fC4lLA
qEo9B+AcVb2t8JNqOTUMwBKOS8LczyBgwLZpqVjPtlZfsya/DTDcgknixdwMBi5Logpb+AnQd6xZ
bb0YDoGPerDYgrHkaoC0iyGSpxMbbfxGGcDgCDDpj4yj+dtSw/G6sKsP+AtmaDl9fIHNiKQtWoUG
+NkaQw4ErfroC5yqemkb8I5mK9DX2NgoIbQvSo5xryeD9ZCFLS95eQcujsQugPZqCq/tFgA8pME/
MLeCnSa6W2RZv0rOwFGnAznMBLW9O7qt7NpFqb6cJQTywBbLw1tQu3EP/kIp4h4LZKiw9jQwjnIg
uEJplACDHLMvln0bFRi914RRe5IT1giVAGoy4riiapp6fZNW1HjgC5WdOU3EckmQble1m+0NzB7d
10K4QiJKVyJQIR4StMYLbFirC6lH85y4/HUiQCJ1BTpcKyNzU1K5eYmJXyWNk8WLsfpgiFJMr3KG
9aqLRd+vCcBHcH3LOTJIyqxmp+ZQaInlFHV0ajuB6b4gUnhF1f2QFWLYITAbPgGl20c5p8plwsfI
N5WM2wLM/0fMMXMET5B56ZwBieVx0q8UtdA3qhjunVMNz5DefsepbfdxPzpEp+frSY+fh3xLzB+B
7xlm11rPtBvF68j5Qs1TK6J3p6FjR9zXlh/z73l6pIuN1te0fBhlMy+J48xTF9v5MCuJNV3AVvi3
htYXrqrpNdLLat8LAs83arFUyZ6VBpwi0WjQ6u24l39xJuZ91pLjHs5p7ucqG+a6DtFLaDhc/WLp
qkvX6z/SMJQDmL2ZUPpRx2KBo4/3KoFVMPLerwQ4wJeQn6W0+sDIKwYklqlR+rUYzCuDDWOZspzD
mfzmqMu7hRmJumoB9tfVVHdKruysgQy/rJjB5ZVUq+iwQCJlFV4ekgp474CrYPztQCSsj4wuRhRq
SEVYNcsHY8Rxl1gs+tKGzICkUOMgMcMosIkuf4p123rmlzI20uKxTGxUQ930CZIMv56JTVulgNow
wwUU0o+DP2WF+T4QW+4vfW58EpSqX5w00wm97iL7b+1z0tU4TY+jieYm7zvQQWr4jnkMdUSskLLH
Mer1Jsy1Mm/1oHPGyMNu+29ts9EHfYOb2zY4N5E6blPHCnHE1f9muGCvjJZA2ZCZtmVAD62NpFtg
Uov5VFrx65pO5EsqKowmw65wpS+Fx8zRwDU4/E7k0Lm1ltVBPLQmBw/fnhoP+r5aRPckxlI5wiSx
jnCU44tl5uu2yOzMX6EfM6+t+TW0e8ev3JzKqB4QGVKl9sTK0ysztohCXkvxza3yS1QL9CtEEK65
YJrvlRnD2SQcT96lQlGSWFyeUOUbOVUPVqJgZSyhMpTwQ/j5ZEx+ht74kep8sThutspQzjSGovta
R6aPqEUpq7ppq5tVcaEiHN/nEnKW0YbxhoaxgmUo2l1YDNkdT0JDsNYyuxGfFm3LctQ8fRGFTytD
aIG6YGmv+zwN+grGemTpf6A+UNfV6+rWjQBkZ9p/da02cJfz7MBZK85oh0rP7CcEUVFktE9NMcz0
7nmPg681Yd5iLNna2IJdBYD3tsbVuDHS4h/q15jXtv2JZ2gzIA404yBLnv5h1b7vtv5NrNbM5gBJ
U0qT//CbhfjUqk5oDwW2fh+ENoM4czS8ob/DRFP7ZK1AgQ1EmAfH5lBgojWQdpTZ8CkAW7D9Buil
xMpbvnTq42ho8WPbGeXZyWzrA5skkyk60g0fLtT3FdAByBgRmFa33D2zhg8TvvBNCdlR1anUlGjQ
4WJVXXHrexkeoRG2QUzYYRBqXXwF1th5JbGHu5mvxR3SST8aI19NRGj9BtKW8KsJsFYRpuuuSgn8
0sEfwPHT8JYaIOBJo6t2/2eJtFG3Xcv1S4kHi4FrPct9P5nxFssJ9Ckqtq3WQWjoamUK2MLB1bJj
vo58IrkkMeV+ms3ArpOXRgJriKtu8HOzpxlT43TPWry5OODQDzqj2eMK+JQrpdXMvzG36pu0+4+w
zuOjBg1sl3UQkeYk/Ym6eeLHZ+BrrvfswrAf8MomXQhDRs4eS09GVE0NrNrK1AfA87zfAtrBEjmq
X1RGH/ByGlvCTkxMgHp9UNq5fNbD1PqYV5tc55nnReW8wUXabysLDNSslPbeFE3FWdKUL51id55u
UlCoJXlLWqYkt1G3+hOBpLkrEgVIMkWfq6zkbqZ1jh+xUOrXNemJXGAiATxe9mH4zJeh0fHltUMI
KHQGS6sBMkukf1onxW1ZxXgQHBgwC2cdHnSrTq9cdeZ9oqvvEVuoD3HNUIISaAyW0bpjHLkiYUuz
7TQhwBQ1db9g1v6TomzRN8zjKK7jCPxKOeTFHyNXBGF2y4m8DLM826Q5PVGBt54hMvk2m6ikUzAm
pDyGpJQQU7vF2Qb4weTJfmhnJfcia66YW/Sta4fLTGRHP4rzIJnCrTpIQ4JSP3ClogqYm1/MllNA
zg+UlXnqkUeoWJq2LCbA/0x1uTU0Iz7rbTXBi7UgIzug1lvsIO9yMT9YnqkUavWnyOIOJEFDzw/D
pt+bDUJPheBaPQyHH6NwtIgpLi5YNph1f7AdwFQlHgecSn37oRc6ZJy26LwRL7ZeftyRflP3rFcm
V0Nfij+bQ/9kFdMNxWZ9IMsHDD8zJkaXt6RAdDxHxPswMuhd8nvoJImK8WEic/5S995SC1KWXuBu
HnorfR61qmU10DBWaEtrG6ZlHEy1prN2QAtCQEtx6CQLVl45ESN+HCQR5frgHGtHq29irdsQ8nqn
bxczeR2cmPbEmG5xfaeAm3x+LjeA+WwzJYChPOSJhxx/hX5dFCb458IIN2oaPtXxNJ1jsktT8txp
414TlNTDNu3b/tXQzcFVu8SBqNSRftDEhnqAYWrvZ1Cw72Grdh6vLRtI2YX7aGFYrDvxGxsE1S3t
iDAUsuV2IcSAgMYm3OMR0DyRRiQ3V6QDkZfXu0rU5bt0mJjcOWN1x94Kr7Hrf4Va/suqQnNBkGLI
FxaTteNII9n6eThccxsa5WDDvSbHJaVbinW/AfvEWDf7N2gci2Nd5PeUZpYo6mCF7426VBTRs9ME
xFv4TvrJ3KwKT2U5WMYZhvWEdnTsk2TXsgK+rLh7ETyZyQ5JHfHOYHeIQm0ZcBUayQFSkT9rBgS4
xMiD+7/6DvPoPo18a9+L9CibrfZ8/wVQPHtVtZXyaIJPg/0PZcuc4SRwi2zSVTw3DQiLKiQGRjMa
bSc12Lg9SyQQVEC7i7KGaWByTCz10B8spOxrNCqbJc1eMQDcB22ttk1zWzwRW/Vv0bXjkmUvKy/8
TkXMSMoJs/gcvDxpbmdzWjSiiTrSQNTkF1Azlg3raI3XAu+hAHDJkFMvJCV7kYcfK9XYWS/Y77jW
osR/tTkNL6m0u08NIJ3nLMAVcH9rK/e7nZp+WvTjo6Ua68HWk0/b6N6iWoUTn4Oc6LWR6ZelQH+f
q5YvuExcB9rri1FBn9iY8OoehlqdjmYFtY2R8LSpEgUTmcIgukwYRwxlFTH17VviqWlKQTGxHjFg
eRojPHygENMmL8kTyjUm+syJcjYbnMILn5ZrTjCmxlofiUUg2x5AFxrlriCPZSlj8K1MaEge4VYz
reGlm9mjNElsHfN0uXGe6zuLVYfLsac+gGVPvRBxjFuiQZa8+JjD6a/ZMcX05F8mZj4WhPp97sPd
s8mLsfstMJpsjMyu/KqjVgO/QBbVFP3O1hz7JHKtpc9646Ph/HFZrEC0CucvAhqgEDIZYgmjUpIA
ht7qiklLmNSz+qMpXXese4AYKQk8m4jZzaYdSf5l8ATrnUHBo7FU/VOaxKi9R1Uzniy9KCmN17px
l3L6NDimvBziuAsb6YucdfatumwWZrSDCXg7Nb/0yNbO7Guqs+Ao4QcR/ypa4WMayQXSrDBZmDhI
sjstxqStsZEtwozOPL+pUdQA8U+dAyPnf308MOy17fuGMsQhkmpduHh5P/bPDdBnEDVZC+cMmmWS
EyEtrCh+GetoeCiL9gsQvu6bjYP0MOWqpo4jXheq7Qi312oXli/Du1kQlgCMszgrQ1vUx0LPirPK
BslCWd7PYH7HdJuNJHop0Aq42uPyNIZz+FgzwwfmV1IrqkP/OuGm94xUmeHV1/cUCf2tMhnpLTr+
/kGI9LBaTnaQ6r3cbvkuWKTSO+tRs22iLPZap++37Wi1AYsa0rSaMt5Sc0DSqBydk69UNw5jdS9M
xQfJqm/Iu2xe6i721yTUA1K+RODMOvVb2M/2lhXl8jQaKLx6azL2ADRmf+q64lTNLfjPzl49RDQL
lFJobpkROYSlSQSwppzPyurYRyvi/yAn+bPq4C7OmcYeQNXJnO9a4mFIbnfpezkzIeg+xlobt54a
ytbZtGoWnVsQ6+xkLH3DGh0mdxdeOUxMUrJC7SC1PAvG3kyCOwOY5oZMSC11aBBIIvGzGYI1Wnhy
VhcmWMCkkHEKBAYo9Vs2gARjibi5mZpWbpJ7xtTMFHfbR8zExxRWvEOdshmzujjoFEZsN6LMnbWm
O844XI6qSPSvjDQs/ghy9amFagaYtQpsnHyPGvXZLkqHx4w01l0qG9IvzFw79+ldtG0aowdndT0i
nzYPUop6byo4HSo7JNCsTdrPOElqn+lc7ppUou7qFDrXC/cAURgZ4Tjq+GyMLGQAynRHUg5acL59
54ty5SyJNWTdmiAGrl57ftOF7CgnW9fAcSLpj6MZ76Z8YsW8vq/N2AbklFS+NZrDE4f1wroIf2OK
8TQwtDA51XpbHwHGwJM0xuaxFqnNVmsZKPJWtrFNlD507fRsUngGymwwFOsVk3jB+3baVL+E03bn
xcRaUVq93HeLvjzX48C0iQLDtShqSqhoRpwWD20seS2c6ScBXPIRTaWMN8sdbyEzzoV6in6KcZHb
zE5CuucpY6mt8j+MdxhiOZmPNBTRVy+MckfAHalLfcZSNyIMO0ut8YJ2GLi/2qjcZ2GDhityDkRa
OQeuZH0fZWmN3reA01NnhCFwLa9dtuyIoWs9avyG5Ol6OpdakQUcIsO9TFRckoIolQdlCTSlLpE0
SOrjpYKoPS3xRqbiNa8HZ8eKpz3UsrsnyzUq3e+ICUP2cENDB6JMFbpKMs2Xeo4qwN938rjhVEQV
OX8EW3639CTsp7+FQYCTtJX8fTLM7HFclslV22jwDS7hB0JlTT8bWe3qIioPqZOJA8C5ZJcW2Wtq
WjmNqKYeO6HPfAA9LJoyAyrDxoZ1E5o2OSGpY3u17HURRu9ZtPyUfXPDUhO7GhWAW1QdE7ORUoCd
IK2f0gqyeEWLosVSH6IQybJjZd22Equ+IQ5H9xJOonOZd/EmWxYW5HJ+Hau82ylOTPYOu9PLJMMC
GremvJFltUeJeVkqLdmyCbiQrmlv11F8jnofe2LhprU1HnGQd/HJ4Vvd0adpFweS4SPa1cw1ZyhS
RBM723DI7R8KNg2uqVWxL8pAKCl2u186aDvGIj5hJNUB+lLkJE4IZHqYjU1Jb7yNSUTlVTA+bSy5
bAHbBpTtvTdr1I/VnJKTU4bDgaYGRwPL8GSDnWRCgcZ0IEFz72pmyeNSp8YjcXHZWasBia4xBqE1
jhtfS2oyI6tWe9DvqwOnpDs0UcdthCRpEStz8SgjacNimN4bSnYPLGWLKOAexqR1IlhDh/W7VMy/
EH/s/UVAaGKlbxBZR3e1lB8hVQusZn1zZgg38TQM54yTO0gVfpvIYABUd+YbOoL47klag5WwXleu
xaM9rf275CfzGE7xhat6eFQIgfSyPr6h4AEGbYoXfUwsT4vi6cWuLItfAoKxyJgtAaPq93VvrdsO
dJHdj29VyC4xnYiH0tohAaTjOB5rj9C127HwnVjr9/qQ99dBDftdlyXlC4g0wyNdR3e1SJC6CDaw
dMNmkp9CV7tgtBfjI4Io8qrUdgTqsyJSka2JjR0sF9S2SKU6WivfjpkVLs29ImolbPpaDo+tUa5P
4zjiL2IWRfDCnaqrZWdDNt0X6WjlibGUyYrfCl9gRvHqNhPYzKh0J1oGdptswWg+W/U762w6HpxT
/9Y+bD5yzV6DOU6trREbTBfZPFaK6VYO4izQKtTrv301vcdK9EIEGRkdd33OnDMOhF1ko0GT05sd
8S8AaKz8pmOBSHs0eCbW3QeRTu0/tW/GN02l80npdjd5NQOJVAFMaT23bGcr6oVmMSImYLDcIZuA
44Iq8Rxr0PzIQXwwh2UEsEzqL9pg/KrCSZH3E6g860bqaloTPjq4njadqDRC4rFF9pIFBjkSBPno
VD1oT8E7s64INKNmma+M6YMRTjxwKdVJV7TpsBkhvn8gg9K3yWi92p3Unwyz1gM6L9Q5Mms44Gtu
FluEpzBt1u0yFSmZMeFzArX0yKqweO0FsopysfOTJg+ooshVypT0nXwQy60ri3jTiu7HtBGTsaBQ
n4zsE6Us45xHUGqUA27Ly6oyfE6gM2Us/ae3tNhqyInYH56b8nvU0ku4LsCQr2Ru4+hX9SNjGrKn
qVuiH2D0XJWMfnNIefedvn0elleEjFsh28CULyTckFbGSymea+0oxMkqH6L4YCcBEOmEFZIKZNex
A9FQ5Z2I0AgJNXGKkvbH3BTJh0kQlKHw8QZrHsjix7Eeabs2iUrn0J0YRGorrZB67Bl9loOftFwq
MJ74tr5K67FSXw16qvIhTnadRREr9ktFPFD+W0xBzhCqU1y9Y0FVnRamSslem689Q6aBDWM+9ixF
mMdxtbX9HxAxaoTfTvHAhbfDaS5+BjyQenhZo2+taInFIlDHQa0St9uoeonMD6U5aXW6Fyyqpflo
Nc6WW+9UhXd1TeXXfPIQoj1CSY/qsJ27n4X5hciQMdJXqdPbwmSqi/xpRF5AYwTyrmSynU+Blh7M
5WjH7FrN3BNmoOaPZf1S8uq0NNpnu2fQDyB07HOvNghKt127t71q/Ll/azL+o8kkfRRn80oChy/s
h6p9Vzkvozo7ZPpu0o6kAu2LHFQqTTQnw6B+pzFZk4hQNbjNCwTA6TmMsC4NAILnH06gTQHpcWAW
Z9aHduLeAb+fYVhXy7dK7iWTCJIzN0k4bRrjEKM04onhHvH4qbN422hXhTxd8xZV11zb9/HPnS2P
ucidBB/gWdEJljo7xX37dWPGMlmPDpiaThAB/21qL8v8hgVqw5qjM8+hvatZYyFvVxDj9LsU/Uwh
/F77yVEpFtyqgM6TVSHZ7FyFl8QkQwutVna2ucclGVZmpzbbinYX/j7ar6JSWja4o/kaj6LcM939
0jM9u8DY9K2V7io7T+RF24TzUXz17YwUyrzaxI8XBunNORG+HDrQ1OUp1JtjDOVSy4PcKjcTwWxw
6UhyINcHmBDiXJZLReZZ89kgbsrkyHNex4aT12GvljNIDTfm+Aqp3INI5DZUg2m2S9grT7jKULEG
S5RgY3yeyf8qzpJonZkGX3QfKdxwkCvsd23jnEFIcjKYbv2DmF9V56kJdykCzLX+Yz65U9o3dX3S
ndeo3a3530QCBQusqtHutvNAHVPUaLt7tokuoNYvt6R5TUh5HNUgjOa9nFQ3Q7rRVDhmHSD9DO0p
Ftgg7BdUNybyN4fsgrZ87rS3zqC8VAJq232l3wM1CA9Jfs3BYWNfEBKAK4+s0HosN4X8N0M/LNLT
yrc1JGhBGOksoSvKnHmSckVU5AG8nEXhOc4PYX1cv1dL/iD+c6MY+r4FP5CB+6rvBshXKcftwk5+
f1dBspss4rOzaFQkHIg8AzRNnpKXftIpbyPyMzC+Gzt8zMR1jrMgMz51RO1LCYaY4WtUf1ZjhD7r
BbTi/Sqc7yMA0/ByBSVAvXEIoklzKtJCQ5ryQjatSqdIikW5nE1yJQ2sEXP4LhyUGXF4CIErW+Gm
T34shUAVw1fSY0N8mH1ndY5XDULh2LIJZ2FEycq533jExB9bkrQWohFj4UXGW1kRiM4nMtPwIAio
JNygLUtPvrAXGXW4HS9Aik2su5H92et3Gep8yZbeK5TwXzfWXhazZCjPctkrxfswfQs1WIqdlsKd
BO3pfFXiihHYTWAKZwZ4VHlo6RNLsStJippI68o03L+P3KsJpEXh5pPiztb3ypk7Nd9t9mKJE+3F
RtS3aLghJfMFqgEUDEguL2uKhj2YlLM9BzjLe5v34TqQzVV8KNWNqZVXm/S41pfSPUe8KX2yLYqd
nr5147dV1rsFiS1iA/RtzyYEnQZ9YakMZB6nHNnA6YovM7paHTTVas9+Bjf/c1e/L/axINrhf7cy
6T60f/zFqBjHf7W43lMUHSUQ8imf/1h+VN0P+toAZjn9c7FR9Z9iITLS2S3NKW24PDnFe5DYFjJF
I92txcvAHCVZH6S4crttqadd2AbhX8PI5A+gMZnDvz1slOgtHR/V5aNAJaL1R4UiK7KcPrgLi5Fn
JJxIEhJzinDJJ/GqP+QkN+349nvoqhU58IaMj42RXyfcUXzx8Zb6xZXT4zihHByYERYXzWECmeJF
e0smAkHFtzX/dghQUrjiYgYFvUb3zCifh8Fd0l+FvYNNsFOPtnqKTQ8F6SKUHcNFckrekZT5Mlwv
ZA/t1lk+hKR0s9f2tQyPOiqnXA63RTO2XbQv7A/2BbTS+bYQ73H4Ky89bEK1CLove9/0D7LmPxzp
lTdjsevZyK1jtJ/ivSRGoQboHK+nu55nXF4NTtWs4My4HxDmT8E9RSI5YKmrVeANI26uerKJ7agz
vuQbh5hD4iCwuzLLPUl8M2eLreG+WW+ReO6GU+r8ErOQj4doPhFduJH9+f6msZHmJdo7VNz6Jamf
Qp2FvLB8Itj4236r3F+o8piVTN0/h4kYSxSuntZtI0jYyVeanWu0B2APVukP9rsiLrr+sGj7tqOV
VQNztrYj14ZhHzSFfUS3NdOLZEcyrY+IU9GlX5b2aZm+LI0n5pYnn0pM6LyNoJ7AoFo5D43H9t+H
JOqq422yjmt1hbBZsRis49OUELz5xexHKecA9mrRvKgGqssv1TpK8ymcXokwqqL9KrZtfCyAWq07
rPauWVwcBrPV9JCnVxOlbdJ/5knPQ3AU9usodjO3WBJhVHkV+kuUXofxpEYk1qOS6j9SeQAJMaw2
9YqfYFDlCQUj++ToBJ6Cu9zKUfA+fqzagzP4NHKe6L+5j9h1wyIkNi78nSX5OuXJJiFZ5AQtqLnf
Aoylzzf7xzgDcqrDP07NjaZuZYNFBl1UyOWs3gPJzgVhXFG1H6ynVJ1Oo/4ZDeEu1x1G1aSWtRc6
GldaLX1PuRnZYMzqDlMhSY21T5lOwczsmg5AkSpZzLQl8YVsk43FBWyXTzieEZ++EsHNaZceZmD5
efedoJouSkDu5b7QfuPR2jT6e8oBoKsp/s/UZSZdUMDPbBOj6XdYYk9JFiy8y0PaFVBAmOIyVCv4
9bXuDcZbV0/7wbliqKAkiLYrOW0LFcds+RYk3Fo+6zLfJlP3NESEBqwmp0zkteFtFoj2p9ewPueh
cJWGFDBGVav4G7vCW+Pnqf4KYwglSDpTzoOKEWareIn60DniujrZqa9JRjW5saJiAwIL+4buTgQR
Ozq6RMmJN+ivTc7TXOXw7KNv02Bjlf42Y8kuAsk+chpuRHLoh8OIqY3VNmcuqH8GziV/ZYm2JSQH
2GJ4lLbP4/hBzJvsHwDjI77gxA63bfljsGCHIcvK86+yfTmYOy0MoUmndOLNPraG7aj9NE0L+pl0
wjunZyjafc0IVMWXA1UcPa/yoaTzviqHPVITpqtz9NeGO9sONNRtCnlGy8xFFr8sOjzhqvUZ/J16
7Mc7axXI6f9qmyjP9q2XxpueNV+rKjc5gdem8dMUf7GwjoKkjAj0RpF/TG1Ch47ejS0gu+Z1JELw
WitcvPFb4rzGuuYPLZre9d+MLiR8KZc/pyGGDLeNdhtA5Q78xHFgrvt7kvdCl5jLz4hQ19ZLVzUY
rfE0yJep2cqEWgX8TKpsNFbCdDxq+0Oc5dB8CeOxIRGcdVs8H5tqm2sPgwUYeS8sjWgLDxeGj3rC
7akRZZnsBjI5J1R9uvrYt8fBPLasxWX8UxjCnRkh98peZ1NaM8hNtVfLOo+KtkP4uVHppSBMAI3m
m8etgjLATe4dGYOb4W02CM0YSGjNH2f7h8ixfyv5GmZhgtK9VMYLQtVNUs3MfX45483w0ipHzdoX
6W7IyAzlZ2NtLtYnR/wNhD6zBcjbbRG/T1YISZTTCBvSQeEpYmNA7MmJ/bMhfsuoRin6wrokQeeG
cQVQS5r/qfNZbV4EWtXypKU8nPgEI/Uia2RfQXsPT7GPdUfvI05j8WdI6UWEnLTMq5IXObBtIl+i
bq6hfM0m4Y7LpW9C1v2UZe8ayq8FLojFoJ2mjwegC88WlOmqfC7GN6V5ttunadmN7SO5lC7TX2bo
B5HzB+pr2910OhjTOXaJuq+YZmQLFRA+wyJ/I6D3YU4utXLEEUhE+1NuHQv5kYKfX5fetSTxr0R5
xQCaydNbNfby2O8MhqsFLXVMXaemfyPxGvUQRPU5JTgzqWhzub3L8schZoMA9V2i7YhVNHTi4iFz
R4vXpIQ7RnUwJG8jYRo421hefyfTl9PzG6I6UIyPUv/XtOMuNhbPUPckRqDp4jle7eFxUEgehsIq
KwQbYMb7tsQmOG5XooRkg//CJDArm/6ZCPsWNYOwNJxwdR0YN4QbrHxvRI64Kyc1WursEDrM9hX7
gmHQXbPylFcL+3Jcjsx7CINJFl8fu0MHuovPw0LcYGf3AK72agB7GTQFO1zjFyHO/sZ0s0j9s1sk
Sfrswwi/ORHmIWaxJfHyY1HuEFYcrH4JevJp1LuuiYAxtPE9hPpMVxFJr99aqD+06NDhotOCOTuj
6wljvyeJjF5TmkGz8LJby7S3q+hjmKsP01QCZx19W6qnqiKHtV5dxmEbueRX5pm+Mc4HZvw3QYEo
nfEwGekjCYreNC3bpCbAXLcqwE4SMLS6723lVGTRMTaUbcn2f8M247dV5HYo5qdoUVnks7CadHcV
3b7jrUkcdPOFcUP5Qi1B0g23cbtJMsWF1vNsWijAYrkvjeZzzmwE4hXEACd3DiR+E62au+pgbBrF
8FfQ7i5AbOx9f0vx2HfP0hwpkddyozv3bi7/YD10nZJsq81YBazlsK5RgBrumjuKmxjOrmw1NpVE
52jduSxY75Us6Yc2mMPwqicjzBWIa8PaXYa1OJbKSOp36YUqWUwMl4lNPtoc0JtoDa8oCs8zIJ8y
Eu963W9GLs0+03H6ocvRoyP2JG9Y0lcNLNasr6/d2vkOf0ZFHTkskevMqW9ycDTkOa7LikCHnJ7I
QV+x7hShnbqqCIyO9xRJ5USQbWtbPqvLW6PYQVZN51ab3Qp/ZUc+HltNIpzJ535DzR/Idn5iHPk+
jcPBzEKPbDXiJQkKho9C23Pva6eK2q5jLE8skL1USHjNB3X4GUIBO0UJEu6TWBW+YOVMGB6zInWL
ov1REVzBkre3X9ZjnFO9Z3jgeqldDXX05f85TiD7zM5DXebGcRs0XU9uVb8b1JncIsLs2PCRcbu3
9MqT2P+M7P7+8LNzMaNn/nUIwZs069Bpqwep6SIrKrZRn55Hhki9VW8jhZmcyuRnFrOXM4RnNPWr
Ls5TArHIFSNx6tRwv23F920Xfi24opDYNjqiM4MSkiRnMr3NcPGBmyKuQfsx9ek+m3LPafO9qpa4
O9NdM5c3tso5WehxxG+jbNuWVcxdc6iXRA6Q2eNZ0wwJMNyyNjb9Add9nEYg/ytS00JuA0lfqsvk
mNkTgUTRLhxnks8dBVFR4+dzfawiznJ7fTVRvo49BXFDfAE5d6y/xnvescM0UFXbI/qifbaAd8XK
FzoxDQlx99W6Rzk00NaRwyuNZ5L0POKqHoiKysH0r7uijd4bHl6yIiDfDI+lYYHpM4uatI302ejf
spEur8MSr0mcgXycHBlN/Sz67JYuEi0gqfX/kXQmS5LiWhD9IswYhIBtEHNEzmPVBsvKymIUM0jw
9e9Ev01bW1tbV3YGIa78uh/366NRKZ0ZTFZTy1hHIBQDZI3pTG0NS6XEqa4927B25Ehm+uHxKHh/
dFP7sOCaHDK+FE4dh7ggMLAS2sYCvnLKJzllZ3wT2o4BgwuO32fnOhk3RdJu64bdNukGmumwRLZx
3/AiAm2G7Rpxvt1lfXh0EVjBNe6K2ezKMdi4pXegKmPr+vU9Y+aZlC83LYbi0YpTuFmhS3S9l2SF
SFoGhCDzGj1MUDLKggCzQdHEfkUga+zOEdWoze3OllGFrJzhKJh6+0n9o0eDljpv/XQ067Z5uZu5
Ga7Ism2A6zmELovTOByBctecmJLsUD2VKHsuKT8Q8XduFOKz7VBXmsvAhXBoqtix9J6T4XRzni9D
v3Xx5kW6em+n4jyZwo7xyz6sWUKnm1DPjY9NERcFN0OSa4WoPwdH4AohQJN4eGILx77rZsTykB+U
7hj+lZH1LCPZrWQ7OxDL2umCze/Kp4gwSjRpmyQmBj2295JgM8kQNwG9jJUkQkb5r8YaHiDJl62H
ZkIelc9zweKU60JvMHrx4dyq3Ndk14LnqlatYmn56BqF2kqSyW1v89olNJSFWxxbcWpu9/Uu9ur6
aoekjB1OlmaoMSu5FHzLvx7RkngpRZwJDAB2iHOaV6lNM2AlCesPw0/DIN7y81qr5gNtL0b2u2S1
dx7yXut4dw7Sf0eJ+iadoYamvXupxfrqFd4Rd/eB8pkXeJ5PbIVpBSeRbORhsnYmatBEC33M6KdO
R3kgKLUlR7ZLouLJHhlV2UOGJAOBcDwFyvrVajyiIZs/x165cBDDkBmb42hLFW8smOGyyXqOPK5v
uj6NTOz0YdJF6RtaCWiwH3qizm5wiMwfwdtrpm11IBw54NGlPXxW21ESduCfOlR65SOjsEhXvO/i
ewHSheH+i2ePA5bssMB9PAbjZ4XT0auKB41ANxraW5eabFd6yfvuQI6fFc8YS1M+CNGcnIk4XDMf
XFk8k/1GD2U7y+L+ZEv35IjoXydzen9LwjdZ/dLAFr2t2D07QpPhS2Gi8TSxLleJeGyccUt8np9y
UBSW4jb0OJD84HOxEOLHIbhn9vilsRJSMToj8mDKKm//wdplsRR9lG1yXSeSaXrEVZmlr1Ft7sZq
IjmI+d9vaW+YFn5F3twckJhZa+TEBCmwzQtWDLwcBMFEjNe3hYq1y2cSjkY39Mkuv9yCauxwxtTj
B+DzSG67cV5NjNCjfabyhFVA0kJi8PFz92xYd9lo6BTDuJZwSXWj9Xizbi7BcEdh9QF40SWYlunI
iu1vaLy9nxdXg8qohLtrU/lhp/N+Snpxr3WDfBgCsWgi7jThNmCnnEi6j2aImEEXbtPb1VEt3OXJ
pNpcJ2Q/3HdVwg3cuXpt/q/xwp8oXO96CJ8trXhCDMyF9Vn30C5CLzZudvbpTLq5YZh5t0uIIe0m
AqEpSYQYx+3RTMy68fyU0lIE+MbijR0i5CJQpreXoUXaJue6KvoF8xGV212ZMcpRy1dISBmqS3eY
GvbGpf+7pXiStf1+rli8DoTJa9M3J5GJ2IWm0BmfoVsgr4BLWD008XE+BFWNx3LCcl7UQu0mCDDP
1kI2vyBNd9+0EpoofSNck+yniC9oW6meDtzwtiaa3ScnbNpwT9fpeFB5RpxzrsLvYgj/2L0d3dt+
xw7CAUH2vnqssVz/OgxF0L81+D4+YOVUB73wNtD+hDVa4hbyoJoek4A+nk3XlF8FJakPjcQGBr8A
2uwhydL6KiZQgCQZLG47/uc0i+5Ce873Wg7TgYhhTmC8lqTh+pJuwyx5gJ5MtDNdM8M3KHMx5CHk
uZAq7PC9bXv301nS8NEViyrjyfTuQaBpx1ZI66pToziUc1KcZ9c/txE0DNETpl5d7fzXkHkk56Lu
Ojggh2EVZNyIXR7ZxI67rgzwLA2Y9owkUjwSicQ8RIaJcNpwp9wfWPG4bAt6crwwcL+oHcW1NeOJ
T9uRXV+RJuch51KvyskQQ41cVk+EqJ9xpmWnoidjgEaSd6ixXfE6lVP/pAYfMz/2WvOQR+jH4PVB
uLjEdZ4KMBwh+JJUP+o2D76l8qGULBOyZ0hdbTnTouz4IqGSabDwYuvlhdX/Pk3p3AyWAMTDQGfT
SP0IqtSs1XforOt+Kvj07Ap8B+mkr8lYOsUbNSDuzMAGiFFuCzqIWCuaZeD4XLKnYB2bf+U6csfN
m5pbqHBlhBE7ADRCXthdXkvMEjs92S/K6L+t3Rfn2nfulF8B5sgC5sGiLgHd3963Y0jI2Aeu8hjl
bXDwnZF4ZK+dT9bP0SsOZfMO5QVuOX0RfCmW+dIP/bxPaXi62JGc3sbBZRUcqfXEPZJcD7asJ54V
8VhDIdg1ttv9tTFMHrrVzMea1SlYRJnzXSkS1jt96jGia8/6G8i6OjklIdwp515BrOC/x76GR8Gx
VhYdoeXO5s9r9Xdpw0KJDJRib/Fe8rBzYbfgIGF2aUvrjFnFRpweEKz9VHFIOYjC6IHVOxnam/lz
rf09lrn8ii3G3dJjNJ3bGngKa9HRnGZXYfuQ0/Q2m5lkRhSiAdpR80azIePpbHFGl0Rb7E1VCLJz
BaF3nIyDwBLij4fmtuZpdRT8ifK+2t0CYLAA5o5EYgn7VA6MZVXrG4SMlIk6z8IY4L5GsOX4qaFW
vfBHcDy5bMAbW033LjAdDlBz20XLlJQdwsJhmPMf4NM59maNLFSXEWGFjv1X1in+bm0pk6wafhrH
G0L4rzSnVmrhlTtAelgyXLchcmhRTMuDRdlbjoB+nnJN0Vt/o0fB2y4CJosgao9tU357yfqqSkOO
5W7O5WOYAYEjkgmOIzILTj+sNce0bzjK3falYI6iuinjKFWh0A9+4tdPpfFCXkhw8bmRiuREbeqN
KeH4b5aZUDUpM937Cb/pMonIhgxyeRwDRYtZM4eYdpEYtsaltTjiCjsx/36Wi9MQtHTnk36DHpDN
e370/pQPa8fXH/2ViXBqtooqNCpqq/SvF6W/mU/WO8fUzWeFMCSWt7RqEbyTTQZUI4FnQLI8jYmc
csCpJPnXU236bE9h8jMu0klZiif5KUjCh4R34IvWor8IC1uhsmhUA/AWcZ7czotqdXbGz+MhOSwe
I60ISaBW/TCffEycmymlsnzL1FP4sZ3pyIG3PMlpN/QVHAPCru3RI1AUw8JFYl3ShQ1J0dk9CVyk
1sK4eB0RrugfTLM9H2t6sigvpziLF7NXODyAq+X4Fw3OAdsTN4Vr1X+q/nNPfmSrkzq76wReYpf5
bA0TFrQz4GXg+vamHC2GZtmtn9bKultoy+OZ8H8vhqdldPPdDEIJZyyXFmDNCVK+hYamDYMeNG7W
xc0Qd71IDoPVC4SfottPywA4pAsTxg3tKMZuPFdj7pBcURVjHfkJBnSyfZDFbXhVWSLJ4eL24Vtv
l3v8sXx/JkWSiD33pndzXkQ06+KKpjh6Sm3uMIoJObWCr5XUw7ayJ7rES3oWmOAYU8tIoBaOyRC3
+QKfyCZekUSEb/HZdfGQ9SnGBfmUkhpJ46zFLzH1I1GRsi4a6qaSpN/Oa3vX6vHHBss7P0smMiwI
SfHYa686Db1gSURSSaCiZ/cY3AT3CcvV/xSvcUhfnvuHSse/SFjRrtWKqxWTfhlHCVu/KJ3Pc/CH
xjK8BapzWzAHroWzFgQxb3P1UXe++0S+YfokcWTHGlICrgP39zg2hbfLK+0w9I0Ax1JYZicWBuMp
XHHbCOCsj93N9Fi4CFQB95pdMJZqX6W8gQlmEVAWQ/TYVS4GxsG5VKUZHkgJtFgr8w7BRlpkbNrq
M1wrmDxh+8WtdcKTlJYtX3umkgBuiIijauA0DousvINTwPxhV1gcfLE8tKv8l0z5ba71zTfe3r/t
gvnJdMFDJC1zl2QJgV4n4pYU2N087uDYiRQcgxx4Nm79TlGBqG+MvG3LI8s+ek3hfOFDpxJSpoCj
l0g9kqH0r2qC17DRkc7Yf7rGf1d4YHe+cxPAKEG27twM32Ooad6GJMR6mLREXNjgCq6NlEX0lKcR
u2pBA+SSSgR+ix2JhMeSmuhXN2LXhE2BCdvPH1JU7W5y4tT9TEauEYgsSZOxGjCR+0Mz6DMosOdO
TIiD7fzoaeta92X3niR+geWhQxCYZu/Vw3HNBmSY/yp3sNkZizc90n1dB+qddoHsTmTp9OZz/+AO
bxBqPcLp9FQ/LS2FQbX/WoXkpwSZSV7fnKKbtes+xsLIe1Uw+QlpgTHKIeqUotG/Og9X6jdxnNeV
iKB6sNvqvUtvMbElYJ1Va8sJ8L1TdAQiScXdtLIYCHlThCgTGzWP/6paAekoasQo7EHSZwXdAaDi
u1Kk0xy3ngWDweYxTQ5OToMuRbUCQz/tQxs9Ep+emUfjrrPqg8yn3z60kgP8jOiyjOmtSiHCvCAK
gG19hnC4cDuKoXSBTBs89zh5Dfb9fI4aZ2sK5TnsWIUDMr8Y/tEwrnZVOcNoWDFcV2vwnaPE7esm
/9W2NYmShYtPW1nrpoDNEk9L0CEerOw6QogXu3rJ1HerbPUFH+1m4i5RJXeiZ2MWpAE2fClazmt3
YfvoTUH77LiFw63ezroVuFrxipzBjZO3F3aEgcbdvMnm7mjpyF/2U18K6k9D45xoiNR8+xMHl2G/
JIB0Ugzi79w95KlvW8ASo4Nn0DSm3jlyzg74aW0YjhT2Pjqpnr4rvtrlzgqtD73IP6pk0ws0rt5D
0wYVFcz+z+xVUxPXrn7Q8zC/+06E61kO+KPy7EYRgLDK9XB4ZX37apORpHTKCggkueO+q1jjM3Jn
hBzsdy+jiuSIcURQgBr+zCEvBy46wW5W3Jz3HTCmk+evJICrcFEPw4L21gXRwL/kc3Py2IvTTVjc
ZeXwtPbE+5jhXAayshNPCkQg69bFZk/KzLQp6wkAAIEM1k98JlRVqm0+jAH6Sfe2SB0+WdSP7Ods
VpdETu6OgaZD5wQdH/pA8jeByKJ9l0T9T3mDsmE7YVCcA+txgif1FzCWuY5CzBfPHfqTmQLU4CSs
/0ixiq2l7JEriD1d+XY1cSV4zMBh6aPEj3Q3R7I75WEenqqe0tlQFARX9digljmC/YapH3rNqaJm
dDUUSu+mFRM36iGRoOJZ+DpvZwZ4p/kTfo2My2Dy75va7X6V9jCcuz4qnwZTJHeuNxcfdkB3r6ut
KdZlvuznpWTdBMrqHLDGYB6cREb6pF/Owre/V8xpFtS3jd0ATldFZJ1mouZHkbrTzkcUi4vAa48o
I/gUXJuTPORHSzLPPes6l1+T3Tnx4ud664I52NpW8Vb+39GFM5DQArk9yi6mncktpLXISfbO7Pys
0/gpFwL3dmEvv0MUm4tnSG6zgG/OwO3Ll9XGSmdXxlxxcMsxJonCunlQr6ufj5wmSJPCwj1myeJP
K3oGI2atzRCN4l8w+nwdmZ5j+tCXZwJcbmzYT20ImTkbdvhIq+qcR8uNGGS1sSlpTi7wVnLurzrb
DRNHLs0cPU215IaGtHX2oYmcrW2zUZ2GpYWNgHTlY2dR/rjjiw/kI2mDSx847j/tEm4ezMR1aMyt
dZ8zdv8tYTA9LpGNUS3rmPqh9lwn4zxWtvgBUjZs+mxkMcVoGzEvlBLE2o1lY4JUsH3orJc2KP1t
KQ3pmMSraZnSrgy/5NRm78wY0Sfhwt85PHz81drTH70SxaEhQEPKjxgx+k/XfGTdOLCgK8t4gEO6
n2ZH/svls2jKYyJ9/dRVgCL3KmUp2EYpbwl36c+dZxVAAWyLwCUzNiS16lPoDkhEQ1YCWXHJP2jn
Wbh2EISk3Xqi0X5FvbnRUi/SqtFQMlxNTNlcsdFJzrVV/wKsV26pC36tBuvDiehSwUQ9X+FT9W94
nod7FtAe0cMUxcopk0tElI/AYJd+I9lQaG8TSQnbpP/uFhgiLoXUm4nL4q+mWW0EK42usvb+lcer
BWnh/VRd78fMauqYKbG6F99Nm/GvCSyZ75oiHK5TkDqo625+6TFsnaGA6IOapcbDVNSvaiREGlTU
8vbFgr5kL+7MjEtsKYkjrtbesYabS8Bblbg3UFXmat8rztedL0x4nw6FRoh2vEsniDwuKlmOKw74
F8GGFKP9UO3pN6KkhZjB1SlXlpiFbLZuZDn0G0RQTqs821Vra23XINABepKNyb1fWm8ThBIqU2n7
2GuX8GPMUd5L10vLbe2t797qsTCCGeUhjyYpPs8F+1GbtOVxdJyvMuPFtLQLm4ahW1YWnUXbf65l
PmGfdxusAspkNH+2E8imwPEeQ6efEdldcZ/Rn/yU2MCXzIwlxkzs3gB4rTuVDf2h0OntT4jegrEa
/7gO+towEANw8ZhtWRCoeJxEtFNrWf2lX7i/lm2RwItLKi3jwWPv1wfSeVhFGxLm7v19OxbhruK6
dlZtNrLpYwE1yJrJIHP8expyoqfO9qdtJEco9xb6nMact+RAT81arW9Qdpvj2mjn0fEsGUdhMT6S
za73rbuqeBkcygy5fMatFMmfambaQJdkVlg9+0D2FbPGwBGfFzm0rRp/XAK58FCFjQPbHCWdzDj+
LGrTKOnxGdgG/aWLoX0oauV/Aw4A1uYj3Sugjis/Mpu91XTWIRuCLJaMC1ty+/NWGkfdre2CUcEr
eZzgF1LfPYOUKcHU7+vFyQmvp8l2DGT65hVs33hpWN673VuK4PpoXalbZazn1XBAomsOZrDVPje1
88i34LZtQsVUGQoooDP6B2YVQQqafk9dEm4skmYH5Ntq59h59mGCxT4re+pf1cQTgsNCYaeU1Ipb
FjvRStgWbs2sBXgK3TgEawJVlgVYWfe/nSzv/upFmRe094k6e/rQulS19/Vsvm0p03umCMVzhYM5
6ruOUNRaHyPZ6se1reWFJDCAPFaOWzn6oGW8tCYtSCBuDjnW2579RjN3dF6n7OKiHI0rH2m/rpqB
NE4H8BcL36rxH8NGhjtM+3O9bBZQDvt04MvmINFvnd5mpCzT2wPMQbYsaBcjoZr1s0wn8TZkDGpU
PgVxPY8SumMY7StfqKONULUp8uWDsRP9m4swLA5po1PQibINhNu+GVPyZmJMYfkD+YUAvTkIIIn/
MmxjxFl0crQVyVFf4bmb4Xog+nOfcXIw+UKWGrE7yvdswrzDpDMGTD7Kh9u5tQnIWG5qXre7mnoE
gscNaKqp/73YOHFzP7lPJDH2ZKmLbQ9YCqdK9i9nVN1Ix3wuM2bivk+8Y6arN6akMQ5t66XyGNg2
SovuY5IVFh9HO9ep7H8EzRowEojX3wUuAdlwsdS96xH6HGm4fAgg0392bYUqLTxMca3DaivLf9Qa
shCmGu695Q2ydam9ONmLsE5pIrg6s23d9bYAlBcE6gyfD9NItqbu7b3GC8s3of2HqyvqkWfhTDGj
5+4sno84kwxsnXDkIWy4AGvPmd/Tok7uw2Hqr01ezzsuRLj4tMpfWGSQHO9xA+dAirPNSgpqs/b5
n0jlzWVu+uqCDYMfHXQSV/4UW3Qzjc61KltklXCEHOWl4AoZCUT1AnHMO05r7Tyx+cHPPdS4z2aC
CTh0bp9D6hRMH+voD8irnffb13Z9zzMHaiHLfmBnYFTLPXA+iYcVIm+op8vz0dsOHlIpIgdwvZEg
jd9a7iYUNZM57OgkVN7OEMA+zB2dUWnXs1cNGsR0t+7YDN3qwabBg8PoupfVxlHjZXiN8Wti/Rob
IhbYkTYGeNbBXcfnCvkENUS9mEk8VlPa7uwm1QegnvZXcDOQg/eKbt8e5kbh9xhyfftOztYfp9L9
Ph+E6YC6tv2uKJz5DHZEQ74vvghYJ7FSNs5dNyS1m3b2Poq65ZKtAllhhlUEW27ed5Nrc9sChRtM
2RdUG7VPsVMANyvNtakbLhZjhIHJYvTfZqJljrdxTkTSVYd8HYJdulT9uMeGxjJ6jUzsSYtLo4tf
K+wNq0szXiISscs1XGpAXomIstvRXz5maPx/Un99Q6Ai7jUwOV3apnEpxqtGsOWsSzHzQwQcji4Q
sx9nGLOnXIbhY5LhHO4pUHqgBe2GpCJDz/uoLFDFi6VpsKnj0SVtRIomuxnJR7wdf9kS+/dJbbIH
JyQBWKMfAzEBweW21Y+dsVFFrCbCxx6blXhKqFKt4r2jzO2YQSw5EIQl1S9TG94Ixau6BX0q05U7
FJP5wXJJ/wwOUi1eWbkVXvqluaMfxdzqpww80rboyUFYU5fHmlM5Lk0kL3NNC1Rg6o+UEtF9GhHr
LZdGkwzKwt3oLN5r39BZPmqGK8caq7276Jv1ko9VieZXkYaYgEOL53nmK+U5w19usyxRV5cMTbES
J4VQ8uLOY8R3276FEPDd8/2AU6SHmcwGY48vEIurBLipGr0RlIc/RCcfDR2XqApgOaXsQV49MvHz
bljz5ZMcxxBHA7FmOIrzJpE3SrmzMOv1IR4Kr2XI0VXJ7Djq4hx5ZolFPb3UHYLTVDGxBtpi8wsn
6ugGc3jVggzARjQdu7euGXhoitQ1LLR7Wy4XlbsgYmdTvCat+ssBDL28lrc1UFM8T0tiXnw1NZxK
BXHNMMARLjP3cwG4dhVmKRns8fZETOswJrP8re4K+Psr3o0kMNk+sxHvhUxsPB2r1xzwHjDZh9FP
GqivkdslvxQnP6wUIlxa01FSqAPmvLYHJJtBvePVl2MGQGO031JAFFjVsPTagLKRStd06xnphJuC
ncI27dYcDdnyRgTUTjmx7fErG9fAfSHI6Tx7qsDo4fHfKfLfaAURt2g1byudMBGAF8K92iTHlQgB
Hl8cc6ZFsbMS9hvFzArXTjiwq9w6qqnPfleWZEuAOnZ0LdOfoypotvgr8E3XQBzPlXJGXqvWaPho
GGkBFpZXajpxpMyDv+eXRM+hH/3QnYrxu0ujS+X13LH5zkAMb1eu3LmFaBtVPa/9BBZ4mhBMRbme
l0s1d6Dz8yY9OFy89ssyI1ea9MYAMZQ7JbLoYHGnw054Q3MowsJ/0Z6sXpY8BaYQtMWNUeFt/IFg
ZarZ7ExMKIHLzT7r3V8zTXgPC/hYsNkOCeNE8N7yxF6LU+L+aFTqrT1PEtqeTJ2X1GTDuxOWODAJ
8KCVDyOS0cD/1WBhebDHqT/3wipeRciM7I6eRCGZpl1fYyezvKL6SayifGrGFFQn7++vMCegWs5c
DaGDmxhlnFiWGFzwuQss6xBbXz1L74D2z2DcQ40E6mPY9RXmCVS0c7akP34lne/fkGKmf5wdWCBW
WA6xU7V/kRa8n3lyOM7Ztu2kW3BnDgE1rFaJXYOsAMkXITdJx+XYmTL1JavS203ajJ/1xKUCAAkz
tg6/HciO1GIm3p4RAkdL6PfI8oOZnrIuyC/NhErqYE0z3nyLsHg649Rxyl8hC3wu7HgTxqWzHrss
VA9VKLsnFwELBfWmADuCRI9ccV2aRWKGL3PKFiDlE/vQQb0PPS5/rNomiip0sM1sd72PfEYJ0oHo
Oyl4k0ZwWk0dbAYAV5OLuleYH9zk9TG0xmBPeHg5AB7sj3NHd4CNG+urcrVeMVqL4dhwYmzFOnCe
ClNeF43nY7EdqnYLOPRJR6tWVaFderg57rgtQ6nXJG4gUnH6Nc4Pow9Dml/dXsN9fx4sBoqV8rgd
mEj6MR0oFM9FnXK3C9rs0SFWDoMfTNtp8orwMAVaEVeX3SHp1hHcRrB89bRA7MnEc17AAeT4J7rK
dmB8r7IFdJZQEvX/liVhPDg6rJVezYhV3Nb2eme6kfpP+k4PQF5BANu8frXjWvduKOY9Vy/3qPsx
+9Mm63D0nUnFa2P+zD61emOj8n81nD38jWbYO4Vu95p62b2PwgW/KvX2zoo5VwkGXAX4fy/o3sCF
igcta5xBHKoFebHI3YOBwL1ZPNLYc+qDWCiScbd6Q4CflHKMZpzlZ99qpLnbYbuQ4TvNnpWcQ4Pm
vclN/7u0RPhbLD2bw0a2zQnWb7+Vrs/nASkgTX+p6QZP7mS9Y+2QHIOCjE1CHcqupi8ZGkRgHcss
LXZ5Olkcrmm98xZsyJ0b/huFBQDqhv5C3QHXk5VQS5yCN/vaoRFC1+BvkRbYbA7Wc2o34nJr9312
O5XtIK6XG4Im+BIm3zklJfs6Ld3wiU0ODTqh/MVk4V7h/lsXCUqQIQWmVOwBUt4SDP5hG3ezS8kg
iHM7gLU0NLR0lOUE87GMilPl49auYKbJ6ILRkmBbVVSfQW2BXmySljIvkjYZkJeLVbbthz+BmZEE
zHYTj9ODxwh0Lsj8x73EgVIVRXoXsIG6ah59XlKjxueA+78u162aG1CBmf+HfZD3SMj8G3Mfehz1
xYdZy3HbpZ48RFz/zrRNOJfQXYY979/2UK0cfkVfR+Q7lcakLPJ9Xg7RL7ZvZsM90t50CptvJCmo
qJdiiPMeyYQHMIZWhl6i8E628EE2rFyKP4itMJAw/d8xIpYxt3FSZrRZx6Zp8FhaM0J+WIvbJBe8
AgIgCQEnCNQcxENCLNkthL5kh0xquhqLuokLaX3zks8FODEOJl2sYl8kQXrF1Yrvb0Ub5TTGSOs0
Yu/a6gPBK911CInxMrsWA6eVX1Dust1iBQxMqrX/rVn01hNxeZOVxVcqATD9FEzGviNL3O+jKmem
ItpGcN6jdRdI8WYN8O9RLhZu+xUTTaaMf0xdrCQp4IQekkfAvvXeA5fw4aRwormVzBfX5ulYm7Xd
ZsUKxSsjHVjb6TPckeNKKx4JrY79HB2gzGBLhfhFXtG16upQKpLUjAZkAgbL3g0V9N8ssHXc2LV9
QuAFQlHl7cUOOIfi6Nar4+kleLBsHEAjihDgLwI7ZRMctBmce8CW4SZV2Y9qK7g/7O2u8LbXOHfQ
CSKZN8eIFcYRfy1AA4e5Zq9cCAEmr9+Hmv04J2928uAnBjj7F6bnFqLlxoRjsNV00uy8uss/RL3Q
/IFqiFETDf8cWr73ga/J3w+38WKe5/YwuqjPSGLispIfPxaAuPbKYJ7N8xnOhsYxbIRq3ss8qJ8t
n6Atd+cFoxbqd1m1r9Fi3D3HBQw4Ni/HsbSDpyqzmj32jeAdJycAjypkE4UjgVVn45BXZUFjqgmK
PNjlvV1C8NgY9qTb8LYVkmvkrUBcSzzLtdNh7RgiROdw5CWBg/TWV2hbb6JUQCqqrH+zlAGNxY7w
HkA0v+uxVU/g24FxCPCRw9oO28TXLQBwG/297KtrUrXra8MkdqVv+lEDqdgW9fTD6cJdOUonBkOw
8AlNJoBEGHd97D0bycRIQwYyM+w1xAmaMsZqPrUQAq+JQr7pO8RJfpk4jY3nYB8e7QNI7c8s5P2w
qacM0DHGr6SaW3sb+OU/gJ/NNW/DiXmo7A/DgGsXHIfzZFL9RZrk9wDW4qTXbHkfEcu37GPn/ZIC
rsvrMWI0yOQdG7XmMCQzdxTi0ZAU6MdJaT36z4lFLBogW4R4EcOSiTZlyVJRtbKJvUF2MIZ5F/XU
tn9Tm62uXZizO5wZbG17ze643HVcUzC7PbdhqQ7hHIltsqATaQfGRzt7xQv2Ph1rzjemZlw+cxMa
sJzomUOdYwFvkuBq3JaAbHldu6fBBnMCsd/+5beT/yd3b+ysgCyQhLMSF6BO75xEB7GcymVfr4nc
h3bUfxR6QFMIuCJTxAwP3s/MFYe5880pQMh0sA07wtr8Apou7gA38kJ104FoDuvnqo7UFb+oYrpq
mEC61vrmKGbqAj1CKsOODnRyBxcWfOXONR60pD6FF5WgqBRlku+dLp+pXbyBLssZBzRmN2jWHpLW
3E7vOXauD5vBDd8t4dJgRrXaRAnlQ0U7ZW/sghNG86p81rSIPEUg6HHWL+Mntm53D26Ni4kU2Gz4
S/GuA08cfRwRp25CtIxLFBus71WF/zWv+u7alXWHbtKpE0fW+uZ6rXV22dsfqm7inGFicSbGJ4ww
XBGLgKBdYn/BpvnAE/A0wW4H4Y/IVEVvrX5rAsQ9ByXnoTNBeEkxmMfTiHmOrWvGo9I034Vjql2Z
lg1VyMEtMU6x33O0NvbJVRPdCQi2B88t81f3FgGzAye7IpqVP8pjCW1jGru3G8ylvTOZXTSa6sKF
o3lcjRJ7i3azPUAW+ghk+Z5bXtfEw7FoKHKBExeh1YZI7LSgbP0UcvJRhTsPg6M4ZeqOvCogkilh
NdKOLpmOAjEihPBzQ6KM7/l8w2qEoE17rXCT4O1kFYB1z3j5ClW/b3acJPlurLFPktPw9zwLdEHS
qrmve6/HW98k63fSVIJH4GboqPPunA5pgbXVgsxu888gI4snf109lrKm2UZijA6hx8cl+/+Rdh5L
ciPZmn6VsbsemEE54FjcTWREKiYFgiKT3MBYFNBa4+nnQ/Xc7ggEJjDJqipWm3V246Rr93N+gQKB
6iHlha7PF3LM6ndcjMS9FeVHb5iqW8XUjL/xcpCzsRPfaYODqVE8fJW9LN7Cawp+cMQNb4GCANRB
DDQlVwmFqsUZYI+LTfqBxPD43OXsBVRf8/s+sT+X5VDtKpuPdJr3w5g0vcThhjceetOAB8zxeeQt
vhPGELoKdZm7ydCRLUgaZgsL7U3U0g3IweOwAvGkZXmYiBjOliqkooo3Pvj5XWhxz3Ka4NCiSJzB
leXSHsz/BQo7TtDfNPaHLg7Kz7mJ/A5avIH/xhli8xHwXrG3xpGyp2qMb8solRzgjXynZeTK8OtL
7vzWYcJ0tgMKiLo7tUB8NkaneirJPH+gqBEiB5v9BU/FP6AV7X+wglK7Hzr04iKqh0CJ9PRR+j58
21TP7zoDNTmvrfz3Q2n9QJE+e9TyDjKv0UuE9b1pN/J0e4edFNsy+HH2C17s2pB7R8sCEunbBZmV
DDHHmDImuZCK6hHvng+DDZ8g1Mg/GD2iQ01UyHdVV3N8OuZ8T4PnEQ1qTOaQURtVCEtxjHUCk105
4AgZ3ocSNBXPN32WeM7uW5Yj8rZsVn3j4EkawjxBK6M+ilHiNMVh+Vbx8VoCu6hAvUElk4dryEkq
i7/8+QadlWX3S+pd+yO1Wv82wd4LMTnUVwLF6+5IYGYf1W70cX8xGwpcaM1GEdAc21BHUtZIDXqA
S940NhxrDEPxkdAREzBHGqlXzZvahhsgHHP8UtulToLRMx+B4cAFt7SvEv2IKCLlhMBhI5Brw0cc
FU3nTgCVeIdkVwgJCwwHXnb9HtOuFtRFQTotATuswJ7WPAhlMikwUsi8AZ0nVHsaJ1GxQdTMxwIE
/q1ldM5DmU7FnaIBnmknpbpn4XGrrkm2N5Ed7n09lW8SALB7rnfsRk37UoAivK8BzBxLOdXMLbwR
UU2IbslH9w9ofLJc7Zp7+6jKz56mHu1E9PsoH82nyRYveidQkE84VZuMIgUAS3lsIdA9xU0Kdrth
fpQCNHaitME91ZUIkQacMUYH++uqLNB3S0sWCVlT7lyKgWQtdae3uFsF+z42YNugsc3bBgZ2PdYj
+32dv9EcmAFGCz8UIc0WuYcsu0dDSwXp3UaURUX5nYsrtxzAp+i/xEnLFmiqzQOaWkxc9IAUoEq8
YdO/TLOiptql3W3hVMU75pXxgCHbhHDUZEMcDGq8+PLsJ1cgGLF2U3y14w6mcKe09k7jhQpCUYda
UgH9IK/HK902NPZKIEZDXME/iiHKKODNjwaLiy1QM/fWBEulMytoVaFXP1dVVbtqjYejX8r4zh8H
zMkDU+wB5H6n8k9ZEJ3Np5xz52A1PkLrRY3aAozsG/A89n0SIRxgtA6b/ah/awe7fKop3UMqogRU
ayCVExDcuw5zon2v9d/xR1PvYNfLW5ma7S+MiaxHzYmoHjnqD7sz0tsKqdWj0zvfA1sCZqvIIFBA
+wmeVztQveGhGiZYYCtousmiBwtitlhmdRa5PzW/EybKURq8b4RphHdrjzAATZy69qavwJN3cN/K
Bz1nxRdGet8qhv9BF016NHk3AhJvBhL3pKgfmVQ/yoY6RZHmPCBkwEHkdeqh11UQpLWm7mxbyfYD
pN2dOWboEXJ9uxkmSJggAfND63PyNR4VJ9z4Auhw4XA3KIEO6YeEDNmcscEaC9FDR9jNY4TNxZ6h
4CkeqONBJtlvHbvEPZpOyV/NSKJb2K3yvcTQi2SD0cA4NI8lF8t3FNjQnFK94Ru3va+gyyySrlBg
cDYd9lVL4qjvwCpEUf6TxrGk8wFax+wxkkdUo2QR1I9DYpq7uiorN2DbuQ8KRDHB+VGhoK6qZ1DW
geDgokIhQ4f+FovoncD4ea+lEGbNkBeUPeCUstO90XvQMTThgmWPoIg509QJqZkWpw9AUiCZarua
Hh2nQ984kPFz45G5ljpFhzrmaBBqjwsrgok3SRiBbCYNjIJuVYPL6b/iLUlqOU5sxERUpPthjQxD
fk+ZRrmJY+iOnWaMB6DTEvoIxAm1x19oymBKOjg87ZuuMe70uIaNXo0YIlBrfAPX5H0Ux/IzMKDo
psxK+w5sC1JOqHjckO4PoAm0HP3g6iHIqOCLbaV+Eo1VUnQAYEOZwOR90Y6Ff5Cd/dt32s6nQjoM
83NfQbYKdhSMGbHP+9Ek+euBTEYGF425yBrbRwtcus8FULRNhZ+Vzy53Y0nuk5RHtWfgRs/lEzaR
5KUMTHtq5MCBLTiio9Qq0FxU5oxf6NTx175tkAS1FPTNESwEq+aLx7rwyagA2Php9UP727dQKTTR
9lWS4pckMXsH9gar61GO82+X/q611Nx3BsX8QGd1IwqBcuCsU6qyAd+EEtHuNEDjR/1UIpS5yysq
lDIx+31pqfFdBQz3weRShRsit7ZdzXELx82O7yusnZAwRdAslHBUWkdHEDi2qieKWNMXCy+Ej/xv
MStoAuWQtqFyMNtghLYHAAkEovpTaUFekpArf8aWEfJKiPEQGEq6xpi1DswO1r5lSM55k2og3Pn4
ucaXNuJY92e0cA155YGXaQe3IKof4pZ8D1Ly8qBTv0MsxLBRBonEo67FIV6gw61RwkEuKJWiV991
iv6FejacSFMnQ2nZ1qPpcbPkuIDQxPXwUKRj9Rb1cHGoprREGQJ7ALsK4bOx56WDgSSQ4CNeVZdY
fM7CH2SrwaCF4Y1ZtWjWWAIcpy+UO6l14R1QGioKcNyp/Bjd19o02086+lyoqZJmcksDhFmO2dDN
VHhILhvMxSocgQuE1RdJVfzW9t47kBi4482WJOoExLVUgNOgg0ztDsOXgw8tDNTnXDbNWvObz13h
pcyojk1doj71QSY+BCmZWQWs/VEtCthpg+NArQfSChiyIjkvKPBSBIdzBeDbFpr2xuqhSiJS/nVq
Z7ikjg6tGkIj5yHZHpom/GpyLO6SjmQFOXbzjslPZs7sTRRoAKyF6IDfIWQHWkJFi23WY1UU7iCR
6lB31eAbcZdz3gosSMDGDNUXXsHaXQcnHBa09LzHUtNYNxFuc54WDfc6BxhIWGV4Z5PmVu+HEgwy
FmOxXbj5AH3XA1PFfkSyTNfJ7sgkQfWhkAxbinFP6AgE8EWWPoMn/2I3FltOl2JjHGIhbDmABRDp
BfnE67dGPdaK91M6IiWGAfHOKWHEjgG7uTKgT9bwi95EpSKOEwApQHlh9Yw1jH4ni6T/GAfC4lRh
2tU6BVUqaRM1ZSRkZKibb3QdNDtntwZqxWgprZLSMmcxhLDO8rupMeSPPGqw1kSzd+d7IKeu26Ov
+q8bUpoQTU2bv/7rf506xoN9wy45RKcYVTT0Ca3n135eGLrh6MKgCiR0VTv/fMuC5cU95i7050/+
VNzk2vjteohLR3RCCIe7uqFbwlQXruvk2ew2Krvc1aanUX6BG2fFcJOhPL4yDl2kSsc0pU6+GqzW
eVMKNdGpR+UKSl7f43GPRTglqHh888+i6OdRzFJM8UzfcntHfmRl5h+tgCQvODrliau8cXs93Nrw
M/AIFevSMUzTOA8Xq7z1jdAuXQ4ejvDR2/CR3/r+/PMf348hr6j//i/tf6MUkGql6pRu+Y1KDYY+
/+zXF+efL0hTwsPm1zfHg53c5d7++ve1uf054pp59vDzv/9L6qpguE/6Z558J78/bGIbhplXoq77
QX5xNNfvUDADQwhl9QYRM2QxanC7z5NyvB55q+MW67IBZclJYpauItCA3RftRsu2vi/PG1YUaR9Y
qmBgwFpCLA/+4cAvVuWImImiToxMNsH9PkKD+Uf9I9Tz3992uBDlDd/3qTZrJlzdu+sB5qlzOfI2
Jl0IZ2ikNs8D1JSei9ZSSlfKjyWwQ+S+6h/XQ8xjeCWEtmgDmXYMqHIfMSZzOIDB2LUtVyr5rAB4
zHjBXI+20SBtsX9JoEmA8FmKkGOAw/f1Q2VuTKqtEPp5n+VG4hjjvNoBVGTQwgHdTRsh1uftv4fl
7wV7siARzPI1gIKlC2oy73YUJa730tb355+ffN9DtTwD2lS6PRdbGOsfr39+q4fmn598XlN4MsUT
Q46gUdhSlQQm9w9bsNiysCpMrDCRpVtxq2R32hiA+f9+MWmlKWyHC54U5uLzBYc95c66cocUDwBu
5lF00/F28Ub3eletjsRJoMUOKGslBcNXVa5D2Q53ezScrgdYHQuJLzm4fZPHxuLsS22KtVodoSA+
6xvDD7bK96n99p8FWcwn6cE7szANd60QOd5JwGC2qQFmj9fDrG4ljiklkHXdsMRicbfp1OG9aLBb
3QFZBHH+wRiR0PxwPcrq2DuSCBoaIKq2GBLR1YrEv4jjFvU+742B8eXeerkeY23YDV03bNPhxS2c
RQx805rGM7rKVVD3k7cFVMd/FmBx8lmUWqvJIoBT37Tlt7CsNgKs9ZKpaqaqG7pGE5YtoGZFD06F
m36vsRAc7sgUF/nT9VasTV5Tk0LqGhwbuewmL2k8dGibwrXaJyV5Gap3jbZxFZ07YrnSTV2Y0K4N
qVnGYq+STiL9Lo1BYQyYRjjlk6LKdwIx69j3H6FvTHhtDdlG560N/2nQxfZCZrorSeQV5MN+7HTn
r+u9tjo0J01aDM1IXa1Pu6RwSapb/oMXkp3bN+37P4hicm0wVTyETHuxsWS+jLiZ+qVLtip8L4Mf
Zvwy6RsnyWpHWRSGHMzHDUsuVryukl0vAKi7VvwIT9/aGPzV+XXyef38oJpk3cGQUhl8CvCR7nJY
IdJ0vZ9WJ5hlWfMsJjdgLq5YU1rkkW4OhetTXqQaR3oEpcW5aB2TyLsXxh912b/jLe+MQE+tZIyJ
l3AtSaePI1CL6y36+8p2sWYcRt22zHmPXKwZu0kRvW693K1sYCZ3AXBgeYuCG2VryJzpX+gkXY+4
Ok4nARfrJQzy1EorAiKIiaVHgMBSfn89xOqicaiNOoLzxVg+fIWocObOCIEzpjYgA1v+LIW9sx+u
h1mdDSdhFjOOZS8mOyUMGgz4wN0h9V/qSERE+45KmU/g6/Hmtb4cKqFqqikE42Tri9lXoscArTMo
3Dr7EHuADA6x/VSikN9t9N/aSj0JZCyu+ZTt4ORIAsnfYf5kmO+ut2NtBgiVtIQmyL6qztyvJ1dK
FXyZhuMgnzcwiAPDjEXQK1ugaajSGYYpHPqLmb3oqt5Db5FUtO6SlA6eu3hjDi8n2L8+b5FbQcjb
urhW6BVYXziRaDmMvvfFJqN6qCBFUvyCY3PjiF78SXtM1UDrRkgT2th5l/UTiXUQ1Lo7mU825ufR
xtRaDsnfDTLZA+aclG6LeUacDAk4liJrUlV3E1zyygDWxS8tsjaCrPYai9K0uMIyNItTpqJWg1+a
Ra/9jWO00JtUb834vVFvXDXWAjmabsp5dqkQuM9bU3eWg7IYow+9FlVAEX9GNWMm3sAcMWKt2dhD
l+ty7rzTcIvBgepsRWk7hxNfA/k5ScHx3mbdZ8N5ed3C+VcgxxBkJudDYXGCan5lxAaEVLdrX+z+
mzehVLKxNte77j8hFntaqVN5Q25Vc23Ud9A4mB7M+gFSxPWGzMvvdCdbNmQxE7SsRvcop8dCBxLm
LZq8ECbtO/z1jN/eVkpsNRiT2jFZPkJfvgGKQgHqr7BYKayPaHwk4mOk1vZeeKn2gCgHYMiy7CHZ
xHaEkYk32H+wWzi6xePAUKHrLRdvKWWMQlyqu5rfvi2r+K+hpiI2NKAbOm9rMq6t5NNg8wCfrGS/
NG0BYpudD9/yn1l0j5r59cGbV8/F4EEnx9rMluhOLKY7ymNTjuGZ7nbiGIZI3T5c//56C/7z/UUL
khiXaBT7dVcVQDf1nxWOPM6nfxZjca1Ox2iqnY4YoHkGZFCmZ2Y+woJ59/zPAi3Ouq7120izWE/w
V+4sLFkBt+9DZWOGbQ3J4rgrgyEaCpMo7O/hrgLI72XyTzZV7PJsU+Nfl4/EbjSKjtc8E2vvv0VJ
ono7bOV4V4f+JMait2yvKhTFEWxw1rdguG2gcne//2BAhKrzDJ3/Xt4NEyfzYy2nq/QE5d6veJti
FLZVRFhtx0mQxS4KrDCB1eTRDvFerWaRr4MJa/16S1YH/STIYhONYBfiMkAQXflgR4+68urvI0pg
smUaJhyfi2uaV6tdNPTCcBH83VXfe0QNXtsAQ+URJcw5LaAZztzAk61qUvUatL5muMObqbB2WRP9
QQsMaVkCpoYk5bBYFp42DpRKBUjLSD3IIb4Jplc+nDXSJZYtbfKKMLFIup83oRx4BDaDarpGMfpP
fq99pkITHPokPzpVuHEJvLxnGDRE5wpoc4CSkTkPBusuhvqfmm7Z7Kf4azWxkdyo/jeoA68fGFYy
Mahfm0BlzwPV1RgAGWxM13s7WI9YwvzJ53nFOCp3dB4B558fGpSyBKQPV43fdIi/1h//4PsSBVbd
QXnj4klbZZ0nlNAy3XrE3BSCwkae93J10y+If5ItmV/M5uIaFtjJILGFEm4JyDu5D3FCf/0ZSwjD
IsMg5zfS8v0i8sYpSt0xXQ0qxacidPpvyhCYGxPqoljI9OV2rAtWCP+WYrFAnEyTsmlGzVUGgApt
Bbrc+D4MgOO8L6Uw8dJL76rwsR7ej8AmpuJnspV5utzEDBJ15JwErw4VL8DzuQAsrgBxr6jurWeq
dznctOtz4fI+e/b9ZQYFqo7fqnqguaM2zsITh4G3OmrlB8/byD+ttQQdNCrTpOZJDy1mtSgmZJ2R
ZnXNejy8a8vhcL0lK9/XNXqJ3KYAcCIWZwoOv1EOrd1wFfm1c9vy9YtG11j0TGlJcnaZXGhtNUVB
2zBcsvFF/8V8/Y2L3PJ/vr/MKdR+ktlWJQ23D36P+VME/tkZNgZ7rYs4UHQOK0FyYZnGrEDaB0Lr
ke9lTYbfariz18fgcuWTG9V46wHeYOEvwSFqgy9PU0Sdq+C9BvWRNJm/vx7isg2EsFj7mgApK5ev
FT+Y+T1m0LtJ9NnDjrhuNi5AlyuCAPSQbRuOYI9cbO7IlgUmokudayT5LYfUzeyRqtwmcmM9bMWZ
f35yugMHbLQYRR3X5xoP/tww8AsS9ymqjNd7bHVQJJcIw5hrYsu0QgPoPBly+DEm3qVVo/7ogCIb
VvDjn4WZB+6kPXo8xKNAdsPNGvPWqOIHMN5/SSP5fj3MWreZjurgSSykSqLkPIyW8fafirZ1o8i1
kQvKKatHoPFq5F2vR5ov0+fvOJ6CXI64zrNdXRRkRDM1VmMbjSusO+B1nXNv+ci6xZ96//sYvVwP
tjZIAtU/Dn1Bkt5azLoaew4hbaUBvXEfQPCL74164y62GgKepIOMt8qhstiALcvWk7aM4bxHWKir
R4TldrI4/EE7bAuIDUUsVVUXu3DdhnlMarOBcXljguPGe1NujMtaO6w5eUmyjyN+ieNQA6ULFJP5
DDmyATCcqe/NaKOv1mYZIupsyZYwnIv8aFTBtzSQMWM3jh/twnzn5Oh7dXjIC7lx27u8tXKDtAV/
z/mCi1xpCLqR1EwyuGic7mzsj8ODcPS90X+KwDi+fnROY81T/mSNepXT9BZMXtfsP0v5pcr9XRl+
uh5jvevmSUbiFxDvYiZDeUe9u6Tr/OEbrNohepxNqdSNlmxFmX9+0hKh+Rl6RkRBxfZOQx43QHjJ
1t+p9UaFfN62lruAZJ7N5WvuLcvab++3TlAZ9eA6UPtnl+Vk3DiV1+bzaYTFoIgBmwBk0ga3Mn4M
+aMXPZSi3uiulZusabP5C8G6YVlai/5CzbiSyZgRZHiG75rqj1OMGRCcpNGPdm36gustGDosrh4r
/QkWwkYj/wYjLfvREfNjSdW5ty+rm5J6CbwTvXdrq3jpbOMxyrSPcVG+n6SBGxi8xNJ4I+YMIzJg
t8hpfL0+Lf8fvwDMBBW1K9TIFgdHIVRM6XRmjKyOmf5b67p9ld6WyoPaPsvo0BZoAT6ZxquzQvQ7
1dD/ibrYD7OxGevUIuqIgkDJxQhTjxClp41NZG05nIZZ7O1llLQiQkHWLeWLlX3F/hSf9d6+vd6H
a2vhNMr885NFB59YwHUhimPDIsQhNNhA/q7thY7Fnms5FFwvUtFVOuV+hLKFW1czHWSoceFI7hRH
HkIVEpbtP19v0NoR7/C4m88Rm/vEYq/C3hcwuTf1rodsgV4+aCnEVyx8eoSEYkgl+eF6vNUOdOZ9
EXgupZfFbHBSJFMM2J5u8RJ5n01r4wo2PwYv1tjJ5xezIIHdJiGuDq5aIBwJ8h2BIgyYKCntGiRY
HNSAlA001OXEE8LmZWppLO3LVxfMhpD0rZ+7Zv7ZmXmXs2SJAWP0y2t7bk6HUNclT2VS6FtMPWSR
s7ZDB9sFyj+77PHneoDLqcfHqYXpIJUgvSz3pynQcTGcxswNbh3tYP3Gdgo/1WRjG7zc6+copHZI
c/HP8jmvGEkwhVhJuDGUkJ2BeGmyMSCXU+wswvJBn8ddArOACBo+Oz5X441+Wv0+SC7SIZQp5XIg
gtqo28KZ6KfoCMnJd/9gGDhnTY38GqX8xS49pQJ5Y6Pn89DRUthocfdVUSDS73PeSNdjrQ2GAfZN
hyxh2+RYz7ezAWa3IYI4c5X+o81rIjtIe+PcvdxgBJdHi8cqTYIWPa/Ykx2z6oQdB12fu2oY77X2
sZ5ehI2UTNweQrzO1Hxjh16bxSfxllmEyML6Z0jq3C31bqeh4pKL8KOZOtpORYHFz3D1fX0fQt8m
GTfvAvoypdBgJyAyU83cSEVjeYi4JuFPnTgb7VqbdXMGzKC8IilbLzZOtPglPDOb5Y8fzcMIUfMP
msF7gls4lVB1+aZQUGKXaa9krtTlDt2uXxg5ZbvBQ5fkeqCVixjZRHgZmmZx8tBr5zPCwOohmIIo
54hLdk3xoJQPGQwh1RoOhnJvWQ+zfjhyLE6PJeXwPsk2jqC1GXIaf3nbNMMWK2jiW3HxvTI11Dui
Zgf04davsg9m5mzgWNcWGZVl7KaoymuanA+QkxWAmDLS1aNfuwGCfnbFJWu8L6M/mB6nQRadipQZ
glUDQdCHV/C2OV4ftJXZx5zQbLYj9gvy2udtqEcENzzET12BuNfB3NqHVj/Px/U5qaVelBNwZqwm
DyUhV2XDrrvnfOPqu/p9CYRtxhMJnhrnv36lAFmOEOJ2veJLeqdGn6/3zsoIkxbl+DeMeWItUxee
p9l+m0aF6yACZqkV1sbvUYO4HmStDRwIFg+Y+ZBWl1ebvqhLkmUYk/nfGwiDzfD6c3M+cf4dYDHG
KlKPHbenwtWt59L87Wgfrzdgnufnd7O5KvWf78+9eLIOInTIegQSAKqm3q4TSMyBVH2jFi/Xw6ws
b1uzQSkBgyf/ukz25YBh82YSsP9UrOCHCq67ngUu5cVnr5Mvit9srI3V0ZfAibFsYEtbnnCWNPOk
kVruitnPG0WSbFci+IPl7Wth3tqcsebpijmSpWvA4857cMwLzO8GvZyRq+Mn/Cav99zaDDMNppYq
LRIuy7yvA089lRarxAeD+zggDH7M2yA+/LMoi+0wC0ZUelGIdHNVeYx7823RbuFDVhoimWmC7UTa
FiXR835CwFULOl9vXPXbgFJA9uqECLWDk88vhmEq2WACdGhdlH2DD5N69+oOQq9L46wACXdZ9LZM
g7ROyef9b2b71VC2aGwr85UznKsYhASQdsvNEN66UiJD2boq3qEqNXuo2/YWfmttCHSm0QxEA1Rl
LcredqgqXdmnrYta8E188MJ64xa+sptQvyWXT2Zhzk0vBiHPwzRohde4I0L0xWM4vEHYrXkt+4tR
ZhzmbK6msb1bi9ur09SlHyn01YgziZ/9qvVfkJtfv+5Og8jFzt4BaMmtjr6qxUt502Ybh9/KeAP3
4skN03de14t9fTDyoGoxFncV7w5lhGraeLBsfX/++cm+rhWqTHPB94vmUXE+9QYk/40tdmVP51Fv
aeSjSdxdDIOOvoU2yLhxa0a40nAb11/q7DhkR799fvXqA6rJe4gUs+Amstg71HoWE8uKyn3RHDd5
LQGM449aOs86R4ILuEjBtQhh4Kqnmm51a9T3XrNx1bxcdaSbYasBAeHhRpl5MRSTLoogGwx2cH9X
VdC/Dq/tHQJwNKAYIXhlLSsorarYA7UmACb+r8cu+Pn6rzsYfP7Nw2MMFqsNpehG06JOuONbzGW8
YuMCstI7M05JAPrg43J5TUP5we5LIMauk+i4QE5fNNt8ddUEjgSvXYObIEneZW0Wc5I6NDMN1CDm
jeKmwh+guhftxk3tcsXx/iOBTA2eGDyhzocZv5QGZaFec/FkPyTWIbLVWzhsr95hicIBSlep7IHm
Yl2XZjlITyl1QCzofdgPyngoRlc1NzKelxs5YXhz6rNUAzfbxe6X+xZCbP6ku7mW3auCl+DkJ+/I
seLbJMPXz1/SEWQjuOegaaItTg0p/SBRvFpxcUJD0ML7cn0CrwwM7D70/nnVGjOu/HxgcKKXpVYW
0kXY9PNsd4Tc387RlM/Xw6xM5LMw+iIMDidjapfSRYtup027btgYk5UAM9OLHCCliktyRGshFpdo
LESz+qF/0uON33/u5fOXACsEUB9EL52DdXnR9Az0FDO8rd0Uq8nmtnhRc1Q8b1UsBIbfr+4qxhsU
MrIHlDOXa16TdR3GpQES64CLS9Tfv/7z8IXZc82/M/aLa84kjGDqVOxEM9SRqJ9sZUvXBuL0+4sJ
JfGJGlGDtF3tY4UsmYS4dr0BK6uPaw3JKzBkoGKWhEjMYZwMvr7mZthr9Hj3xHhql0V6oySv7yrA
W9xpVQvaBbDO80kbxUqKNFupuvVj1H3wxo0y00pPnX1+0VOdXkahEteqG+9sGHfVxma49fnFkiuM
sFJTfJrcUOyRuA3rDSzMys6BWAmgAZt9kJLxYksvo1ZMkR9NbtoeW+uDGX8botdvThzdZJW5+c9J
/vlXOLmnjUrRIcpdATmO5A69xRsbc8FhYxhW28Gbgtsm0kU8h8+DBKYaT1YSaXD3kF0a3KHG/Kz7
dH3SrgaBvMf5B1iEosh5kAJracSYPdUt0veT+OV12IZvwQ7XYzggDoG0zZC98xhtVJMiFMACLf3R
j3FEn94jePT61TfnKbhSUQphYSwaMqSlhy96pLpq9jvXn7zgwVNAXH2+3l0rc/csyrwHnAy8Otpm
lZeB6hriV65CDLy9/v2V7dwBUyO5LxOHJP/599EGBByeZCog6qMZfVHqByd9MEZ8yPAvyLb4R2ut
Mbn4AHXkWXlRRseyzrFjjGNcJKkPdu88j+3WJF6plFv/4gKhH0WlfFmk8jrKu2Vaqa6ujn9VvY6a
HYL5k1fcJxSxA1Hey8E8WLl10GGnVZxmGxNjZfZBYgDfB2yc++SyFlf2SPArpjO5lfJZjG+N4AEh
8OujttaPVBNI90MUm8fufNSa0CuUzNcn14rsJ6Nr3nlO93w9xMrhAuCBjNVcr7iEWeM5YPlVMoco
/9KR8C6cbNePghLp66/dNIRiIskRbt7LXadhFERR9mz+KgKQRWZjHDBi5hsa4U1RDK/fSIG/UsEG
gkeFfkkQkWHGKwMBQWgP4Y1AZCMJP3phsL/eeXP/Ly5JZ1EWJ47EslpUulDdVBFv07zdIXtHtO9K
2NxZ6sYWcTnf/r56g/qEqEiadp4sJ1tEU1U+DlrB5M7GoE2l3WhmetCVl+tNWo2iAyidL/v6BWbd
CyyKWEirukjzolAdTB+mPrNQ9vQ3TqELzjqXe5Ur3/9EuqgB47NWwNYjkqZjJvvRs5+d9LcIP9U1
AuktfL7g/yNNcTnfoXkYgKDZ0jXzglbQYj1u4s8yun2yQ0sN0158Xaet+vNaL87chXmr5Y2xfOR7
ujXAfRtYVWEFFgvVyeqDE/24PlSXuwNNOQmy2B1EWyItkI6Tq7Tq41T1T8KoNyb4ajvmw5WEDmD1
5SYb9lE7WbUYXdu5S6f3yvi+7e5e3QpqASrsGwFgmnr9+bSeYlhWdVTnx/eywnpeFxvb9Eov2Tws
yEqB92YjXfSSUyvgjZ0gPwrE66WGndCrr50UlTWQpJyvM0ZycZ3SKxGlvIKzY5vsx+w2+Pz6/jn5
/DJLiywmu6nN5wP9sz/dWsGnP/g+5GaHVBGnwBKqjA9QqEVSS49T02Pcpe3yjWvz2gAAUP6bv0U6
zV72j58mFQoo6THe1d5Lnr/6HQzAw+RcIfdIwm5ZFJ9wmrLloJZHfZb+qndqtsVnvLw7EcEmH0/K
iLf28hTOzAHnlVwrj6K9CRCodd4gYaqmT1kEDHbjlLzsLGKB+5tLO9ql2qPRhT0y5U0F7vmpGN+U
05ZK0FoAIF2Up8BCwQ1bXAR1xNjqYBLlMcBpDw0PJC82mnB5KMJLgFkKxwX0GMmv8wXdNjhVq+lU
Hve18w7bxhZ/PwQ8Xr2sicKKRoLTIHWwRCikqh3Wfu8URzNVUa12bjg0XrswziPM0+LkvB3QIDai
gQgIrd/0obrvt+Cml2cRESgXaqAIuUPq81idRMCKGx8RRy2OZfyY5kDS7uv2EfeoV7eDsgIpwlkU
yIDrdh7FH8GyTizzY90Ut1gbZsiXvz4CrCD2WKApDPxii7WDKMAwR5ZHA7fG/EP96luw1A3BJq3B
YqVMsvi84uWTloRhesTydIhustdvUHyfGqTNhCLlePlUbRrbSbzkiB8e1i4GLov31ztoZaB1QeFZ
BVI3j8Ri0WkinKyxsZJja95i4I11uxPvk3LjIFqJMmNXxKypy38482F+Mp08S0sS2Xf4M+2QEf4V
Oz+2No/VCOhYkZ5AMoDd8DwCHh55qRYDI2E8FvJ7EH6C4w/lcKO7VjbcOf8xYxCR1yXLeR4mJgs9
iIYjTxHxU9SLvdKb+7JxbgcVEvaurF+uD8/KnngWb9FxSVB6XRURrwvGg4VJhrpFBJi/cP5QAMHH
QiezRhYS1ul5izo1moZ4wDrLK28l4v+m3JXm3etbMRNxbQ0w37z5nsfwcy3IMk/Lj+34Tdd/TVtE
77U2gMxx2K6wXyfncv59LbHtNpF6drQ/GnhaVm/CxL3egtUIbIVkOrnSoHd8HiGJ+mmozZKrDtwf
iYy5g7HIFG3Vctdm8bzj/t8wxqKjyhg2VSUIk6dYRn1Qoo8QgLYkudbmFLV7quvU8Uk8L4KYqixk
2sTZsXR+pR/bLSbW6ucpj/FGY81zDp53VZV0NhgHlQnlcCPpZxfCZOP8W3mggUCAb8/UnZ/ty8yX
qpe4lERadsQdY6e190J6e7/4FUXRIVVwo6T60xdYUQ/Fxka2Ng9mjix7wJpOkkwCvBkmgeXY9Mtw
PmvlF338fX2qrVxS2O+5zAEbAOW4ZK+bQdjiqsit18JpWMuNb7aPH5LIfspS3zkYGF4Pt9aieV0i
zKeB51hunGbDA6dGYf7YwWY1CoxqS+1gOH8SBTrYnC4ihbxMeuRR0CVjSZSye5K4gg57fYsfvbZ2
bG7bAml1GIDLy93gJ0pkl5wxbfoGZMchLNG679/V/RY4ZWWAyBPxRteYfw4s3fMJ3utmBtpxDI5N
Orx0mbbnKoiThbKzmu4w9Pbz9QFaCwf1aCYHzK/2pSayUzbGWMdZcnRSV2W+RZ8L3diN/FG9T9dD
rSxdMMiCzCjPxnlzOG9ZPKRckDvBZcB+tnad/vrDDKoIGmCwebgFLCeBN05e1TAsx+RTiCXElgD2
St6VTCGTC9yenEns81Q/uWX4+cTIVFyLI+sv/PHSIbqTTXoTd7eNeufjV1NHhzx75+lbN/6VqXcW
eP75SeDKsmu8Kb3iOCj92wY/KXswnvLUe0CiZWMh/X1WLs5rYiHCPRO4udoa57FUfGyQYOJmbqAz
hueb1N+a3duowBHXOVjyu+V8MkLMJK3mpt1aYiu3H1KxKnODfV1ldzqPDaPT1yoL56rC/NlUbxzj
CRrGwcaKsrz3+2mrqSvTkfvCvGPwNBewB8/DVaUzFP7Q88yZPlCEuCkQwlTH4saP05tE/LL8e7M8
YGex05H3KsoPjnHIna/Xl8TfmItFf5OtZcOfk+mzuOj5LxEWpR2bel8du0l5r3nMWipUey8Ib3Xf
+GTgk9jWxgulMfinWFwZ6qFT6lsU8j+kY5OSds32WohyX2Xk36//ahcbA0/kmfE8jwasZH0xGn6K
ZQ8OiuXHfnhvGc5u1G4xDzKDO9V/daaKAJxJyCmzfslXLTYGYyj6tqra4qORpjd3hR9vDPVaU3jj
zGUs8rpsQeedbI3KqAfy/5B2ZbuRwtr2i5DANgZegZqSyliV8QUl6YTBDAYMBr7+LvpIRx0SpZRz
pX6LGpfn7b3XoPB9y68IrJzKJmzf2volqV5/HrQva2oeKhPvNT5f4+jU55ZykSk6wHj8wIMJVtan
7Be+7BA81xjyVTMIDPKNyxyGXZLRmhreH2z6IcoDHLDMZqON2wjWKiU7cTN80xcIRNqgY0IuYlZY
/dwX0hm6obxqDmWzNcwz6/rXQwU4FWxKZm8PgBgX66stRNQzGNgeGvoRw6/3RJzz3a9H6QiYKtSp
4LSxODTn3L0rOGkOIGu/qVMBx6mvL8ZGdjAcdFLaHOriJeD0RGbvS9CEfMK/v30R47JMxT1sMprD
czbeGs+6u//90CN/hAOHQfHlS2XXaHUOWypeH/LyCTZ/QWex9c8tfF2oM40ZrwAkVpEkXp6tFeRk
YMeEyU28i2FA2Mz3mv2hzvk4bQ14T/3c2jyXnw5RREm4lIEHwysTaZLFpWXAsEy78HI6wGLDtwoV
FOXadu6iU2zKr7OOdgCdAxCCIW2yjJ2BdfGqPu6ag5WuqnSlf5svnrvxz+fn5v+55wfTzNsyx+e7
Fr7Id/mvBbjm78MTblbf9LAvlouWeVkSwxj0YMLRb6jiq7qG55lVBCaM9gR1jz/PytdVDNAOIgik
p9Eosiafu5N7rXLiadAH4Bp9S7/Hzj3XJ/Q+v5mRWRQToT8kmaGGt+iSnmKBsDIbDtrRoV01IXn4
uRPfNoBgHEOG73/hT8RwhU142mksZL9NLhLj999HWRhilPOzBWIZiw5g6OrRNYV9UOvWk8DL/RpD
RUD5AaIGu52b0LtczMJUiHwkTmIfPPFsZ4e0WFNzfYrT8M1UY+9ho+NNDobUMnID1H1EfJOyQ3tL
6RCqtoCB3IlL/JuZ+NTGIq/QK0dhtaGNNCVhqu9reLH9PNffHFozJQPVgbma9eWJx+DGDkorWoBl
d0EvcbGs8/LdHHcGWwnzFMThmzHDawuEJjDLZp26+e//7HYTLvWApVBycCdzK8wQCmWGijc/dwnB
2jfjNmPPZjoFBOu+KEbWTTdFOuL00A6KHcrYzLdDyrIYSDRyC3JhdRVlMIkkkUM3DRmhh6pB5PK9
qRiKwBvMkQSZx+vNYBf5vlbqtXWdV1MAxybt3FMrq4idlwmuzHfwcwZpw0lQ9goYjaIdzBHfOAPF
BVgiuoN/t5P6njdkYdYYcqW70th4DR9uk6Ebbo3R4y8Mj8fa73LHWCtLWmCAxB+yTtadk0GsKgWc
oa7h34ZsfxP0sYMkmTdYuzTKXjNDJLCx443vMZGvqZXU72Kwuv0AOcDz0lVIPDYkfU5KEA78ZBwJ
1qjCWZjHbD3BTHEK6sR+bgplozTkpI9NrWCzC+78wXL1fa7bKpycSTwUnlOFXWr1a3SfrmVRDgFs
p6dtmsOe3YUd4EpGBq45Je4gHBLv29EwV7QzXqeRuY3fq4kkvhO7xQfcMhO/4326YkLySzlad/DQ
E3cNRH+3lmxI4NqdA0fmfOJWmIDQQ1cwB7Dqhw6WOY8aVax25RaZubFk9yLq/sHyygE+tiM5dz0M
ul96JiwBlRyeMlk5mJzKnkDALIq7Uc5u9cTwot1IaRsUJGPXTqpZ5btNWeRhWVL3hnVEoyqQFHAY
LIBMEFYTXzu0Gt9Ss3+X8IJb17J9LifkwvyEGrHlMxjPU7gSuvda5vdD6z6QaRoTH5Qt80Y5QvpA
4EHW2hjj0JxKV/pFH0O/j3sD7Ow7wyj/cBc4nDyGHXTfRuVtirzMlnnNEdjyZ9sabuIyS0io2wGm
fea7snTjRxUfrrx20ips3c6uLlqj6ja6KT9yzZxoDfA+KP1tbx952tddEMFSNwktRSGeGvdu6wbu
MKYH4CMeS65K3CUGXI5Hom9Fkz5btXMDX0TZ+kZWPmpLvg1Jbfi1SFgQeQOYfGWngwjOrX4Kx/V1
K3mz82CzSVdpKstVLrOkCE1wy87VlKS1L2kNfYmYSt9Mo37FeZZuqmyK/R4G2KEF8u+HhHHCToji
Lh+H2DcrwVZlFT90rUHveUmq3Ti2f2qu2t7nMi7PZD4asLC3n7uYTk5oOLR1t0U6WX96G8rUQJ8O
Ac43tSLQ8W1uTCWgnVZDoKnQsMycJCx2qzRNwzzGAxQ1m/vCAvB9C/3TOAGlW3TsKjKBIpjaZvJr
W1Ww6qWwUuw9Hjp5+sGzugydNuvUqnJt+FiqrsrX7tBPWEo28Yk299lIzdJnI6vrXTsWzIecmxXw
TNdBGddQCcsrCMRbkNcyQRIJkEZSoTmKG5JAAESx4RWSsfWG5/Am1xGzA4/UlKx1gtpW0I7uHzoZ
bbHXorkQ0LO/KHWZweG2au5IUezHzLiB/ReMy6ZelkXQMrOHUmR6jIb8yXIzHDw6tdkU2ql+lFBi
0meNm2Z7u29wrHWl6OHfKel9OxAMHfIx7EpSE4wi4Ql9V5pFrHfKNuKttmV8GKGQYIAOBPf3Ab4H
vjBiunGnKN7VqijTVWY4XbTBSr0SjblRUZr6HRGPjglOO67aJuT4AfAIllWQCKODyUBM0gviDsl1
M0Qi1H3f16vR1uf6rzd2mUpThuUwuG8EF+V6SCLzLYJteL7ugc5emZHG+gcL+2rIGImAy+ExNGvh
MNOkpEhDUdnNg9vQ8Yhi4CtUn83zQvXXZY7JMOC98whgkqvhtt3C9V44MCSVDFzfBI7a/qTzIciB
/dnHtpuvc9scXjrVRBvau8WdaQx3U5k9gTwjdy6p7T3JOd27NZYHdrMR9HYf+UBkKT8zzDREdjQC
kbsc1/AOH/eGiIzynPK+h+NxMb1CKSgzNhRJbPKnbh0XwnmKkVDoQYcdDns/TxgPUShkYcfrGhAk
ZU9mkPMK3vOaeT5187e+pjrIjR5nawmGx26QiVVcwCLWNfddATjOiBp1Gza5wSpIkNuJt6qK2X8a
ZtV+Sjgcn9UAMbhUQnG93dJufKrGHB43BcjPkkzFeTw1+1Ynyld9DhCelb96sKSALE9ypZyJhG3f
0JUNz+Y7U+NgtXUPx2gmjSfcGx8jS1MzUFXVhS4ZG4xwjyDPLzsTPqg0jlJr4+D6g0Vqng9iM45l
gWWaxJXPJkWTQHVp7ielB/6hXd2ZI+xTfcdFMo0qmM0DM7LNHCOYcnBcLZh0pzF+oknhyqVzTTeV
QckqTYgLxzQ3u6CDKPy8yzfSjuAEi3lRPX4YburuACCyeU2auAxAzsUeZX0N/YwMusx+navyHoKi
+VqOJlnZqYiwaKP2wIcBQoeRrG80St9bCvXvPTCS8SaH2bfvKv0xYigDXLgwikYR7JqD4L+ZM4dh
4VG9ivsswn401FM9m1WlJNJPdQ4tM9PKroFWiValkaknnIf6KRfjGOKors4qN2lvXXiP45BwWB1E
jhaXikTWCjJuXRtAELFU1TZN8opeGJ2lnyFVTPypaWgATCV2obKip6Yp3qyW22uOk8I3RUqCfiDw
TDY6seMtBslzuj+MqltTW/dEshpYEMM9uDKDWUiX8CZIB9S/KYoVyNjwaGvRpg0jmVQBhCbhXxx5
ZD8mHAYsvGx3OJtLv8zcaiXSxjnigqsvNRXdmS2gtCEI9kxHKicLCrzDNlqwbhMRoc+92VjYTQaX
IHJVk1+6ZX0B5jF7on32oGDTfK9VVvn24NbnOU4Wn2QZeFotoinp1NhPA0K8a3eqPbky+oHOrs7l
n1aZTojfilu+hdMo7EvNP3GOYl/YS/PI1NAOW4P3Ql31zEreWoL4pqfNWeORG8WKdF9PY17sWAeP
cN+CU0MTTFWzN1PnVnAtsMBhx87t5il21bXM6mpreEUaEJHA/ffchfM85KrXWRJtmrbrd4IbLLSM
ge+gnaZgbAxxicbsSb9OK8iWNdY0A5Vwj9OxaANSgjje2cVlPMFjOmJJsxoMq8f/aEMvfmlap4A/
mdGssF6g/wKH81TKzB88d9rgDv6go/WqpV5DT6EEiBwVAOFtWOaGdWT/iWlp+pOIgMUHk8+HWzWo
HlmBRF2a+F6m0QkO63pk2TDKkC4NmCVwhOrkHUzIfD1I0aIi0j5QUadBTvjTNNrpmVD2laYEUlGu
/Ciq0r3MYrP7A6qKuU/dqDtO8GneWHkJfr+hs7sSfrmrIjLHbSy59lYjy83sAhr+tW8UXnxu1t4E
qVSwkl1HV15Ims5WPq0MRGUCTICVB99y33Rx09llVz2jypnavs2K4lGOuAZ9s6bJgUFIdgyMtKYv
nXaaJ3jAP0OR9UXHPAqKKWkR0WWwEtHHaKyG27pRCAgTHD17s1W9DHPBczPIMj00gYvL6s/gTu4G
otT9C6KJJkQ2x/YLlqKQkqmmXiWxUa/sKB9XniDZOfjtzRUptHndKp6uay5tTAUXIsjiFl7zMh2j
O6EkEH0RaXNnrzqnIn7M+mkKY8cga4OYH1Gi+quclHcN58UKRzLeEmZab62SR5BCqYAX6o0ifoEt
tELw2vAGo9N6yabCURVogAKemdFU53hPQMNrMpJB70tW1OSYS16WW6h5pnLNEfRCxDvK1iKvRSjS
5IiC259KIPyr7Cygdgen8qjDQ8ObPjyvVzjebZw4Dn69wPSvCuGKBwCy3P0kSbYaMuCgR+zpg+IT
QvuqVs8psdXRYMZV3fRAOXmOwtto7ALT7rAVsghPH1km1hGz6aqNNWZpFvlV2cfGORmLMoE8fm94
HaJWVBNUV9eIJadyHWsT9JjO4E89Jugpyj07vrAVUs2wr9dbMx0qtpO9dYlKZg9dwp5WQcE6c5tn
Nu1Widsg7xOPKKAAwM0ua566YCflbySzEedCeu/S8lINhUudnPUxADa+hQTVvdFV8S6lUaxDSaBZ
YZQcOkkgA1RnXl3g0MGhnzwMPHZ9w8kxDgDmQEpLVmAhWLRagf7zwmHqbAKPjtiYDe61VK302yap
AZOc0kDE2dG0RjihN+WhMNVdhaz+GfMkQr94Urj73TaIkqK4qsyiDAbUFR9KXl5PMkGQZnZOwDsT
uzqpkp1FIDiZWtLdQNKBYDNTNwQ4uTyDnKHZ3ILbQnyXRXV5EeukLi6hWXEL6/NnE+jibh/Firk3
kWlCbGgyu9yP6vytsLujSfM7Ujc21ivrHxLTlndu3lrSN8g4PUjWDZd93ezdIuYhLlGBVe+5z306
PTD3tUzKDu8Qw9zG3DaeszIzfejOAO6dOjVJ1qmji9sIqjAPPMavZ1XlvPZTh2uQ0RuINturcZT3
VdalQZlhXxRu+972boxdVj0wPZSBNeGZmAx15TtwYd/UPC+DloLy0g2eeURMfJe4LH2AcrnzAg2v
5GyyrRrXaOvkfj5E1WVUkaELqhyP2xxEjFWO+v2+g/aSubamOLqt3NIrQ5gTlHI7se62LbnQ+1TM
qpQ5x3sv8UDh6nT0bvXju1DdeV9nEILmxcvoTIeKE+hb97bsi4sucd9oVDK/qAGnXNVJh0tJmxZs
jLkLiI3rlNB5c6H8hPKtqjDhUF0nO09VDsgzrN7ZlflqDvYr87osqEockHZhvpIWnESCo8ifUgwG
qk8F6sBDgjGrI3U/AaISjLO/HrBD/UfNJsPPbScOxsaZcqQiknivyr47k9ToqC+03EdTbIC7ZwNl
kpHetmD7yB8GCRi9lY7XQ86dEK9+vAJ1muFg8Y6NGT0YMjV8x87ZZkpzGYwTzbeTdpN1lUUdflpa
33Bd9njey5lsEGXNM0joKkwnRN+lkDiwk7G6HFyKPmhw78SU90dDT/mLgKnWI7h/Zb9Fmqi5yoA2
9gmunj7QDjtMUI66q6FUsHV0k2YBSUyxh7SYfSdFnGKH80YBsQbDIh+xJH2SgLvtJjLoLowqWIiv
4bjMN31Xr21Zmg94K+uwAAbqsoda5qotqhbIe2q95JXqxm0fg7CMdxUQfjFOCtyCnu8psw5a15s2
cnAfMfSRj6gE9AkXQew4mccqZ3orUiQGnH6LR+LaS5V3ZjaOhvFBlHaXSomG7b2qm1adnZKztHWb
AKXmJmRa3SNrSrfcIE9eUg/+UHl3SY+OUWH7PLH3UWYedKQQnIv4zWnlEwIzZzUl1NvpBm9DD5X6
wRH6IONEqVXTmHnQmLrJA8M0y7CmcMNsXLx11Bi9OpCwCmwjh2Yfy7dFTrak5tvKGIsmQPhc+w6f
VjXCK4/nW9o8unSreOtbo/1OhrhZt7W0zmmSAJWIbOy7jaTIS+IoPM1LM+5Cns9Ssnl5hWfoPWlj
sYIXdoG4s83W2nNaHwpd+Z5pZFfH2nwajVSeF4XjFKGO5ItXKnpm5X27apKJX0aM6RvdxBGem1CZ
MZ3sWKjpLYsre9NDtnr0W5rg3WwizdMnEpbReWsPRzf37krDzBNAqjiycXnahwL7IhDK8nZ1bhRh
BpWiyo9wsbxFuEXuAMXore2UZW8SIcJ5PFDzIo15HQ566H0Th8z55EpypayCIY9TwDCxZxE0al3j
0SP6mk2TtWlKBlfYTKV7TSCmG4GG5add+eEmxntjV8z33OzgCIh7SQTMIWjNr1FUQl40Ao4omlJn
F9sF52cDxLvu2YRcmNUZ3uPQNVyEfdy4bmDHlrpiTTZBHsCWiAM8I0FGtXD8zuoltMIzeZeWMZpK
nIfeI33Y5651qzWV72lXw0UkwskJrvw0PUpcBxtF8dxdD3ge3jSc4E3JuZRvLRWQC23r28ZSBCK8
EOwNVJZoFVikPJaCD2e4ZVHQG7182Pd56qyHXr4OscBhxHvd3XQtqR+hGjNB4xBu23FjeJdJWZs4
a0DiyEAsdPwmKgakD71nJAeyIFZF+zAB2XXFBxLHgetGE7qFUOWMkzo1YR4SOWsdjTowuwzS8sS9
H9smffeQCb2GnNIDkEd8O5GRBsgMTzg8kpGtpog/WEjl5RMOVQ4ld0jqJeKta4jCr8/aHOmFPkvD
uO3os1VF/H4ckURKI40D0Ivps8Ij9NyY3PpP1M0zbrJr/O42HJpoVEGNxFlIvK5fARZUHyMPD1yr
925Jn0RBzyrHJ7TCRiwL7ecsZcGAA2etWBW/ZMA83ELAQN1abTutyaQueq7pNZBsWedrks7PC0Mw
rCQ6DDhi8Tqu+8balOmEXAhQu0AZSCSqzibKhw0zi/EadDn3gmkYZ42FXW7mg+JWNdqbwswsXT/3
jN5PTDjk+JaaDLwwBONBbVFxoiz7Xc0BCiPWXN0Ao2MJ9pKSWYirRnpw+ofJWfV0W+nfF7SgXgJo
AnQsQBxhizKNcFxEFoWgqMiFVraNT7GSvytnACjyF4ZlfcWs28hlUeSc6KEwVq0dWKeEZr/5/lxC
BogDeH64SS4AOYUwI0+0nntQ9iuOUCzEnysy30zBv99fAiJ562gk4PD9XPbIHW1ZuYuRifu5kROd
oAtsBZL0o4v0j4tC9R7XiHGiqvTd54GogIQ84HYggM1//6d0RZD1gZUIdwAfPnuPTynuf/065O6A
5gbQBe6k0Ib6/HV39KhB044egAEzdm6x/XlsvoIFPn9+MTZ4vjHSJvi8Kfees+unnR43DvIRPzdz
qheLfYBMJcofhqKHcnqbhmP6+v/7/KKsS2QrYxSL6UGqLRLd9MQMfztIKE+CAIlSKBhsn+cAgl8l
T6WNX2+uXeGP0mfv1Snt0e+GCABxONF4eCJ+0fCJpJUImaH2XQy4GcfKh5Xl70dpVqyY5S9ntbS5
m/8s1DRryyKFBO6BITeZslVRnaB8fduFfxpwPjfAs2rKJHSzDh3tfe2GkXkKQP1dC0DSw3qCgrOL
znxuwah7ilwTYYd7CW9EHp0iN3z3feh6zBZWM9Z9iWvWnitSKjt+0LgPEbE72jgxCfMYfEbnABYA
1AlwuYDSf1GN7wRDOZUp59DryykOIb+gN82tV/5+R3xqZgGaMopMxJ6LZiRKCGGcn4AffLMjCPCJ
NkgsAM1/sTWpK6Q7kqRyECDbF2II7WLDUDlukIT5ec1+vSCgmQWYIvDRYO2CiPB5whW3aF9ID28L
NqX70S4PqFXYV7Lr2YmWvukS2F+gG4F0MusQLVqKE9SuiXDNg2W9o6YV6CFCOS8Fx6H7fUvAm83A
4hk4/UV5TKdQpMDiGw9qJHgO1LrpzwE4IM9Cp8hCJm70a3AhEhoQjgCwF8sOgvSfBxF1thHoN+Ad
knbV9it1Slf7L1VmsagBJCUAvoI7PANrPjfQUAevlAphiOUhSRcbdh4Uae4CMty0F1MxxQOY/RJu
1Cj6xKExWBpoCOb4arLq88lyxQ4lyPTWAsrAj/F+3iDJ5FwidB33tBhNYzNy3l1ZqNJe0uEZjmMQ
7eJbYdlqnZuxXpUNWEKpKZ3Sj+ysvTInJ14Ntmm8trmwbrMMoefP6/Kb1QLCKYg3cAwHYHopx+7B
isHkU0MPLs5SLz+OhPjDtEEa7+d2vkLQZ2YrmkLFDzEA1s3noR0EuFhdyugBdWuf6usOcgzIao0t
ElSohMfDvus2pNjhGYg884nD6iv3B5g1LFKOiwkEDIstTnQ6J55K14wO1lXr2FDnjTHAb5LdeWkV
GBJvP6TaTihCfD2DsVSBzgGBBQ2TJcEs6njlOoOMDkkcbyLDWN/8PKTffB+0anAXZksuyMstRtQZ
TZ3zSKbHutKXpVWcUeuE6N+pFhYXbVUor4W8Y3rsUG5VK4P/GhoJdShgy2aMGaQp3cWsCBu2SB0V
6THLECUEJyl+3/5+6L1zrDjg5ZakNa+TnZlDE+9gEYBkig0Ebv+HKfingcWB1EYDk2ONBqS5bo8m
OXHAfv39eLCgeAS87V/L+MXnzV5FtEJ27ABmn5AQFv51nIPvYwYgmTs/HZdkAGHFhqp0ZBwK57y0
Nto9se2+XnoApP7ddrMW7JcYgRgKHhCWLY7utCu9Y8bX5Xj22xn43MQiPiiH2jYBjxFH2wjBbipO
ybp8MwV/KaiguSGm/bLJYggXC7uE/xwzd8VZFf96B3gWB1QUOFeQqL5cOL1Ocl1MRnYs3xIAnPvf
LyDQzAF8xAGBs89ZjI6oC1LUoyeOFMlx4lcPvx/8fz+/eFWTvuHK6fH5ojx3u4vGOfHz5/3/+Tqe
WfL//flLI2OGKqLoGb5vdYF0AFcgPtLzqJkHqXtKK/CbtYrMCfDfwFSC0bzENQ8Z50nuFeXR4XdV
1/sDHM5OkZO+XrYg3PzTxrzY/nm41EULXRWEZ0djJXXq9ytrzlyufj0pnxpZXAsuL8H9j9BIReGd
lp1P5a/vNfQCMlTg6oIyh1Bz0YvajoY2K8sjDvTVxMazKO82/0Mf/mlicfDpNuJlFOXl8b4dL4bs
19cajKegAASBGxuXzxJeLvK+GWIUeA+FeFVVQMmJWOebMwMMNMCzPQwUKOyLac4rYIMGJDcPgxmm
O6Bkfj04nz6/mGBhgMwKxD8/9Omwhg5YJcYT++7bDkAtFUokiFsQ33+e4ZykfOonjQFqAH104Gej
T7Qw/8bFzgaSCPcajKWQTly+T7OotZCQdZ2DbtYAvHGxjvr1z8P0zWaDrwfe2Ej7/d3VnztRAcpD
KhQ4D9C1DVh2WRnnMm6C/NcWBlCERMYSRp4QbpzJlZ/bkXggpFCHdA9xJs+js+JklPTNKfipgcUh
npAkaUYU6w/iA6CixFvbaeDkoIue2HTLIBmUC4BBIF2F/ND8+FkS5HuLRa0cHOOoHMRjZFXl5Mzo
7h2wF7puN3ljCNwXihLJ9ueZ+ksk+Gc1zFwSvCHxOIAcFl6tSw5uqVJqxdFAj+MAaAmYmYL5MfAP
d9400k0Kj2mUL6r7VNn6PSpI964r7p2XUkcfhceLszIy7yU8MdYFiTzfoBNBNbcHMo0aeFqouoVE
xZgn7m2iatiYdSS5gkivhss71PaD4qynAYgmuo4BQxjuDLcEPEG2K9jNexuAIOTG6iiwaQAk7lpg
VeDuIQYg1wtP5HsgT5Nb7dlHMDvN8OeBWSzh/4wLRcIUNEfouSx1qmPi9UXi9PSY2uePm6rci8ef
G1hs9P80wKA1CsOKb8KPvG2VZ5odPZp9HAJ33/TkRBdOtbC4LFr4LROWoAvwlTA20f/QAQIJWxtc
W9DcUQT5vPmSEmm0qrXweWZs0izZnojP6DdTANoeuJkMXEnzC/WT6hR5NLemR9h4QfszEuIydix5
Z6kqvjZtKB0Z9gTnmirKwgjKQYEtpH2BgnRs+7122rVDO/tMEsFvi7ZSG6QMyAfX+iICZG5rEu0i
OWNkYZ0ZcudNrbXJbAM0AadDOGi1QNK5rVz3CqCqHiyEjcWSIRhTMOMCFPtbX4rO/FNDiNjvItAr
pnGg50AmnZIn/WYacTxgECykE7FUlndOBippwgd2pOTDe4np/c/rcHEdzOsQEwhhQZCmoGK/vA6k
ilyvcCN6RE7RZ4AdDMMZAOI/N/JXaX1xzMykHDB8IE+FStmiE8XkqEF4MTs6oxNW+SZqH71Nj+wN
ewYYD2hwWoXifQa+87AY/3DrhjvPPRLlRn8ihFqqDvynw1BQghaEg4hw+fIiXhtBRrFiR9JVF02d
rzRLri149vYx/ImS6ZJGQDpB8IBW1opU1Yld+c2qngXZ/tv8YlcCWdR1WYrm+xZQSgGiw7Uhz2M2
nXgAfuknUs8zo5JA9miWC1oS4ae28+wIu/cSucIrA2IhXOIw11KsaV5nK52Jq9pNHwdjZbXi2mTp
iY6SuaTx75xDnvU/ehtIGSJTuTwghKZ4oyO3dkU6lHyrzrMCYphADFbyWNRmfgHfo2qXZILN6Tyy
w9pRQGpiBwpktG1z27l5HMS99zGpDDrcRSwBGBygmtD0egvI+6nYa3nbQ1OLIuKCRAgI+riJF+EE
2LWTPRZeeSOzK2m8MeQZbRsQ1hS46FP6V/Pp+M/gQJThc1uLyAKMA5qaZlTejMNTGX94FClAAFWt
qAzy4qJtzy37RGi8WHh/W3Rxk2EiIIUCnvjn85p1ogcUdoBRJlupdKWqS8r9iZ5YdvPvXvQLx/X8
lkN6A7T6xfOhA8kKOFsYCzJ6Bt7XkK7ax9HbAn5T6z8nDpX5Wz+1tehRrIDSchy0Vel6lYOc1U03
jLV+5rxPYCR1hgwTdl7qP553GMQaYIYTnZ0b+PIDXBS1kblGjuWLHl5UFV5XFTAfO3PMlS5PBGff
zBgD2/u/n1+sR4/KFvQRATNNuQfFycw2Rnwm+YnM/uICmNfFp1YWKxFZf9inaLRSF2dxEk5s17GX
n2fqm46gTIXFx+aUFFi/GMd/Ht/5UHdJbcPk9DWvngHwAaS28ePw50a+pLnRETy/5sIb3pZfZbyz
GE41LYCJN+LF8d9xuaTOtZuftbD7Ns5YdwmIdeLd/9zoN0fGv20uy7oRn2jRgwtwA/DnanQfhPRW
MWFBXh0i70RA9M1EfWrL+jyKGYgME01wPLl17mvhgPZVB9b4+D/0yEGZGioVyKDbi+VQgssBlDQ2
FfHu2yKcdGj0XtDZoE5Orz839Td0WewfxI2QZsDrB8fu8tWDTIajTYUeKWfrnOc3uJrW/ANgyjw4
1uxo02jVd3eJvQN3CQSm2IcMe5pfedVFHodpBJ7FVT5eZcOuTtc//7QvOxtCv5ARhgQCgBPzv89j
DUaJMgxAYm8BeX5syB0t+cf/r4XF4aX+2wKtbkrv+v/59UW81TdIaicZfj+AbSstQsPzVj//fo4R
+DR3ixGa//7Pnm6gEdkNEI+4dax9XuHNCDTuuTi1p79txYLDHqqqSFrQxWrsrTrmwK7R2wFxqg+o
15bM7E7grMAPfTOIt27j9oYM+bOVdYD31Qcv0ddxlm+4q5KwLwArj6Js83Pfv64OyAhggcBjBpks
GEx97ruoogHJLZkcOu+B87vsl4n1WSvq388vOs0moYQm+HzDV7xYnxIw+ObXzzY8wKKg3grfs8U5
UotUgiJmR7d82nbDJhtOrIzvv+8CfzI/V76IHKdlE/eRYUW3SF+VQI7+9tJF2hO4hzkDiucEc8nn
wSdlbUnHbJ1b1IWb8yo5ccp+9+uhcQOXHyxwhIGLnSOg1Btb4xDddvHZuG6G388tzBdw5v0faV/W
HDeOdPuLGMF9eSVrU2mxJKos2y+McdvmAu4ESZC//jvw3B6zULyFKHmiH6ZD0cwCkJlI5HKOZfLa
g3gVajWQXDIlj0Mb/eE6DOdmw0dTCwCmkfrE4xzYSee7YyRmx3LFUV5TBbFz9dbcCtkC5VwKENH0
0J+sTWXrKq/x5GfxvqwkYSrf33O/YutogftdfOClK8G2WIxBUwMv/NDr9xNw8zATZ31AQYFRBlYi
PIywV1wFFq6rVuuMNxkpr138w3vUqaxZ8NJpIa2K7hw8f5BWw9v6/PuWQqky1SAihwea4h1pfGM+
ePrtinomRbADdIW3tDWMNEzLLZ2CRkZKsmIIZ98XrsB8inPkcPF92t7R9E65NXkLRTr7vnAK+OUI
bVMzDSfMBezcWxGx8XlOXuh6KhphEOAKTjQFxCidmZGHVbnRbT+/xwtLSYPrF8FF+MeFoDVXR5MB
sObEN3bXtDmwHiAEhVA/ck9R+ZAq9228w5jjdUkrZoFynAnLANUFKOcEt1Skfe04Wd+FhfuEdyJR
fNOTlKQvnqSgUV6KEG70pkoy3MRNFxK7ines7IqdG0/No5piJNkjfdh1oNSwzYH46MQ3TckK18Tj
fQDiBjRQoTIhrJA6dtKSEhhduQEwyHZuq8BWYuup1h36Kautfq/OaXbwMtW66xB1S/JCK+oOstQ/
4oXVl4k6q6aiteGuYV+IjAuFa5vg1fB19N+gLxPVfrEHzWqYNekU8GZM+9zOYYOefPS9dMOd5/Zb
Jb67XVnQoAlCD3DW4FAF03WTNqb64AL3CjMYaAbbNNZPo5ah+6woP/rGQcTDCz1oHxeuGkyjV64L
kIMwah+iId2w4uc4Nr7Xbx1yuL6gtcMBHLyLdwLyWaBbPPeoZdo0mEFibTgm9StwFo6YCZBUJtcM
DL1CyDTrYFLVxD1ry5TNbta2YeXFA7CQE/2ZaFTxO0AoSK64NWVwdB3LAcQWkqLC/RCrWa1mRkXD
wVAw8Gd8USL9MNqYdaBFvMkd7ROLyu31Hfxd+RQ10EEYzbOw3CEKp2XEJYooCoQWGoYZ69HeJTZG
kH4BO2cXQ/7QD+/gaHkeQcs4eFutTg+FZwLmxXm9/kvWNnrxQ8SRCYpexSSf8UNo2vv28DJVg181
79eFrDmTpRBhi5u+7tAJ3dKwpxvggJLpaDl7RTP8SA2z5NjJ7HtNQfFohr2h8HzZq5ISguLDhEXx
aayWvmRRJLlqZBIE/+SUEYqERUnDttGAaWpZSB1HEjMTy5B40mAAAaEvmNSRd8Jlc25nIDtVR9Oa
urBTnufoHmObQao9e81XzSgPZnToAM+hddUHPP9SKreXRTwWOV1RltPchTkmYcfhrjQ/R+NRne/I
iOk9DPE2sYyNSMyO/3el6AvmtEcWz5MLMjEN53Vg1g3LvNuoGnAhvibRcx3tmxgoo3eo7wM75WeH
4bnrirl6jAu5/O+LtcbpNGl1nEJuYn7CnP97VMpSy6sGhpZSgNqg2fkCXT+paDcqNXBBDLxf7Mci
2WO27foqfnvDC2/CNw/1UZDyiWneyC0VksKjhBSNUxXzgGj2YnfPev+AuYRA635hAlqLPynDKamf
pKita5sIeiEX9UvcBhdFa4wlenNjwBbA+qb2Ab11yoGbwfL7gq252TSmsYnvG0aAQWyzlzwC1y6A
5fcFMyNDRdBTnME7TchcRxmpNo0ZY87WAUZ0wRjxk3xKQmVW/3ZlgqmZydhkuYuVVTNGK63BL2TI
hXxvRM3AweDdg6w4YG6Fe0abXJhzUUMzbIzWfnZBDwmCZO3HdQW81ABAtuMF55joWsAzTlhHRqEX
U2Z2obZTjGGT6+PmuoBLI+IC0F6i/veS5n9f2Cmav82YNQMEsHca7XUVOHOyiaZVGfyVogPzC/0+
fJELGSZAnoiexF04lvuGbHN9P8rgxy9PA8vAIwVBJ97taKQ8F+HFDJjACkRUgFIC9FeM23BLiCR2
Wj2NhRTBXgqdGW0P8I6wML9kxiev2F4/jMvbHKsA2ShCzd87JayiZwbC59rCBdF8QZUO0cuegQub
5Q9Fd5iaJ1eThUtrR8MjM0w5YfMuuOlRDilmlLK7cBrrjWLsAPCAaF1ypUuEeMJMmDYYrJtypwuT
GsS2aHfZdJok2Lr0NHguQgHQC4w3MDJP5+cfZVnDhgz2niKPT7cWWhlsEHJuxgRYPBKvtr6cP7IE
m1SZm+SAc0KEQveOjkLSDlA+1xWB/9xz53K+HMG5AFGJzTZwsEKAnQSAD/R7B4UkjDHr1AMoiuxJ
uhIlnMkTJydZOuiA7MP2JTEgwQc/VY5qHfudtqHuwYEmKvl9w45M1v2/ZraLYxOZF7KoYfgfwklD
exjIJz3emN6eytjoZFL0c+UYrL6dHQtSEO2x7GucPSTtK+6i62cmUQtbiLRqqqe9F0NKohzB4WYA
GPLWEWYUnJdabguOlNmN5TYT1MI1d4DX7G7spEKweP59vsSFo257Rueoa7AE9o6RLlWVlGDX/Cfa
8DxwFtjIDYjHXVVmpaIZnQLYeQ6S6mnuflw/g1UB6Br+3UUEVyq4ASVLgKvYGMgeZe/JLqs/f+Dz
6DEBpZMF4Hkxu9GCobQfRq0LTSCDARNI4sRWf/3i8/zvi+03UfZ0Z4bPq7qyRSayL3bXf/+qIfDW
JNA+ouwnPsjTSDcmIM62oZNVx3L+3CL3hGzDtm9lsfmqA+MJdNAy4Cku3se9qwIPbcZ9rI3ZVrXj
nWZXQIvSGZgn+hKvx/lwfWkrTzroLjoJObMoML3FUShCM6S7bbMNh9y6m0wAtUzDJvb2hnMkzuOI
of90AODNrTx1v02G9+5h+gdPEbFrzenTKO4jZPOAHeqjzuqbw1NZfHWtu+vrW/MuvDSIJKyFWpao
2fGYpZNdFkhaErz0zWibEv2OMFMiZk0FQYbEOyWA/XxRM1MAG6yUjkFD2wFBpDWP+zydPcnbcE05
lkIEf1ybykCV3KRhg6Rgr+8mwCV3zddq2NWtJPRYecAhmFosSPDKrdMAtz5zIKt8TqK3EbAMVrqb
ACarqKHqPCD9Q/HvOfBf5miTFh+IGDFLikYrntG7qBHqA2qrgPigoaUmAVrVHs1o+HpdM9aOzNBQ
xAONIQZ/xYy50VUaMbqiD5HW858jMLpf//6a01h+n/994ZWSMY3MzsT3HeCD5vYMIq4np99KkQPW
NBy9aHgkIAB2L5K5OUC2eh2M4KGpA/UlA2jYjFdpP37AB2KcEewVKHp6eMCdL0fFNKiVKSWWYwPa
z955U6DrwLeVVZ9XIlL4IdRlHNx1nPrxXM4wMiOOE5WFlVkDp2bcztrd2Nw56ZPebhpZTLqiBGCY
xPsQiWpMOXpCwKhkbMzqgk6hHf+gQVv+52YdwJQJ+jkBY4vn6MXFl9nTYCUOg+PeDONuLu7ovIc7
vS7ld9pNCHshBkkJzpMBygnBMRQqMMuVYcae8U7Z+JTVbFNarwp5MZ0nPd5ZVRKg686vMyeopmpT
tmpgxhu7e7LNjQE41uu/Z0XzNcPEUB7GkBAbiSXgylQru6HpFPbFvpq3ZESLxTH7dl3I6skthIj6
SMxBG9VsgoMq/FM1f+DxfbYIYU9TQEgSKy4nIO7ejXGA6oiR768vQbZPgqpPNToUBwyfh032j5cF
7oNiBekgqzbLNor/feGHMqYAkMnGaSTdgSFf27383SqE4BcYtFoMwllsVH9Mqk00PM4ecF62fydF
8Kb2RAwwEpApxLyFnSiBBQivwjuastrL+m7BWhEygAhYvBUqfYgmNammsHM3mhPotzeOoT0BsBb/
fl9YB2b2tNQdoVbavGPGIcslT4WV2+Ds+0IkH+VugaaDdgrjeRtpu2bw63p3/ShWRaAxnJOooBrg
CAduuKBZT/qIhfbkG2CVAEiKJjnt1VNYiBB2qTFaVnRFPGHK7Qmg7GD4vr4E2feFXUpaQAomI5bg
9YEzbGB317+/tkXoY8XEBBpaORXIuc2pDLXCgepzaNmvmfrPVA9+lkn6O/g3RKdvQZk4byqYJEUK
W6CzsZIBgz5EUytQSkOMTULIwXGOKZDsrq9nbb+AD4XbBSE7ViR4Kq2rk6IaKYBLxvtOVYJumCR3
xto7BA9EB21PKEI6FzBgrTqDIAlvlDA2q/0EKy+JBhRVagSZk35ysnmv6N33PrWOQCeUZKbWYg6s
y0JSnxMTikZPLYvGDbobQq/jXdpudtTjY27uvGgL4P7btxKoAYgMLQQEFz2tRTpOMzKuetib6gZw
eXabba5L4MYhKsZSgmA8gAobQLYBCeO4iZ+yHfsVFx/Qb9T0HQuFMZXD2Zzr9wj4e3DPmFqoFhsn
CkpyyGLJw3RN5Vw8SFGC4zOPFw/EKDLZbCWAltUVvyCofctG2FclQJdR7gbIkCPOnygY60rmoppD
6qZ+QjP/x/VzWHMCqD5ZSBwgDMIqzjdp0nLg4aiILS2agbTnMcoUILt/YJuWQvgiF7d7GvEsNa0n
oMMCHtHXb51oxjsd1bs/ixCcPc2nOWs8LMKI91QNmLW5vklryrr8vqCsoMoCmk6J+8rD80irmW/p
LyAE2taGxF2unTZKBMjV41HhXow1G3oUNSMZppBkM+B+O1j27UtBcg59gxrI1y8zKYixmDMa44g0
FNlplfpoUGBdMmuL1hTJ83jteY4JHczkYY4GXS+idRRFYuSW0Ywhi7pyo4KTya+q0fRNIOlsS9CL
BMagd4GjtHTXmLUHHFLWvOl2qRwY8uHBNKjAc735KM9+k3CUk6WiF4biNzVlGtDix6C8NvqTq0re
VGs3xZkc4XJNmYLpMK0dQV5a+oy8qNkpBpkLq58b92VQtiM9mbasmelyegSYbXhlIwkLjETvoqZs
aci9tiQeQmKARcdDSRFA1HTjNNua7Z0YcOKZF6jlmzk/t0Yt2dqVu57P0iIDCUpV/AjBlShePoLU
wukBfvWfTAM8YPNYumAnuo8syVW4Yo98qBZ5LNCdYgBSkNQxEmHaoRzCWf+Vu6Bf0gy/nhw/q2/u
p+N4Uyrv8cRlhSf/uePK8m4GFVE/cJgBBQRgsySEXPG+aLDF9YSZeaRTxYU4BijlKwYyxL7tA4TM
+xkMZiDtlST+1sSAUQ5PBQvpl4vQQQXRRdWYDQPP36ZID535qhnhdbuSiRDsqgWzBaaHIAKcXSCp
UbSjI8sgyEQIJmVk+tSxGSIMZTel9xiE02QqvOJ/kQZBfpknfAHhJpx3UszV5EFKaO4zdeMqwfVN
knz+t9NY3IOJ7pS1auDz42fXfKLk9mfV8tf/LgQuPm/a4IaP4ENxl4NI6r50gnKU3ORrlrfYoN8O
aCFCreIBA584g/gzUCHBAgAKqlI2MCPbJsG855mWXpe0LOydzQhorzn7+XfnwH/AYhWplnSDw+3B
ZN+U7/mtJMMIR1CkRvMIUnbo7xGtOqG16XYVrFopwZCEUU6w7nxgAQsJwgLAPxCrXQkJaR3odwbZ
fuTz/J2BJw5POp7vTzHpZgnCFmDUz02gpkUgq1WtXRXohP1XgCPYWeOCCNCMcDu6zlOeBwzdL/Fc
YILar1xJQ/jv3RZeGkBuxpHgTDDtJOaEK5bN3kynPszB0AtQxuHOyE5evR/0B+oYW6rv47TBjPR2
xPBt5ny+vpUrrzYeAMH5ApUATXrCSmswAFUgmGxCMIL43gAyubwPuJtMEr+OkTWQnd3K1iKjCQ/m
ou8HkGyCl7SnjOIPXh1qReV3QJJOHpWW+S3YLIgtG5Tmv17Y2zNhfPULQ2rAUxAXhluHJt71VXkc
+p3SvcT5D5KcHGL4NjMkLnRtP5fLE/YzR4jTg9KhDqMy/9JROKBE39FuOgKZ2m9AMqDPo+RqW3FH
yB/xbn4HIBOaWNhOO68B4alWh6XuTz8qyddXPOrZ1wVbMwZFL3sggoTgHWKfJ+dOI3uvPF3XwrUe
kDMpgkvtRg/08wakTNNhJBkwMt67ON303q8WPdQeQG8Y4CyOnSkDNpdtnuCprJa5hc0guMYsO1J9
H7hSzxbGg4aFBipd1xQzhulCNB3Qwo9llR7+34saDhAroDj8HmIXBzrA9zNQVNWr0HK/ps2D7h5b
8v364axtEaYAETkDxsRB7/75EnI6gDM+yeswf1DANcQkFiP7vFiDcDIMKU1FHaqTPwxfBrBKfeD3
g6Ac8TgIi4HNfv77+xG4LIpiVOFkPnndc9TaEgFrLs3FtCGCGyRB8DY+F1BOHUiE8JQJ06q6Z6C5
AemCT6zajzt3q9cywvU1i+S9BkCxB7joRf84ctMlpQnmNAb3ValAhVPlm14NHcnbYkWzANmIvI6O
3gZMuAiam6dKHddd2YTpL4AJdP9gtOv6uay4Skx94yIAciOAscQwBBm2WaFz3oQ559VrFfNYjWSb
9T24XbRNC945otwMJoEOjaVMwdyJa4Fj0C2asCl+ArJ2A5w5yapW1PlMgrBtheZEpT5iVfUU+WBX
IkDbur5vK+p2JkHQ52J0K1DjYQ2k7fwk3QHMUW33GBhw7PfrktZUANlVPhGE6xpYv+eK3bmKw8Yo
bkKLhS59bCK/t/bXRawlIjh+zr8yRHAHpgzNmJm4MNvujoKl1VJOOeh9PfvZjD4Vw3PWPFu67JZe
PSQ8nJEOsMEXIPbrqNVgk9nRERcA/N7dG3RzfVWS74tNpykFQ13d4vs5CFSMTcd+Xv/+igsAss3/
fr8neBwQOrWaHZt1mFBeoNLdDSEP2Ky/k6KfH3+cDNUYAx4sBHlQl9yBXjOiQWRLkiWyvRKufqIr
Td67WMsw0C+NUT1EdXa4vhCZCP73xSWM6m3z3+2qE86+ksrYDmTHIdh8qtidWRnYqLlD3WirNMdY
8WeZNcpWIdh9FEVgDlMhxYn3RR7o9ebvdon7ncUu9VWvq2XMQyE8PTFhGIOFHjfZ5+tSVr3XQnWF
kLztajBAFVgFaYJBfdAxRK/usuw5k5GBaKveayFJ8F4V+kkMAwxyoYfqUBpne9DD5b4Lcm7dAKsG
caN6OxN9H6nkzlV6H6Bl73mqHsC7+zAOMThyE+fr9cVfVxTAV5xvcVZpwMkAoSsHvE7KgHYP5CvG
H68LWcuyLryDpgreYW6KVM0JLCrqNW2D4AcMjTXo1EgH4soELJngdrRewa4Vgy95bn0X4GXgxrJA
UIdZZImDX9dalD05lDtmIwSt0hLba0bw8WKAdUeqnSLrr157P2O1fwQICuXVtTYjhq/DzGhfHUK3
KaASXcBiNJ22NfXsoJjebmDWceREgIAXRQ5z3zbqy/VdXz/aPz9D0LZZJTOqybjHqv7BGRK/qA0f
Hc14QDuS8123oP9JEvvly8QYQTYMSbP5eU7uK/W5TA5A7pZOaK0b0B9Bgh55TtT2/YCdBWom8BW6
1IdRXN+19ev/z+mJYMskImMZlXihNyBNtbWTXT2BbzRVH836AQzzY/x9SqbtdaGydQnXQay7tEaC
B7e/92B0T4WLx/mHrs4/W8d/wsKXOrSxddDa1qFiaFut7V8sO76bqm7Xjs7u+mr+P+b+RxbXzIWs
OZ7QKtFYuKYTUIP/KMyT43weQTYOGg7fq/8Z9JM3fcutPaBkJKooUXpbMG4w6g75YEBDgOvZ0Z0K
qsRoS3rJClfPy0K/JADgkJUTmzSU3Kjnks44L6cL0he8EALJ1ceNU3hFowr/R4KwDjeydCAf4qqw
2juvP5hVYNVvRNk1yTbW7qdOUnlc9YkLcYLLMobW621nxB1oc5IqZN2uq4Ts+4IvAtVwXAPiGkZF
9u9U5tElmyXmA9B8QdRJw2Yl2gZJrfY5jX9Gqe9UDzHYI/9uKSInXO6kg2bwpVg6+KyBtJBI/LZE
uX5T5iysp8k1s7P7CZaa7/oYrdKf2HD3V8ch9jAAj50lWY8Nq9rJfx0yJtmj9SWYyCACOgT8L0IE
XetFxiYP973RHqJh8HvQOs+y3qJ1nfojhP99sU8WiGSNnPIYtz1M2fNofSRGByT7v4sQPOagFV1f
Vvj+ZAEA/K74wJAmTPzP9wUv2WHaEHc0NknrXohydJKverx3ChkirOwsBE/ieKgVuIRvU7zNrH1p
I6aSHPfq/Q+aR5dzYKFBWD8/iQh1NECAIGXvsq0y/iLl3sowD+R8qxC2X9fcVf++ECVo1oDKbDpa
SADE2WEy3+nwpcewfudInoDrm/ZnRYJulY6WjE6BiKaLv9jgK7LviYxDVLZpgnrpfZkRULLX4Ugf
GneL1n7fTI5R5wa29yGP8mc1gqZNTQnIrd9ZE7DxNijbBFJYp9VzAfmZZYJMFGV/QcuKsVYYnjdw
8A3ZxMaDWz5WzaPdSzBU1mweAw+gPEaHgXYxkMOcoqr7jMH5JuBI36uyc1+N/pYCBFV2vBkUtxEu
wr59IMX3vtrnDkjgh1fqvFjdP86Qb6pBsqi1vVvKFHS6MQ2dpe5Qh7a1K8FDRna6sy3a9+uWs6Zv
SymCSqPKkxCtx8p05b2Z9hlYq0HAq21mGUqEbDmCYhfUztou7/Bq96KwoOOxadpdriUmKI4nSVTL
4xIxTFouStBsx+mtoqJYlFX5CQkicpzZVmebUX129dP1DZStS1BxjcVophiwLk3fTCkamA8zA4Ph
B5LcyxUJkVjZq50x5dBwjGY59caYkESVPHHWFwKQZj60DRgnIRjTGpV5xMWN0Nv2g1XXr5o77lNE
lsCW+kD3mGVi8Of/yRLzjlUfxUzj0VJ7Fx9UdDRn/nR7C+CZCOFRqABDRi96pDDcYq/RJ9f8QByw
XILgEvo4zecp4ykSgPyozX+6VkZVue7V/myS4ABmRlmfJZDghMbsa1+v663s64Lh9+iSQucD4smi
2tvdtvzIlbzcH8He+yImYF7m6qQeQF5ik+e2/p4mkq4E/pVLS/+zR4KlW4ndZ7qt1mFcPRfks5q+
KsP27zZKMPB0chy0rML02LSLjUBWFV9N/y03SjBtS43I4EU45p4Q0E+AlJ18TtDiWNb3SvFssmKH
jl3fdb6b7Djoj4n30zB2hSV7Isv0QTB/kHegFTGGSfboqKDxTm3D6/t43b+gKew8HIzrujdi/oDR
tRdmHtJix5JPWvb5upTry0C/+rmUCOHZXBWQYuClZxyMW3nu0JO0cCuYxDj/vmanY97WeCPpDQYj
7nJZp+SqQhvoLEYfowOyOOH3Y5LIdvO6xTOvGNDsavgua79HtS4JmFe3aSFGWEaVavpkG7i1uva5
Td8joPN/4BwWAgTnlU6g5wECCOLYGncV/WlXX/5OgOC/ZpeOdGBYQcE22gxU949ch4A+A1M9StcX
TCuDlqEZCoAv6P8JstbP7b2mbPNREoOvGsVCiuC/dMVFrrvjFyHGEpi2Ha2vFUL+3JFVEmWCBC/m
DWU6JKCVCmNw53bxm1m+DUDtnMaP2B/CBxOUFvhHnLGdRkqcOYPbnxX0EZvQX7RPXT/5VRP5nwg0
S5ybYEXUPI1m+HzVQ2rHn6P3VpasXzWPhQjBCgtniIC8CCu3/pkBxvDz+gJkXxeMD/xALmMTnvg0
fkWrHJE4WtnnBdNrldZs9BJHoDj70gBGumT/V1VpsTmC5UXU0NvUgc6W9t7dVV9fDFllSHbC/O+L
HE5cD0Vj87I0eJ+n7AnV3Ep2G61vEhA3HQAzgx1QUCJ1omghsrAIVKbJGBBpwWB1DTAAzqwLnAiR
8rNBAFrkpEGeqMh8UK349nif2k9jou201PONdNho1atDv8/WkUQPNeb6Mu8BvY+S05L9DuFeN0ba
5N1Q43dEzxPd2WBgkSnE2l66ABLlCPicDlywljKLaGkNY4FGH+3g5eXG7H5et5i1RSwlCBZTRXPB
vH4owtn4FVdPZnNnAJziRhkukm5oOAZLNMf6ErOTVh7p4zB11YnUSnpIqti+R7bHuasn25PcLSID
FmAouCwLZHKAertshWQEEGd5NVenotODLMNQDwuAW7Lpi0PfPfS54VcKCbqpDipKXkFrkeb1QUvL
B5PUPpjdgy4l6E5XJVtwkQzAz7IRdaC7yOAAE6LnyPt5UuqhOcWd4xs2mKaztwqNvVr2k7qSF+2F
FxFkCV4E3J9u4xSsObnue+IRPzeqIMl0P51TyaoulEeQxP++8CaTapOmQW33ZMfRdkoy8MEV21E6
NLS6eS6G5/AeRgeiOPMAl15YfdU0J7X8qbIarHGf0jj2p1nZlJWM3+bC5LAmjGNDTW38v4tm7MaJ
shQ4RfUJ8NyfLZreDySRKKlMhGBzgCy2TQXFn1NEq+9EcQ99FEnyNCsiAPoCXnBONwmYf+FkzGlo
LKUo6xMlalC/u2UnWcOKkp0J4H9fHD0KDrqmZFV90rPIJ+MRXmPHRm9rye7cy+ImwFKWSxHiqxhF
B0zuEBzI/MnSEiCfUh94I34OqtC5ugONxC6jdGPkyb73Mp+0t5bqAGrigqPGAq4J/hEnrBqrcoYq
GauTMZd3CRbbq5Lk94p+84Z30NAilw/iXsE5OEWtWVOb1CfGov2Q6cyPxtkfwIzjF50V+VVHJBJX
1IMPu2sm8kTo9BCBvl3FjZMsgsRS0XFDf2ey6HtNAIgfDKDW8uFjcRTcGVCIySyrOvX025Q028GT
IVKtKCCo9zBNj8k09KaKm0bJQCsMN1cnC89d9cXfaOnn69cWv7/PMiCAoIKzAZYEiNYu4cpyCxD8
rFKrUwp2OrMZfTv9p7S6e5qzQBvtQHO3TEYLtb6qPzIF10AYNXIMfuGqZBj+NF+p+pZqZWDJmHBX
5XDkCWicg1CK/31hvsVQ90BW6KHUaH0a2dxuwe2bbMfaGYICYJa3XxQepmt5tzLmPjHnci4u6fo8
B3IgOc1jg3ILyCDRkdSoNwMU4sQQc8JWgcUJQlkhXFJ6Uipe5GWcy2raVLIhxTWlXn5eOBw9TuYe
IP3Zqc7b8lNrmfXRsaXpvctL9XfTNahlPMNGW7SwiHYqdAXd/smJjslOScotGFC2rSZDReXJr3Pt
xrgoiKOBd8Vn00ULbQ1WgfyH0RPmvzaZcZjINyc5WuDm9HZl/v26KV3uHJyBhWZbDn0BWArBh3d2
0c92jAhwmuKgR8/1zQwhLricAPKPvIiLbnKxVX1wqr4fZ6VGn4u5s8bPVf6QmcAamr85463pXUGU
YDpsTGva1k59KmzfK/xGNs+xslecthTUepzW86KWHxs58NTQDXvKimj0XcXO/a4tb76+oTWAVIFr
dhEgiPBgUKtsoirtT+DOUeud3WKePXBl8HcrS8GYAo96MdmLqEZ4IXVoLdTScU5OUTTqTy0ri63l
prUkU30pBeTRvN0RwQ4AA8RuOAuPsLmNmugtbqm1AadC25mbW/X3XIRgk66aKKMGsJ43K3ktWNjd
WvHg9NeLFQiOJVLI1FDgOL7Vv7U2JzfPOOH9iHERj1dwecVY8L9maRUDo437FoGKfnqKO3N78wad
CRCMwjaATNrGrfs2u1BXFxSCt9ZshRUIHqQF36WJ14b7xqpug24d/x+vQJw03wyji1gP3MkW+Og9
zcZI+vlNlZJRncraLU7ldD+VCfGNCflu/XadPRcjKNTExmoC3lFx0vdNwjamKgMEuTQKdMlhbAcJ
Vjw4kSk5X4cx6ercjh45YfjXdw+DOt58pXMBPBMJC0egJ564FUXE6BVysvJPGNrKtG9pH15XKv6J
8ysK9wUgtYFcyYc0xOu87LSqIO5AcBYU469BZQY02dYekTjDlb06kyOYX6ZF+QQ2GnKKLM+v/5Nm
MsRRmQDhMFzidHU3QUDN8E5mZqClt9ZkASVpIufBmasMhMPCaZC4MSZtsMc3IInhqbxxZxmW2EVY
AgmWymfF+YVxQUNUuF7F3Hxkb2a/ofEmdrZju79+3hfbdC5CtD28tLLSziBCQ2HukycDH7hQJ+Hz
gs1lNHJid8TnI+3Y/4oyTALUx+rmGQouBR4WkSgwji+I9XKLFDaILdhbelRUEMhiuv76Lq0tgz9D
UdmEp7qYymPq3HWpMQ9v08tg3w3RKZreexk94+U4Lm4KuCjMlfKRz4v5qBLiI9sddQAQ4MYYrfti
aAJQ1j7PPd3awDdWlGhnTuavCqNaqiK7cC9rt7/lW8iXAXeE40qd+6+ymePMbQodaB25X1vaxjAO
4JMPUMILRvNYJ4/D9JDSGMy8+wiYnCw92PS1l/npy83m24Ddtn4zI4gPl7xJ8ADMBj10qjiggHTu
knzjYN6uZLfGAHzBGh6cYOrFdostog1mEtSkmfTQeleHg2rdmsUQPs9tb/Hgm0cNPBg1Pm+MbIu2
+oTKmADXVQb6AnQoFelesSXNapTOdRsLKxjxwBsrv8IYd5RuTQ+zCVu0Ctf2rhwdv5bOQ1z6Juzd
QjJ/6ywWF80jMfLZ1MNOPbbz4xjfu+nLdau79E0QgXcylqcDBUdcHIYtm75KdD1MO39wAjJvrn9/
RdF0FSaN2w6lb7xjz5cA0JIorhGyo6ixpc0hv+8aMB9ILrqVfeIJcqA1I7bByKVgVGakGElqlGao
tONdqgwPqcEem2beXV/LReKEI+xjztrF2wLcSGLYT9pEpZrammgS+9qbd5bxi2IcJvI+dfoub9CQ
pMoGiVdOBz1PGuaUYaaYMhIW1tC5LL3SsMIqTYJWf2GNJJ+6cjzIZelwBXhnooIhaNjcOi1rosQO
u+RlHGa/+taipbO23q7v3Mo64G850rEJFEXNFNZhGbPjVLlihYO305XAkKxC9nlhFUT3GiRt8flO
fbGQfSGzpPSwJgAU4yhQA00E6KzCFds2XtqqUWSFdlv5Pxwi631YUWCe8VPBmM6LKeI5Ey8a2rLP
7ZCwU5tGwGvQNp5zcywF4gANKgzeY0z0i+QBXjGjTlUxO1TRSe9VQR7/uPmUHUQHUCgV3Mfoejm3
9UkvU42NjROa2q5PNqYMEHnlFJADwe6rHqcGEOslpa6ORoJUXlhgFgdlxW22vXUBQPrGrBCcCITg
NM4XYPdekzMggIZGtOnKoMlvvqzOvn8RCEa4qHKkE0JVu6c/80riny6NGZxZaD7hdgw+WUPY/9Ib
O4faWhSOReo33vzkse7JGb45MmKbS3U9F8T/vriXzNZNBqCzR2EWb6ujwrYyutq1lXBwdzB168Yl
4irTnWSImxxNJ14ZaNlX2zzFg691quTiuNQopKIgA08MgFtcQPZQDE9rmVnHb7MZlNF9YoY3KxS+
j4qbDlYW4EoKG5XXTG+6nsZvSAyS4ZDJQMHWfj+iKmRZkAeBYQsK647YpMpI4zdlLF8tyo4EwJKS
uFwiQ1TaEhg5cQdCu7cJ87SjuvMcmd5eSkBnOt7zLurbmPy3hF3yisxTSk9zQ7pB7zWVaSv3/mfP
bWQJlp/nyrbQVkNPywRJETecyHbUWWAUamD0T9RwgsjQgvj25x7kIRoBhzri3QvwTRqndTPoqQfI
ZXdnU28n8eOX1nf+fWE9tjfnXVlHWM8MupxN1D+qt9935yLE+3rKC0MjEKHbO4X6tX533S74fy8e
CYel5kBkhn1xn0Yz6+LZIUqozwyUA4g7q4MbH8boyYvimyNc5IkWsoQsCEtJ3rIJstzuFVlhr5R1
C6yoLzpYdJTx8XhE2VEIDiJncLxasaLQ/ZwBnl9NbsZGRMz5+7WGVs4VeE81NsF34tAo7I6V6W1n
Y9xeP44VCzkTwFe4sJAWTRVdG3VRqGVkH/fOEZwxVrFp9Y2t00NkuLvr8lY0+EyeYPC2wvLcJlhQ
bqk/EtIf0qQ4THn+87qYtYMx0XOgcWJu4M8JhtKzpmzTAsvK8hegb9iS1O3q58FDgncNNPkCIDor
zBS9AnUE5oSvJYbvy5vLfjh3NBcBeQlkpYiqBMUaU61rbLeMwnZAo9Su0W+OasEoDqJN1DEAu3OR
+krNfurt/yPtupYk1ZXtFxGBN69Qrv1Q3WNfiD0OJwHCCNDX36U+955dpSKKqL4zE/NSEUrkUmlW
ruwC59VqN9yICNlcX/+lbYanJAPO4Lq/iHPyGriDtHHtV5JWz6VNHk1r2KcsuDXpL12yEzHqBc/a
ehzgHoJnZ6P/0teKEuUpUXTV2fBKkNMByTgYDgP7tQIlI8vLSHhFlDp4qNYIBBfXC4wB0FY+EqRq
sq8HW1RRF4WDmkTxUy+Dpw6FQX1R7K9vy9K5Ra4PTjc8WaAyFOXOm37wwHXtvhq8j7p6NxLvIxsf
IMIlEzMSHnauT8BbkTegV8LBEgJNeRi4RLfzmhJZnMaJEGUatk6JPXIIAR8zUjMxzW/Nv8lzdSJA
8SqbovLLNIWAYaaopijCDxgKZwIU603vahRvyGUCk9gmePKC2/0ZyT8GXmqZnUbUVtGzek0KO0s8
69Wqxd2Ya1vRrHjeC0f2TIKy06bNh0Q2UHpNtK9zt23J4fajBOVqQUuBps8AjEg5SjVpTL3P3dc0
me40NBOoJxaafHfzlUC3BRtFFMAxgkdNOUtml0tO78R9bbJH+wW95m4fHhFQtHQAIxeyDUryjbpd
MnGzcl/H4ov/ollfPzA8IISI40jwsPpOZLVRV+OAc4RwsfUjn39eH35BAXoGoJ2BhAsFFxjP1Aoo
EY2mvbo/XIdHBnGjxpmjOlhLq18WzQIkZhp4riUFP/BbyjrVhkeEcAbtVc/FVh+3VfWgs+d82udG
GXnWRkdA3K9Xno+FI/zOmo4gdYAGIp4iVJitrrFSBK9j+pW5ztZumgNJb3YEARiD7fZ/QpSnPLV0
tF6TQirnpd6Rm6Gx4ArGwgERKTnZL87vbOlaJsC2++qV6IU3tE9lpm87Tp9A6LriMsuroDyHwD4A
ygOIjYcybeWqlGNbinxIgleBenkv+Om6x4TcWV8KYw0Qv7Ax8jiDWclwkJ1TUyW6m/ctHhcY7nze
t/CjjBZlbJ25v368L98RhN4MdLcGMgXIQTWqNGmOI2pO+7fK+k33TvPr9uFlb1CoX7TRBiv1uQIb
0LVmmiq/ewumT34WGfX/c3xFQSaNqK22w/ipH3mfb27NGrho5IL+h/L74dso+n0MxCSmJEg/z/pd
6+y6m59YcOJj6eGeS6CouvYBTYA48vL2jR88l26Ddo0Q6XJz381nWNG2gainmmrXzDlBOJqyNyDg
g2yrJzdH9M7HV2zPXk/dxHYIA6VO+UTDvGIrAi4vAVYehAcIpyH6bKrpM780UuFXffNWB80//TBH
AZdYfvvH9VN6qeOhcKUCAY4RKQ4VdZoB5a9XnHRv3fi9tK1oBkY3QUKfsrWE0OWOvKt21wN7WwCE
lvz9xNcM2jYbnabv3zK+Z0HI1hgL18aXC3oyft5xLbd6jG+lm8kL89/XF2pteOVCTI6PZopj179p
yNE6P9BlK7xZAACFNrwxB6H0i15a7tg1LPH1/o2C2Lu9M9A5/nYBeFxRePN+I9RcRl1xOxdzR94K
+q3fVjf3TYWFgNuGVClqDGRb3fP1F64/u7RpirfB33TohrCirRfuw9nwyvrnqQb5NYbfEOcHu6uG
7zevztn4yvNGaGcl2ojxTRC1/NP42e76+Evf7wQwBFzZtArB4fPlmWfDFEIrizeSbe15byTbyVyJ
D15Gc4ApM4BNlOhX+HnKizAE1E+FXhSAlL35eR31bRb1BXiIfQ8gnSoc1wpfF+4EcJ2AQUNLoWOL
6rfavCat8LPiTR/1sMruWv52fdEuBQQgg0FmF64EkocqqnPsElSPag4KUMs4Ce3+ZifmfHgp/kRl
zHlZIBCD4UUx7ZxpDmujRysVd2Xr12ah3Azc+K6G41+9sbAuNmgOdH2R5Mk/N8zOZ6HcDAG+QTga
GJ7Yc+jYX7TtPHwDFvdm9YEoJzLg8GVgLSNXeb5YwOaBYiIn01tbN6FH8rBdeYoWlknm4FBiiYjd
JQ6oJugCOJjT8OZG9hAT82ZLXHaYQYoSnWdh8as+caehGzyn+vhm5I81DaIsrW7fZ2nsA1Ghy4aF
qt2KbEM7z10wv+X5fbrPgpujdtLY/3d4xaDMiinNUo7hTffrQN/c7fVjdKmgYIeBAAM1FGh6B4v4
fH/bZmaa49b6G8jltftaN2iIUJQPlFDfrvJwqnuNJCt6EsPjcx0ow4uuPzaBX0SZJd6YcfeJGIfr
U1FvxPvoMO/QwBtRNVg351NxjXkURcPEm09n/wXE8s3R0Ei3d5mOJsukTFh0XeDldDAVHzwoMv8N
WI2ydoPvCdRR5OMx+1b725SteKqX8zkfXnk7MiDbi6LF8NaMVk/9N9NGQfAuW0vOrM1CWbZSz1oj
dSCG21HjhyJYOWFr48vfT9QtHI406HKMXwVIU88PHVnxKtQjDMsS0FrcPaCEUd2mZkWNBN4vn0Z+
NNibEWx8HZc8vnmnT0WokYrUyrSyRfjxaJhhy6JsxcpZWCLZ1QHlMIG8hmplcRFYAystyo+Dvver
x2AtJbo0PnAGSCrIRD5Ql+dbMGitUfd5xo+IQILJrQhvXx4gKN5r8CzcBkMxQUxQHfkWSPyPsugv
R60u/XV9/aUZdvrYYYuRdoGzjoffBkBKOaN9zrvcAbzh6DR3WoIqzTDx7/DWldrbdUELK4UqP8kT
B2tW9hM6XykAdwludNIfczdM0o2xYnqsDS9/P7kLpeej61mD4UfyVRt/2LeSFryv08nny6tyOv6c
82ocMb6ufzfaY3G8vjoLGgnwA8RMEaGW1cWKtay5TufPZTUcQazygzXdzhu1UBu8HXoErNgdC5f6
TJTy7FGLWgj20+GYs53BfxOyrYd0RcbadJRjWzu8dt0J0zGyTVJsNLINWKjlK5dbtc/f9+TfRVN1
B7po5C0K2Yfj1I5hXmshWHVC4XRRkf812F2fr01r6bLA0JMbhaqDi8q72W3QTDFti2OTeskPw5/Q
sDFrSvsuI8n8MBVsvifGSNboES6wzpiopLMAaO4/rG3KcmpNAXxE4xXHti3tF3QddxO8JpUHYosR
fVe84O/YZ8MuIS57bLD0WVhp/dyFk++OO60d0OcuKUSFRiMd3bWOl668E5fbjTMLcLInSxJRUiJ/
P70c3MrznmFdAnbopm3Pn1yn2LT1Whedyw2HHERlUVIitYjqvrS98J2yK4qj2z8WU3ZXac1mBLVl
Dp4EegQ2d+UYL8pDASxKRZEXRS3x+bw6jgrOycqLI6NZCCz7vVd+NadPmrtNmjtzzFbEXeowbLIJ
/w/6GDEkdXrFXFJnEhm2udglob7WYvjy4kO7oBkool9I/yAycj6b1NA5nTgpjmg8sqn8h66KxZpT
sHQSAjyzOtLh8A5Up6brGrvNkC07Nl4fNeDlS/gblFtUltrmusZUZgN4kzxtHqYBqxTAAeVOdGhV
XQBuUcWzTSPSH5AxS9GE5HYhALMFAM8BG2a7iq4kNCDtkNdVXLZ/aPMjGZ+T5ut1EcoZe5/HqQhl
HohLEsiHiCb/x7XyOxLs/SSIpmBLzRTozzVqw0V56Ngqk3QStGCenwL0B/UrU8srdPAlYQ+4nt3R
EIxnm5a/NNkvrbi7Pj/lUL/PD/VAFsJwwO5dcHPM9qxZLs+aeHZC0nQbb663H5AA886CIeM6KFo+
n5GW+KNrZayOnWSXan/GNQraxRmcjK+sWNGgqqWa6jq20Q7QnP6sQvuXBKAuS5YTAv7gBPKon6jP
oS/MetC1Igb1WItVWgO/L10VtMAEehK3BaktJTGXl3BAq04UcRngPt5p2pZZh+t7sCZC2YM2TSo9
SKciHke29YcxNgb2kjNv5cVfEuPoLpKacAqRZFYUct64uY5K7jLu021AdmO/p/YHrvypCOXKZ0Ng
TkE2ljHhotn7ddftS1CYbMvO0j+gwk5FKVefJaRwJjaXMfbtkzdmz+50J/jx+s4oGvn9/iFbDkca
cT9Qbilan3E/EC3Xy7irtqjiFy46gUXJz+tClk7wqRBlX5oJAJA0MMsYhE2/hdbNYWKMK3u/JAPg
XKTOgBIzXTUIYU7CqBwDCDQTlJxpRPnK+AtnCy+KBQoKE2nZC+Ou1XSBxm95E2vdN21Cx/H62N/a
9VbuxpkQRZdMbeaDj6Zo4qDfsjpECcfNG3E2vuJlZZpoR9/BJFBwvXH4sVztZLi4TKaku5ERmotk
ck4ppzT16xi8+PP3Bl0MV87SsgD0HZYl79K6P9eGntWQmXJRx+gr8+jMzb3f148sqV6vr9TCO4jQ
6L9i5HE7UboliOuRmZjqGAFCNJXcC9eMpmkI5/TZNr7n2ffr4hZOr4cH6r0QGjUXKiN/hacRIUDM
akRrMRDDh2b3kQmdSFDWLakdnXWdXsdG5R/Amh4Z7kuXNtHkfbL9Iszpt+szWtwnWYmEDBUscpXG
r0udItXdpoYRWRw8U/ydR8YikWgrBoTUHScRiv9cmRM5ytOST6xuHNTWxZ6J/j/E5O7W6GYWVdNg
odKu145UjHQl9bM8OUR2ELAAsFqt5nN4yXjq4nSMSBuy/ZDcp8NKEHJNhPLQ5Kw2Gq2HiCDXQvc+
fSuaNX9pUYQEDoJdAzUBatWEM7nc6lutjgvnWPE/ASBAzfb6KVjcnRMRyvPSUEG1oYF5V9ciKp04
BzOe6wKL/NsoNreLAmcffBfEj4BXkbM9ubFVAvJ00iZVPGRBZNbkKaH1BqmcLkRp51eDOmvBvaXl
g90kMeMBqmdUoh2rQn22PXtVbNYG2qDl26LOwq5cAwKtiVHfBKhsI0MwI9bM30U9ohThl2Ou5IKW
tul0KopyoKKeWWv7kGGAgxZ9AR0S52gqBNzF1hXH6xu1YHKA2vPfdVNUq4Y+6HVKMKEAe2O3XxyU
RXOzhtO8coWWlCq410ACIemawb12fiJ0k6JOT0/r2KycB81KH60sWxGxtDnIzoFoCX8R+1EWzkvR
jTzNcQbKoA6t+UVoX4Zgd329lqZxKkNZr9YYtcTiThWDTxnhvtQIr4+/Ngf5+8nFcWYXvc0NjA+3
L+xEtwlQt9jZK3p6adcRIAWNpwVXD0CzcykciW2GoB+Njcnca/ZL26NZAv1Vr4UxFlcLHDWwACUO
TFUDXZLnqPMtaZygL6Rzl6y151mchwsNg6L+d715Pg+Ljl2Qg5Aq1sW+Jw26s9dhS/a/r+/JkvkB
vBaKKRAtQZZWXtiTPbGzKZ28Bk6lJqooaw6D+GGxe57xjQe8jd2thS7fK1/VZxTHGCV6MoMHcOO5
wNrySNu6pI6nwhEPnuaIqNBaQEEnQ9uDScE+uJx/TnRWbxvTmbep5RZbjnqAsK3rITSYO0ezZbWh
mWt1lJtBfZ8AzLC5vixLR1WmS8FnAx8PlATnX+mBoWSc+wAqt/pSmojmut/M4QNv+6kMRd+6Q6Nr
hq5VsW7GGgNNWx1qzcqVXtzek3koqy2CuUppAM3UBeCAM8ejZ4nPtWnds6LZgF6IhXZRruSz19ZO
USPUMDkZfaxd+416zy3dcPYRCYDewkcCkvECQwdqAuEZLIDJV9OI8buM/6zmtQYli9M4EaJMY6K+
8OY5qWNeNZGtIbPpIMZdvH3goMG6AwEqqIBhkSsHTTO4S7mLDarBNSz2wvQiY7XV19KzC+MLtDsy
xAf84bkU5MytYZw92Hi83oj8Lan3NGjDmb1l5Pf1CcllUe/3qSip1k4USgHSA8MdYOtN05eRP1sr
wy/tClQ7wPeSX9f0lUvjVQ7xysSqEXkhj6lv7owxvdMy/7Y03ruxj2YXEqqJipELUImXMMR4uMDd
tJsirHXtk+b7P6+v1MJUEArDdsgMjlSG5yvV1mkFnguvjMv+Fym2zNiV3spqydOjbAYi+bBLXJQS
45+i3YMaHAqeo5Wx2/wdk0MPGutAS6OxusubbGMEL2xeuZoLr9aZRMWbKIE1dUrsDbZ/CkvriaXg
hhVu5Orz7daETEW5NujiQACpWkRZDtBPXgaIwWk0nIpdm7MQ/VGv79HidEA+Cyz5UsGNRSmKxdoM
wZ70m0Obfekeiq4HSmOtYnPpMMClMFG3LvOutrxWJ9dmaFnF6wGHwda+ei56/fjferZifC/KkMwj
iP3Ilp7KY5CabpOKDHtTmSEoqa3sRR//3L5e0g93kTpGwz81aOLWLPf91iaIZjiRX/ahbkwbHYzl
w2oRy4KiQdMfRH6AKgMW3FI0p1b0XCClSOLAzrtPzB1+MJpUaIdqFaDbT6j2KakSsKbnOy0uUnun
EWeHbLAZgU5YO/TCoN8AaS63QS+6kDWFC7dRVN9oMueHUZjlX4Jg/i4QZvBUuq11zzkaTvtCa7dO
4yB/oKGSFkCDKUZLjSpswde1LzW72OAg8bglxfjERy3ftPpo/q5Jrz24jaHVoeis4JfeDPYUmZU/
bKxhMDdCsPFvbxdtZDXz+KcVev45pU7xK61rkBIluXHv1FTb+APhe8CxPxe84mGdivSAju5ir9eZ
vetdvY846kbglPI6NBK7PJAyr/4MVpVvNbdA02zXRQ8529X2H9h23ENJPQ0fSN32rrBLkmc97iLb
61r4PGlhswYUXtxvcKkgtATsJgqzz29ILdARhRHIoE23fdardnvrHMADg7kjdwOe6QvEvOuiX4Pd
4QYmc/1HOMa2b8nXMTMeqemtqK7LqQAJblgy+4V3DEwV51Nx6onnvCkhap8MyIOseEAqEzleL4k0
t8CtImGFF7ewrg2BZrFIT1AkDcMuQztskCchqYMycDH292k9PUyt/gO1FI+kFHvTqr/pRbnyGZe6
U36FB9pFMFPLbq/ns9TLqtWph2A8UD/xlBcHncMPd+ru4DtDdH3zLu3cc1mKWYCWr4nl5FYZD6Ld
Ae27ccVdKfpd0x791n8q1tT14g4iIIPqNgCWLuJy49B6Nux3rDBPdk1qPHLTXblTiyIQvMCplBls
NZ1olG3Q+wgAxiU6Q5jpn442K4u2KCFwZAcUgHNN1cnhmVbl/WgVsdgF7n271idraf+BeAMmV5ZL
Ial4vv+p1poA4CAXR7PhhRDw3RZlEuZe8Qbg+oq9tigLtQnAAAPTdVFpPYKsrgxYUsSFKMY72trT
rvW6acO9qdpkAWvi6+ft8ilFpTX8fjggwJsg5Xs+t5LPSRCMBc62uS/9LTrOuWvkZEu7I8v5EcGA
X3BR1e0OzC1qr4aIKfV2qWeCMNNMxhUnVGpN1UJEFsCDGQo2zgtoJTFp1QWlzJjNbwWP+jSsQIZ3
fbEuZWCxYGeiOgLU1xd8GjX6Vpf5UCGVWZlbnX5x2E9foPgPDYfdNYqFRVkeIEBIA0L7OYrS6VBh
2Dt9ViLUTPmbi3Bj5MAJRorLSpJ9UejeT5GAdf36DBePw4lURf2g7K0yEorjAEzyQVoQkWsNRgTa
uRs7X72rdsQ0UeaPucFBUS8VmUsgj9IyBmVdNXVhMR5N97YSNSkDRxqwJrQbxSqqh3ucfAtdHoI8
zuFeCQ6GFXNjrwXsF473mRD5+4nBC4JTpAYLCKH/2D7bFIhH3Lwn0DlIrfmoMgcqVlkpfa510gys
iJuRbfpe/9rM5MlMhxWHZ2keaFvyXi2D2gC1OAeQ5aHLiYl5fDG7z1r+en0Wi8MDYwY+KKBXUD9x
vky+yXsY1Rge3NuRezDLNcrfJWMB3qdMZKOEDMU4iiqbZtoJU5/yGLQi8yMxtdfAQKuKFvZnxBjM
d2+qf7Yoqn1y+ci3Vd1X9z6KOoDwK4w1iMjidFFOBVCFLRvCKB9TaTPzx8nO48nUNnziT9mYfL6+
ogumAvp6IVMoo3uX6Zt5bA02azh4xPriutmG6PY+6x5ZEWyMzNw01soOLugGyIOJgDdWVj4rU8oa
l/DKo3iakvZInfY5YPmhH9Nv16e18AKiPSfKYGTZ80KSKJnmoW+sPG6T9gCWzh9Zndyh2jfOB/v7
dVGLMwIBKOCPkjRTtfbRr7By6hzMpR7beDoACs/jWteexXNwIkL+fqIdmLT19QabxEej3kjoVuQW
ZO3sr0lRVEQ7tameMg+KrjyY1rNzI5vbuyIFh9R/F0ru2cksaM/bugPaPBYe3Vj69Mmp0xXDZ2kK
2HXAtgAWAZlpcC6icwCiht8L9VOhM/imWLFzFp5T4FtlPxTk0WAhKMOnVicJsnyEv/qD6T6Y/muQ
f9WnB8/aXT9TS/NAnA3eEKyEyzgoYpdFP/VlFnOh7XgQbC1rrYpkWQQibvAeEQNRHwSHlX0g3dQ4
Q+11mP/8yAT+HV3ZaxLMuZvmGD1Aq8LqsVujNX8PB55bapJr4l8BcqtODlPbdDNxOvn5BtvIQrey
MyKtmLc1mV7cTJtDOkx/Zt4/pfb0uWnWwpVLDwUQScBXA72HJlNqbT90PunngaVxWpovDv/U9D8r
bfhikrEM+5xEheXsq97YWkaxc1PjtTQ+cF9Pv+CdbuRkCSYwujC7whd0rv1Jr5PPPA9ut+SAUEPa
B2dEcqoq25i66J80tmYa68HjpD3RNp6DlTu1oD4hAhXV4MCwoK7lOT2ZRea7zCOWm8Y5+BfovbDu
tWR7/TAu7xUg1jAagIF21ZIEN3fKAXU8aazRoPpuepxtJvDuHzS/1x5RuJrubdRGhLWXaNEYICyV
MTsIvTnV7kqrXQutLM4YRiWSstIDUB3NsanByTI5Wdwbnwj95rA/6Rrpi0o1I3UtoN4IcaMnFeqU
VIx8TXUOy7jKY+jb38gl/spSOyr7Pz0bdoZLH4aq/WyV5hBmfXIjYP4/sqXNggpBSeugXM0epdKl
VfpZ7PM8mr4KcDtf38/FBTwRoFiBWjsLe068LG7Eo1E+ojNN69xGafSfOfhwBAFkcC4zHoM+Jobe
NTA0BduOvRGCY+P6JBb0L0i9UTAh61YgSTGE/HKo+k7jeZwWYxKV1qSHNaFrYJk1Kcrt6tFwuGpG
SAEZfmgDWjKwtc7ZCxYkJhKgMB44DHQmU3zMoPHrwGtpjiA361AON8PqLwRvH4TIysPcGPNLoKfm
xvLAV3F9DaX6UR4BPPLotgXXD3EBNV3PbFEEow1jXWPDvTv198QXb2ha+jmd7ZUDsXjmTkQpZy6Z
AEOtOogCti0J+ZA1z2YtxsjXi7XjvbhnSLOBfEhWoatKVzi1pRUVrH5v2FevZX+4fdEMHZy9AKCB
x1UtBknyMm2CQeTxbO1JPT371qNBhoh1a4QAS7tzKkgJA6D22W5rH4Ja8jkZ7AcNBKXVhFKKNRTF
0oKhiRiIjlFcK7tWnT8hyVT0RVVrWZyQfWse5pWg0OLwCJ7ARgK5+0V905ySkoIgLANq4Hn8nLAP
PIAA7QJagdC3bFZ5/vVIGzVGMTdZPDhGuvFE2nyeUmd8dFuUgVzf+sWHUPY4QWGsxE6psYxmbroC
pM1ZPHdaHyUVIHtTWbbPXtJPTWgVRpjl2X5y8w1CVHzjFE0aNaXu/rHGYa3QXxrL6uVFZ5r3pCUC
VCo3/5S5zTj0FMBBAsQg0hx9lFmi2Rl+5W88j9OoAv1zOFTBZ8/wphXVsXSfIRUmDSAAEtVyvuoo
U+KOkfhp7E7+gwGeB8KTTbZG6b54BTzsqXwHEYBTHIaMNlUmeJXFet3/8ot6P4vgT8mQcOu7lcjL
4oR8oElBBgsGeZX+vkYfMWf0iyw2yoBvRzY3L4PDqvuRjWut7pY0voxjw7qA2r9o2zBrA2dzjlOU
ucP00hFgZxz2yenceZNOhvnUpszeWC2bVwoaF48vCP7RnRxpYZmbOt+0QMvBbYASQ6Clqk9NFmwI
CnN6Modz02x6pCGJx0nkdQEqasx+MyL7kczW7fhdH+z7Hrp0SR59pDvOv6LIar8RDaFw+Bsk9bMw
/c7WPP6lg3MiQy0OapLWS0wfMqZhX488dNwmdOc7ayxWVMKScgNuBN2CJE+uqZIJmKgKMsrKRIq6
PHh25NHX6ypncSKBbO4heTrR509ZrEKfURhb0JiAEKtj35AWDY3+i9l/4H2WlWYgKpZdnBxFi6Zm
qc08mWlsZSJMkPoFploDqOf22cBJkTX5cMxRVns+G8dKqzQoOY3beSfMKPfvemBp1yisltbsVIrc
sxOXqJjqtrKskcZjO4et027I9E+RyfLh3x+YDmIlwOqCTwLcQ+eCuG5XFU11EhfWxmujPgiT+p+5
/4iuRcRE+pGIkF2ETRIgIFqXdSQejGEIg5Y+11b/Y3DW2iMvqUDIAJ8cArhw2xTHo8gnK5i8AYgO
0cGbs1IWWkG9F7T7fH3dFhXRqSTltAEuwdvAmEhsWGxXTWVY6P7jqAVhSZy7PHc3bqrvhPBfheuE
Dck/27WxcrGWLq4Mb+JqISV60U8s7YoObC+CxJ7f/wBR1qc6W0NAv8eX1ScaCQ/zHSgHuJzySBqN
M1VzXtE4YM6bDa48cGNuRobplXWExwZ4dbsLvXF6tAADKqfgntbF3dSZm+vrvbix8C2Q9kXlwGWs
pRAmRYsaGtcm6zedxjZi8DM09fpAPgkJbEAFJJ4OFpKirUpa5vkwQFuNEzjMKidPd6jSTGmYDH6y
oksWNxBgVID3pGlw0RRHtGnv9lhco9sHzz35gNWKNON/h1eOKE28xBkmvCDccMMx9cPh6/VNkbfp
4nCA9VcW5gFuoObe2mJweWWmNE4b8dtr7gM3Quv6e0s4WxAIbq8LWzwBYPWDjQycyAV6wgjSfjIC
IBA9/wX1JqHevRDPWdkRldHh3euHww/F/k4ErGavuiEPCKOowO9t9AAManSuT/y9nxc7O+U7Oy+3
TTiHQ7OxzY0ptKc6M16SOjt0w7jG87i0upJ6Gs16DKSK1fAsRevdtDJQSO+jij6Yje+sdtGCC87C
dmLe3yEj2geWGAkZ8KAC5AlAkfK2FfrIywTJjHjWHiWoKMi/2eY/17dx6WUDE6oB2CPo7i5iBY0r
UlCpwOa3/L1Zbo1sZwZ7i38gaikjsuiTjOg5noLzZ81LAy0jzKYxEoh71tM9uL6eBclXtNKSGQzK
EXQwA1sPmCjMczF5YsDUDgIaU+N74GZRkv7ROx5m3rfBpeFgzCvHc0lhnMpTNsi2eJGhsyQUBomI
89cE99D13VkSICPqoPFAtyCALM4nVHPcP+aU8p2+y9MH5/bkjGR9QjgSAJjL/laU+hzuhF/Cbh5D
V2tDcJdFH5jBvyLUkDhi7aJMfSB8q6ynd/PEyLOZpeOKlMXoKqwlVLwhAQBlpBgauO1zq7eAiTg5
9b7PCbpYarlGI8fm42Eqk3LPaWbcsZ4kgPnk9q4aZjTAvD7XJZWIsDlStwglo7uh8hEpZwPpXQ5r
RxMRgD3fSjEdKjKtiFk6FLCoTBN2FcBXasjAE1luCCoL05IkmhEPGNeiEmsS5O8n5u6ALJRm55DQ
WOgTGk7l4fpCLY8PqgiEwoG30ZXxnaTzM6/WSCz8J7IZ1lpcL8UxkNCW5cPI0aOD3vnnE6vmRdfA
uuX2o1/0IYjbIg6kC96GTHsMCjNyjN31GS2p0VORioJLYWrn4KcngP2jdUM9RbS9M5HFs/jK0i1a
gKeSlEMm7B5wPtrDPcy9Q9WWh8p2twMtdkPu3I8gSAmJl977oBYItP5rVbmgsNHehqRYcf0X9xAY
ahiyeBIvSPq91OMp2qAQwL+6zwEZ74FEX5nrkghUOCA9BMMPf6zzfUQfVLduKGCiqMjK3vyEJg++
x6cv17du6dFAgb40m1BKj4Kncym8BmZm9kUZT+60ydLPdoHo61PtPPYODz3teF2aHE210WAwIRqE
dnlocaDMKdVF2k0UqDnLrWjY8OBASXCXleQpLa2HgPA1B3kpL4twwr8SlcsWaB3y5wXQbXPRPfGG
ZlGlt/czF6hKoMPDxNKdxt1wbtFKyvdsFnr9uLk+6cWNPPkE5UKadBYiFxTcGi0aRmwyulIFsTw+
LFEDeQ8HKKHzLXS4BSogg+EdS48m+SW0tYZYS5oddSr/FaAYFk5f9lrRYtdyOieACFd3g05+WfYa
2YJafYjcE7qiAimBrpDor4fqrvOZSGOXFBktj6xv2N4jhOWh2xvufVON1nY2UXnV+3aL7q/TcGC+
A0onw0h3hpd8ly7NH05EuQ+0RnuqwOkdApJSos0qZX+ub6iyHhefqayH0fg0Yegpf+zm7Hmwqz+a
tL+5t2I2KvsqxbzTgCAWAjLVi2KqApCLYDaN9mjGnrFlN5KAvA8v47NIQAOTC5vxfLFF3jvu1Jrt
sd9pyVvQrFz1pa9H2yMYP3jnYL0ppz4zDcrsjrVHwiOHbJw1o2dpfLQ8kpF6/A8z8fzz6cg9nfGy
O9r5Q3EY6AcW/3R4qTdPjICk6JD26jD87Lw59Cu7zRuWiy9xQbKxBzqN4UU7H36mudbnmt4dUVvr
F9vUWwGJLqzO6fhqvJZ1AI9nCcYfy42dhGN88w04G145O1WfN4gCz1j8rrsjg7NNgauZhbfyBCp2
xfsqyR698IvQtAKBwfNVKlg797XutMfKOYjcCUWLWu42Coqf16fzTgN/8i69C0JnDBSrgSAMkG7l
MFVW4rLU6KsjvgZGX+9bkVG5ZRTUxNxlWh5EjSeaLYHmesiCqt24BEUioRuQ4jfaVLevXjZ9txDu
/SvmvHixzWJ8q1mW7w2e+i+s8KZdV4ByUk8naoZTa3lr7I8LOgll7vCX35mqL7zlUaPAk/gVOfJh
vLPJbB4YycWmTaxv19dqSZCBrCMQbei5eZF9tGlNPVS+kyPqqvgnNMzWH7xSn2NhNGsY+4Xtx64j
lGNLYNVFQz7Ln0hOG606ltNhKO/S5hHAAVD9XJ/QwlWRzCQmEidIoHhq0h5Ed006Uq86Nvmj4e/K
buUQLy3Y6fiKJmFcw/GuMX7BYlSrseIZLuf/bwqKNrHYMM0W6CeOurGfX9x2c314xWrD7YBhAVtX
ElyCd07tLxfQwcx615qOuR2a9ne0BgLrZJr9FL+vy7ncCchBDBmvEdLBaD9wft17Ae/VKabxWBeH
fFu2KxuxMDyCV0iaA+kE2JWakulMVD92dieO0/A3O7S3tuPGKkmTRQZfcJ6Aczr/+omjGkhPA37s
SBpa8D3y8OblgQD4dKAaAgegWlxdcA6zySHjcex+m95vcptjLXcZe4ylkXXoiOArVo0EMVGmzWBT
T4H/2QMBviLg8iJAgOTERaACTT/UktDRK+E1eWw6OqUTpij90l8TeiMIUc4CqVAZqQQmH++q8mQQ
rieFx3Ln2Pv3LfRfv1Kle6mTYMkjzYEid6R1LsIPYiCIdDrUPTqPnf7Fb8gWlC9bx/h6fa/VkM77
PGSlscycS3iE8sKKxE76jOXesc2Oxi+fgitl1/7l8+/S/HlI69vc2f+VBqywg/QK8mKKAhkrEI1k
M6QN2Rx6x7r6wLbI2i94UO+PrMpQLtLAr/Wp6o8E0f+ngK0hr/6HtO/acR1nun0iAQpUulWw3bmt
3mn2jdA7SSKpnPX0Z7E/nH/btGDBMxgM5qIxKjMVi1Wr1lo52/g+mEQE5a9Ilp8fvsHU0yZNuy4C
4NvXQxfKhdcXRHjp8whBqOxgU+EhhEeKnFydgGfI7MTpIisdIUv60mUv4IRwPitfKraE122tDubE
luQHi1xJ3T6GLSA/mzrzldrZcCUruxhSGSi0IveN3mwZ8kkmhVhzu3SRqT73rXFw2OBNtua1Tb+7
fSxQt0AKA614EH0Tv+Qkjp4anuMJ04D6/r2z9skW1efaVOF5BMeFzDbqcZLTSsBorSSU9aAQ93o7
tNqb43So7p18X1qKUkshkBjTPiqWB4X63N6ACaxtK4S34NvBS+BSeaCqDMXQBjZElPwu53/a9FfV
/ODq93z6Y2r1xqp/iN/JmxjS1SacOwTBcBWeL4Y5KOMCnqE+cifXK0io0kN7nNUCBF9fLe67/K7g
99UPEPRVsz/GAc3fmuUJ77dNyKyclxEeB27670+R9gUa591eV4w+mu3Kq5XnQfk+Z9+p8sz4rig8
s4uW9EXPPl3fjStXEA6wwOXZ6JlA+eB8AhKjMpqcpXBD39rvgH9CVOy6gbX1dNB2Kpq14LVVaVhT
pRpgGRB+yAZ1Z3Zo3OYORAi+Tg6oGO9K55/r9lYHhB5hHGOEaOgwOh+Q6tQZbzW3jWLTfGmUOJiq
+fPgso1hrR0zPC+QrwaYRXimczMj8E21XuH55fZgQdorW8q54v+XNybw/KJAhjcMAqjz75NFVYiS
oANLbR7b1ArG+bV3Hq3qpau7DYe0NmNQuURXrajeXzBcFRWJ+0TX8bBPayNcSKl7KTgpw4XZ7sas
icWWRgUYJd73opqOgFNyHmZsllY2jX00Gpx9K9jUosL4tYxHI9DrpPx2fSuszCHSuAhC0WEmtM4k
axZU1Ozcgs6BUkOPNPN65d7RD+kSjre/mDB32A54LOFZfqGxmVI7JUigQlEhCXkHVgtnq/K9st/Q
F4p3ESji8PLQJUfVanGWp7PdRXEZ42IK0mYrmBY7Sl4bYBGwD7ChUWOX4iuXcsCalGKMULLYzSDT
tun0rA70MMzuC7PLJ8uoa08FbOb6Kq1sPzxlgWD5aLfAM+R8p+tqMi9TB/7mKTY8u/82JpmfzFtc
fivzJ94g0IEApBQwNGn+mqmLB6NCbi/7ov1Y3q8P4fLjqPGB6RJuFFwcFygcFGxdp4KYUDQM7AFB
0QMSWRvX4uUsnZuQrvUefXlxC4cZderoL6VzcBT7CWy1GxhVXbjH810AO6IZHZ0veHXKqfO+nshs
8DaLeNyWh5lMg7fEMWCHS/9su+Ud0b4ldRu0ehI6jZWAYJjN70lGix9O1VQ7l1mjN40a2TcWSbzK
1ED7UhYk6Asn2bmcbMkZXl4vhmj0E9pdCNsuUBgJurnIvCRZlNF8n5DGd7R9scx3gzPdWQh7ISN6
fa1lCAruaViElwTIUMg1yGlcIGu5O3UGjRhXNZ+gpbjUH72gq9yAqtUY2jwZQVDtGgF1LEj5JcbP
pga/Q1EwoH67bItKZCVwwA9CCI5GBBBXoMH1/AAtbY0iwgKVE0o/zxzKKmpYs4cyvnfGp7QzPK6p
4Ib54VpbpaRL/2qg/QEgY9y2SIXIyNR00celthmLTBO6KtX0lUE+xUtHp/FYZxwLow025n5ltZH6
QvILwK+VcE3XqyqnhUYjB5ICc/uwVMxP3cOQmgGZvvbOjihPqKcFhn7PgfAotG+uW/uWGUBrJpt9
fYvLeeXgo76EbnS8rwD0k7OkLLeJusQDi2y2a5NDsvVIXDn1Z98X83HyVqgLOrsq61nU1Uc0i3lt
X3usvhFVInb0mRVpA1XMdFnSjixKMjOs6ncNXMTXF25jHEQKyqZ8thJzblk0OyD1uQPRqb2lPrm6
FGCOEyEfLn0ZCZkYeK3lzcyi4Rd1dq628exZHcHJ5yX/2yLYdPmCOcKbcICEqetVW1wCMmb1f+sA
+CTGgKN8mXMwLZ5YCmFRNt+PbuV15i4fUHbe2eRQ5CxghW/3R7J8m+KtcHblKIN9SfDGC5wKjtf5
RitMfTIbp2KR7j6abIfirG8jVFJfIL29cd+vmhJXsHgOIJctmSL6gGIAqbFQVZDEQc+8OD6AaKca
bq74ACZ6YkgEoyeHp0fLQ0EqGCLa0ame2rvre3ptw1m42JGcRXINyPnzz09jM9R6xz/Ofs92NxLd
fGwGoc2CeBLfvyjANGMHkj+zYZFiAEu2V56Nd4V6hbURka/ta7z9kORErRw1ZunsWxmpK05wecwg
znBRs/XAuXV9olYX/K+Ji5pVqeUgn7dolBQhVrvUj07mD3HIN0NYsaJS8OKcDObjpjxZcRrP8Zha
Lo1czevojg+7OQ37fiMUW134k/FIrgCN7bVTDA6NuswbRw8Im+vztToKPJPwoADKE0DX843FVGdU
VCtlUbz4BjJQk1fkd2YZXbeyuvCiSQdgQqEYKp0O9LmVqC+aWBU6eVbyxZ7umvFfHBHQSaCajswK
AIXyUdfQ1D2bVRFBoEfLQJMQXh/D2kydfl8aQ9GgIX7R2iJa3M/m3AUZknYJ5JOZq2ysiQyzEscR
jFPIziAvBQYtebqqHJwVtpOUEeWpANSTf3jqfAZS2VcrCCr35cGCkB56jfZF1XldTbzWoGFrx7c7
NRCm6Ij2kH0FqZI05IwT5lgUhS09Dht752x1G61sCzCs4RWLpBCQxnIDF5Q9+ro28xy4meq5iuOf
zO3u8im7/QzhsoHXAeEa4mj5aa7nLUReaQsz6c93c6t6vXJCz74u/n7iB7KlaZYpbvIo1V+ZHW0p
FG99XtrWxgSoQoO0WeQuX93Q4p+v7+q1JThVBZR+/Zihw3TuWhqZPUKNT4r5qfpy3cLaAE4tSANY
oCqvt7WwQMKchOPX65+/HIBoeEGVBnEYsMq2tEcH0rgIKeFadNbs9eJzr2sA0v25buRyDOdGxK1z
ssaz1aBVGX1rEbjzfW58Qv/OxpnfGoYUfMdTrLRkggU+jN48vqBnEfjDm+/f82FIzt5q28IqEty/
RnNIq7ulfFBvJBaD64IJlEfxL7CvyE6dz5Q2J2i2qrEctoKOJ80bzcxz9W//YjlOjOjnRqYEPdJo
z6bRSL9m6a8m3khMrC6GJRhC0QIJsSlpnhZKzFqdME+KzvwmrwGqRSmo27p7Vx7TYrL+z47cX4SY
sdchaIXL/RvtPcKCot5P3c7Zjbbffs0yT9/qjV8pbJ6blNbH1Icls3SYzArw480p9JDvhvxRoa6P
6lCp7fhY4kH9dn3BxCE8j5XOrUoLZkzj0o0TrIJqJe6Daj7Y3CO3F7sAkjAF6A3xDJqd5FPadHbS
lQqmc0y8KX7W0p/Xh7HmBkABIpDdAjwmE7ApIDDo00zhCJNTUAi/xmnwLwyYyLniTgR9qkzQuMSj
6xBa55FS3ccuKI2Lfn/dgpgDeSVQl4fkCmDTyChJ6z/Zs76YqcWjvgs44b5DH6vufqGZ7241xKzM
lshPOiJ9hWBGxgLkOUR20dSfRIlWhkb6YC83ssAKZ3NmQRqMmywzuKNhoXxujLCyd9fnamUAyOSD
xwQleVTP5TSuQmsQMQxqGhXtXQnig5sDVnBVQrQUyuTYU8BmnHuxgiyZpqa8iurxne+U7sf1X7/i
xM4+L12McWdUaVvh8yzzYxxvao2BdWNjOlYAhA14lkKkAUh8lPTOx4Ak6RA77VC+qSQoiyqYixQ0
EYdOvzmEO7cjXY9kYhUkrGDHbt5GdN2Nv65P1uVSIxmBEpHonwGuRK6wuVbOAbNi2Vv307IeUJm/
/vlL/4ecl8Be4DComCZpo/bUHtUBEu6AVjn/WOq8o69K2uxR5PjnuqHLRYchvH0gYYcde8E+mNTM
mbO8j6NWeS36XbLsrK2gfWWqLDTtoZcUwH6ANqWx6CW6qiuU/d+SKax+lPXNeEDkUU4+L10VpCB1
qUOH4U2pvzo/qm4DanPp/1AgAcgGdU5A0VAZPN+wRdMWeqO3/M2lnw3jLc2/ufwNBCfx7c7DcURD
h4C84WwQaRwmEMz2aHb5WwUFBtNSPNsOr6/1ykI4qM8J2hLQfOCsnw9lIEZm9ZALe3spueJN81Yx
fev70tmu3IEovIKmI1lCMh6KcWMptr4vnWkgvEek3/H79enApp2zMT0rRwHVbFw7YKEGOYlcqag1
cIPUecnfqPNeo73QpAAUZyS4eRFOrciJubaYiibXKv6Gbv/yp/X1v31d2q2MtE6ZWwV/651gmcJN
ObCVJUAxQZw3gcpAv4O0heoR6+tm/G0BCT4N5mVjdlbX4OT70hIbWtyBAiHlbzYJG9DrL36+lUze
MiHF6tOioMyFevKbTnZuGmTOXss2nk0r3vt0lmSUBx34VNoAHr4xdID9mkGiFpF6nn2zreIQIdZW
65mYlfMYDRRBYE8TfHngZpfDzImYirKgeebNhEwMlO1Bo7Mvzd+tybzC+NYsWw1Gl7vgg1sUZS6h
bA0mvfNdwHSwc0Ong781ynvWjh7pXm/dxucGxA84eT73aE839KrGNmuOVn1Xj7v/9n2xR06+D52R
pJwnHPV4OSzF3SbM7XKPnf9+ydOWCa2X3sUEJXlQGcHgPvN+46SsrAF8uIgRRAMv8m3nQyhiczRm
dBhESMICgAXprpunCDQ1yPLi2YIHksxVa6dJmSd5YkV681wdrC36WPHzzresYMH5v8/Lsf5SVQ0p
mGJGZVM9O0T57dr0HrJEAVIae2fYUhm9PJF4g6Fn0gAjggpoo3Toec37SevjOeJB+qNKd0Phz+7t
K4KSiOjpQJ0Pzz3pAs8zxt3WHNSIVa/TFBpb8KSVFT/7vnTq6iazda7g+6kRVd2rbmysuJgDaUnw
EEbaFvgBpGNk0SSTiicZt4aoKI+GmjR3U9Y8t675Gx1jf+qpue9Jl9676dv1jXaxNOhMsWzUkQTn
MgQzpaVJtUGZl1TvI7WDNhjxzCb1VPtLMvz6F3aAhUN2BoQjF8NrjH5SHLXoo8ytvXYI8jqoSOUd
r1u5OPkYhY12ehHsgrFKfqPFU2/XOS37iBV7lBBTOzC2VAgv9gFMAGoOAgHBP3cJ59K1PtWmuo2Y
4ix+1gdz6s4be2HVhpDpAksasSxLKh/SweGWMxIAL+N93h2+XJ+kla+jwxBkuh/iQEhdnPsup60q
qsz5HM33qIIldfifPi9rWCvDMLR8wedH51Hb9zf2koMfTD399TLUnxaxYTUDPt8puyQ0ye7f/HoB
WTfRJ4m1Pp8cDpmFGIDBORoetfIwJHfXP7+yQfHr/35eihC5bsVDbOPzMwsd54nQp+zmTlUBFgYn
3AebvfCI5yOwlAxNdWWtRlkbe/n97G4xnK6MAQaAc8JpxkGQgZpdOenVOKcq+gxjL1EMtIbX/nAr
bb5YaIh2CsFSkcxBlft8HKaLBALOsxrlVlBNgbPVBLE2jNPvi2NyEoVMg+pW6YTvt+pLnr0W5W7J
DtdX2xWXzplTF2OAexXc1aCel3vBSkodNJYaS8SSfrlT1Kra6a3Og7gdoCVoNu0xbZ09cfpvuFvG
X7W+UAQTo1ozjzFdizKoC/uEMI2EZWKn6PR2mOe2Lb2j0L7zgVksntM2zX7h1epCo5Coo7LTR3cJ
enu07qH6OeyGVC/2yO1NvjGX/DuamPlLVozVBCTv0j3bk9t6mmInPnNGM2KG3nb3uVkFLhQROmOu
Tegdjk4e2MXc7uJWnUMKau0j3srGrudaujfNkgeVOoLjzgAUZZcmWfJDn9LxGE/md6UdJs8E8A0s
a0O/hFVrA2SrJ74KBrbD4jYL9Qydao/oK1S8rlm6ym8UYn9Ny5SHBIymDw2jnQ/hwvZYlfPyKwGX
zkOZolcXzK6972Ra6jtKq+6gFlH5wEDWb7lDE7/hZes5uTbsaA6isw6tFT/V0bZ3eWmRaDKqZfS0
xAQvylxaL5a7aD+Z40zUr/hcH+H7VRC6uuZgekocu68jhTBjbSc/OhI7WwDby82ISx87XvBjACQs
87Q0CwdXx5CRyCBgCozBVhXG1s/ru/HS75/bkDf82NdNA1BHpGWB+ww9wH/xeZFkQpLDgZa8dF4d
dAuU5WQbkTUp961fAmf4LwwA9S6ajkHbJDs2hYBYsQOpfZQgcHD0qKcbI7AuTism6MSA+PuJRxjQ
6JNok0mixfzNHcNraOLVDP0eW6mgVUPIXaJdF8/FC0TVQLS25qD/j5jzBqlFI/48z98cfUuram1T
QTYIEA7hRi8K6WAX0scR7190qLVe2txTAD5p8/n6qlw8JT4UXwFGQTMcwi4ZHVazlPVNMxnRArYO
aIN4IKWuyZ3Wf6bs93VTaxsYED6AO4GnBM5BupvbUh07FYynkVF/mpTXYX/98x/FlHNvDZpTfBd5
X3jsi4IU16dM0+JBi3o+ee78h9XjHjUkP2X3rvNLb+9p/Tiqia+0dlhVD1P3Ga0KXm014VJEWvE8
ds9F/dNY9nW6kXtbW8m/vwy0fec7c2l7x0hcjDyjr/XizUDgDRuh89rkioZGNGniuoXS4rkJbk2Q
GoVaBLqiD+r8sGzkFD7eePLkIlzAAbOgH4S09/n3VbVXdVxp2POG6tul44G21p/qTxo9cN76+syD
WnmynV2qJ8Ew7njl7LTsdww2gaT8XhYHvTkoW+HY5aDR/6qiogOE8koXCMRpHavFY+yoQq7UY06z
EchfHvTz70sut9KGjLYU35/rP6Nhh0TvwpnfOd2wYWhrIPLq1bFBqhGGDFxNg+6zbPGun47VoWCe
AAcDfAM8refrl4r6foImtSMh5Sut57euqu7GuvveTFu4hzVTot0M3hHaVnBf56Z6PL7irC8tsNGM
z1aX7NsGBdzW5b6uJ5+vD+vyZIGR8sSWlDaAcHXncg5bvfIVMj3g2nyot8rpa4uDjC1gc4ZA1siv
UuaOI4mz2DzW9uC5HYSEN9ZmbRAuInH0ToGLHjWx8wkrUppztCqax5RMngovX8VjiMNzfapWhwHk
IQEbC4JaGf6lKNO8MMjZHt0m9VVPsW5GtEN/FHkp9OFoOIzITp0Pw6Kkjc1uwTB6HraDGjDafuqV
LU68SxyHZEfaX7Y+OIAHquYxc2I/F3DmHEo/9VuPDkQeDkPvzyqkZvNvhvPl5ikU/avY2oK7/uLp
5Go0RdeLpR7rBC8nz92illvZCGffl/xNmnSTVU/4vtL7hhsQ5mdfr49g5WyeWRC/4CRGsqFSnoH5
Vj2ODbj+/8kAqvxJtwD1KzsNxAqCxxRJKZxPaYGG2CpVUJurR9t+4VD23l0fw9osGWhPR8EVva2I
Vs/HoCRWnfbGoB5do/brIaSx49GtetZFVQBJ4VMjUpYlHiulU2OMIVsKPCB+8Ln0betVq3c0O7T1
xrJsDEk+Ok1jD5paTliWrH6xC+vdGet7p0nDW2fug2hMtI5jbBeXAHpsklpl8QJ4c5iNd4nh1fkG
iPVyJDCBegpuGmDTIMF9vjipWaREq5cFiKc9XokDO2RbCgiXexiVEzSxgbsZWrEXXVoJ+u8rAwLp
gDhavtbsmPJs6sdi2tJvvdzG53bE7zg5Kw228cKYtUQaKJB+QZn9+mKsfB6sgJCnx52MSpCMaM9K
amSZ0oCAovYXHqCn6b99X7oa68npkCFp7YjlIYTrvYlvcYd+8BmcB4UiHERZ3EQbmkAgns/Q1KV6
yiwaR5O2JO8ti+Nj7tjvEO40vuZDyqCsVOrg2ABYFIpwyrITnbQeWDkf4rS4G3TVH2rld2Mqb/rs
fLo+fLHRzn/b2QF2JSc0NxCyHmcc4GV4MOJ91kZq9qS7KdCFW7CcVVNAwqEZGQgsaGueT8OiK1pi
dEw9WuzPnH8FX3owTsM+S6Ki4hs5qcvNj2GBX180D6CXV77F0Q7XgoivUI/oyw8K9T0WITiiK+39
+vSt20FkDUwFugBlYRw7B1OUanXqkSd7zc78koYpeTPor+tmLt2FGM5fM5Kbncms93rXqsc+Sf1c
yVqvMBVv1JKN4azZAV8w2C1wHQEBJg7jyVnGLUWtpM40UJgfIIdVLZ67sd+2LEhnwUQnrYZcnnbs
bGBwi0MbA3i5MQrxK+U9fToKySMVBUjY8wU2GPHsOci3CEBWx4A0FgokyHZevNATCCFNWsy140Le
CX9ExO5ukdquDgFEhsLnIc/0wdpxshB5MpbukBbaseKDNxwcZPau76gtA9KO0guVmXnXasfR/Nrv
unaDEumyi1p0Z/wdwMffTwZAuNXUel9jndvioUb9uOtxzxn2+M2uh4PloCd1Kfbx1H3NezugShog
9A9VkIpUFgsZQWcRK1w/pWCgNZCibbOAs2oDUr06CUgHCLIMzLFcf57HJWvMytWOQxo6SZBvdUpv
fF+OV5JiqeeYWdox0/Y0u9tU4Fn9PjAyBl73oACTa1yoSvBkiHX8fuuz0336fH2LrPk2iHaIF52I
hORry1pcPjdFoosA8m6ZXH+29v2YhuM4BNctrUWRaGn+YOtBD7ec8tL7Fqo1rQpvPdM7281DrTDv
ZuL4o6b0HijS38GZvXEAVkd3YlO6jcwcosgzg00UyDzFvVuKB90A1W/z+/rYVp3FiR0pvqCxlc+8
XtTjXHwBJ4Jpfk+Sf5G1ABHV3/mTXsaD1nbYaLCB7NNTP85PvYaiWIWaS7yFn75sAxMH+8SW2JMn
BztnvR3Pw6weIUAeFOZLyR7tOswsN3DmKlzKyktANlg038rpS6XiDfB2fT7X1s1Ecw3K3yhN2zJd
T6cWiwGWFsyniWDpxWWe6ngD3V+3srYjoWuIYAVFfPxH/P1klKRsTVSlMMoxfWL0pemelOFTm34C
QUiotl+vG7vkOMacnlqTnDGtjXiaRlhDF+G9ubhhBsKRidQ+YphQU6u72hwOZVYFTtP4qrN8nyYe
dHVyUA0t6PPln6Rx/K6uN9zjZV/G+e+SnTiY9LvUEGtts9Jz3d9GfMdsZPl6T+WHFML2qkbDeKvv
d3WF/869HCemjp5lcY2TqZM5qFLyxRqVoMraMKHORkJxy5R0ODsAYi3OcHC6eVeMr9UYlPXB2Gqd
XL0MT9ZXJrEci3mpDQdP8VhhT1SbdrHFvSovH7Um9uYEHa6JiWTmHJkF33W8eG0n636uwahA8x1N
mkODVgiassBIuEfp1Ph1nmxEzGv5IttEMAOXDyAyYs3zLT9mldtSV2x5fl+WB9tSdhq565vHuUHX
dR4/pjViz6L2JpRArx+AtXvs1LR4OZycNujMZha2v3ps2pDd0y3VmNXDrOMNLJ5hQM1Irt5CvVbB
cwAui/9xEaTnee9lFBX97rsxvafpFjZkxR4wvkLGAY8CYBOkmWRscFvFpUiKxCErd+qfatrPxs7U
PiVbIEPhGaRQF48pwdkH1WgMTvJTKWfQnk1zzJw1/2mcxaPgOCmcLHJiFZ1aA0TsoQw0KfPu+oqt
3Gqwi+HBQ6COK5PkoIMmbeI8VY9DsregsZX6Bguvm1jZFGcmpLOJxOlg9gRDU8bC1+qvQNbdvu3O
LEjXZqYOjc1yrJMNlhqwjICnZ/iPJqTbkhfKOOozTMTsrW3vs5tRshokGgCexK7GAbJlnJCeJAnP
KcebmurBsITAxATXl2FtpcHsBQCoaFa+qEd3g5n2zDWWY1GT72zkAdCBv4tNhN6qGQ3PdVQpUJ+U
k/u0SWmXM3s5Ki5Uuva1knkLmv6uj2XF3YPV668RaTWUAl4YRdHl6NiVp5SdF2fepD2ybGPrbg1G
/P3En/FiLKjLCAZDwrT13Rw9jBsmVpIpKLRA2hP0vqB6keHREwowZUfc5Zho0BC6R8g1fBnNm7OU
IBcGXBN1CgHYuMhSNp2V2oO6HGdt3zT7ptgD2nN9SdbiSdAjg2jbBpQRrKDSXFHVaHEdzfOR6voh
VhMvY/1LD7TOQO1wKIE31/R93vZ/OqN9sCnxhyb3O2NryVa8DX4GcArIS4GNWIamqO6gOKQ25qPl
U858spS3hxpnBqS9l2pkAOTYno8EGGQeVuRHy1Uvb27tVML2BnYQrSVo2AT0QprOuE2qAZU4cK+D
g89z2YY3WIsSwNaMNydoIMCwKncHo5DcgWROmRHKDKA+pYfayP3SfmCGskOrqzdrz1bMvcZ8Ve2f
17fKyumFGwLDF6BD4l6V3HUf6wxJC9U4QgW8c37aVYq8/M7YKOGvHCxU51BftAXxOIiIzs/uAOTi
UjPNOFL+mHdN0MwZCEj+FKXro2r6L0YkaLMgOWYhyyPF/Tp4cI25N8jRGV+W+N3qX7gGdBjdgsis
zRxQnsD9AFWykidodJJyPsEObUNi3kN51Og9NHNs7PG1Q3RiRwbFtrMOcWM0UB1H59nOag9CRdcn
bMuAFMmh2AR8lAEDKrtHhy3fgvBfElDh+EAxGclWlC6BJZJWPxtTELqVKoGKJ1f3rdlDAU7rMw8V
7/zRSJAnipe23tdW+a63o+bh6Vj5LbAEnpsOWxUccVal4A7HWMMxNnAvIiV7vhVzMzbKVBnNY9k9
1hBvKB61buOJt24Cd64o2qO1W/JKfdclQB1U5tFqq3dOkkfHLUFQa4b/Yt2Apf3/ZiSvNLIkXToV
ZjICvlNnDKZ/kc/EXP21II7AyZWbZ06XWVZpHjn9NIWT/nZ9ACshPSj3BDcYCtuXjyPIy6VZUWnk
aHWBGT+QDEHKjrIHR/U34TSra3JiS9qDczvhqsAldSx63eO671TAuW6ljFZP0okRaW/1fQPxqw8j
nf9bvR2djWME6UET7GYITuXAwaIobg9ZCoeDtTZK5VG357vrK7Lq005MSAOwR10tlDrDSYXW+QN6
a1vfUkBF3BbQuqpIMe1ut2cj5W8B4ozbT5VuH+C1WqtXC9jrSOC0uWeQ3mdFH7S3Y/8xYZoB9XpU
bSFcIDk5e64mxa0qclTqQ0UPh+vjWFt4XG24CfD2AUO0dBSZYfE81xK4UO4p7/kWfcja5j39vHQO
i7K35kwsy0BCk/ld8+iQDZjgypsXweLfEUjnw0nyGAJeGEFS7IGXLwtUCA6FEqIxu/Qma+PNsDUg
aZ9B1yFPqgbWjMpBBvx51DQA+/bXF0V8RPb00B8xbFGuRCeMFAiAhop0hUHJMWNvg8K8HK3BiflD
N75UziuDG7hubu3sCOgJusgQeaBuee4s0e/fuCDtIkCe6IDgf7EGJchG6k1b8BDxoctx/TUkTV4M
fm9e6zA0oxfvvqXTS5+CmYyl/EuObEbg1MZWrLO6v0EBAKZKTfwjndPSbceKTYwcp+nVScOs34jZ
1r9P8EZF8gNNXtLpLNmEwNhcyNFM9xUEmMfw+tqs7TdQ38ED6GKPy+cTxfPa4VWlH41x1xc7lCSg
hHjdxNryn5qQzihPx5GjBUg/pqDxX4JJvy9T9EVsbLK1iQLjgwZOAwfrLOMB+yUBPbKu60fW1Y2X
acbiu129BQpc22GCqA28MYjb8H4738pqVhnG1GZgVNSMMFusO5e7gTFD6LZLm51h1/5Nc4cECIRq
AOzF80OIcMv2EJu7M5Jf6WvpjEchvMOX7CUxWeC6W9VJaSdcmBITfBLSQCbMYkpH09ca5IFW8p4a
O3uT9lRapQ8jyB7C7aiALZsyF6k9L2oytkv8AgoKaPIdyltlXi4sSLtNQXtMXJmwMPSvA9pqbkQb
XnxfcmYd+mZSbuH76u8cmcgbK/EXn5dc2KxaeVc0+HwRf4I0BNkizpcO48X3JddvtVRVc0eLX0br
oeXzHn03PqNH0CBthPrSSfmfIYj/AnGI1zMqaOfbqYhpletOHEMv/gn1zlGjgdNraP14iRHJXD8l
q7YEQTUCfgfUMvq5rcyY1GJoiIJBpU94GXltdaw6JFmRB9O3dA1XZxC9H6JPFYwR8uWJFn70uHFT
eSkpyF9ojtxKjL4q5deY1Pvr41o1JXKhaPBFZVwmX8qgZ11kRI1f8jbzjeRRb+dQTx55Zmw4zy1D
4u8nZx8EdVliLDCk8/tMh4Jxd1eanT/ZG7fZmo8RIMEPedXLPH5FOtCdDGP8sijpHZjFn5LZPLRz
snHjyGmjj813akfaEGMPJE0MAaMXNOJ9Sln2PmbgSO91NzTy5UnJdOSQ2l3ZGrtOVfedsUVTvrYh
sW4AaIEkH3gG6dZOTIUXAHHFqBcPXlGNUCxh3qh85sOBb0nWflBvnEQ9/xvsiTFpsKU1dcDzWfFL
Ulj9jhOSBBW3f1XU6e+NeMj2ddVZvlFnqg+ln6ryiiaZDm4j3Bd2FMo2XQmOQt0KQYxW/spS+6ui
5Q9ObO3UemkfY0sHPHDm+qOpdVzoOVJUDRXTG1RbJONU1wf6t/PMpXOD3EQfGauKJLIYi++qtnEf
8hksym5eIEGIZ4hfsDY+NGoMss2cxM8pktd+PGvug5vk7wimmocFiYJg6Ra6HyfAMhBfjXegli6f
Z2tow7jo8ErNrfipYfzP1GdQ3u57EAyNOcrV1Bqela5FvyObba/VXZQ8i7a703vUj810R+bJy/kD
XdwBTPaz4Zdxau4SiyZhSZL8wIbs26x0aQCEKH6wtfywlRZAyWxWXuIiU0HgQlxvaMd0T5a80nwQ
+/0xMzw8r5/9i5sS6iYgFgNLNEIayBRJuP1KT83EzXP2CkQWmhAKspF4XPu+BXYCSNAAYHHxMMvL
JS0W5rJXsq/7l4VtkJVdeBT8fAQtggYBzXKg4Tr3KFWb1u4EsYjXxnwnpT/uXH1nxZ+uz9HlORdW
kD0XeHNbuxAo52yM9RppwNcZstnN20QDiz7wJFDbQFFAvNmhrUtB+n7c8Jerk4ekCGyCXwyo6vPR
4TWgmWxcYBfH49PY3F0f19rnUZwAJBLR32WRIgZnICiVRv5Kk1f0x2bZj5u/D++IdnYsvHi5SHtr
TtAQ4gDn/Br3EfmnrjdezCs//+zz0uwwNhcjdfH5tPIoyYJ02mKKubhHBM3K3wHI/rXMi04buZK+
WjG5bxv1bRqRxTbRVnh9olbtCP4TlD1FaCHdi7rBq7YgaGRX2yZond/d8JhVG4u9ZUPcJSd3b04H
u1h4mb12U+MRSB1YWeWzYePmXV0TtOFiIGhnUmVpzQo9ykgl0Oy1RqvjqHxSy8P1qbo48NirggIR
ySQwHl7k4GokqyhVHMTdg4dS5M4f9A2Q58pEqSBgAEcXXg4iZXU+UdA2xv3WwQ07yus4fK+q33n/
dn0QK7N0ZkL8/WQtFIfpTastygvnfrlAcWJjkra+L4Z48n0yQxwrM/F95W16KG/36AKohpqikGe9
cLkdJcpsuLHyAlhr7y3cflKcZmOC5OYCofgDI3DpIOsEDawsMbvEYFroKvglMuWjV9tpsUPXCaRv
ekJ3SzKm77gK/x9p37Ujt850+0QClMOtpA4Tu2fG+UbwOFCkAiVSgdTTnyUf4NvTGqEF+8fe8I0N
VZMsksWqVWuVcdiBcYBXDDgn0xaHwmQs8ayG/jCbzgJIpIp2Hto4dGy0kZleX8R3wdfiJy6eUM5Q
26A4LMl5iNofLZNQwev1U2BYD1MrElr3Gy+d1UV9MyWLq843VTZZBSXngOY7N8wTOv74hxGhFok0
EFSv311zNqhlfNBNGiff/wx9mqSr7jyLpFMDFcUv102tDgZqKIjEUL+DvUsPJaNLqykcyTlj+mNZ
uS+tsQUiWt3H/5lYlu0Y1Je93rfI2cvvI6BU/aSk/zJhb0wsbiDg+QQbuQkXALVHJX/2eZ8Gw7mk
X6j7l5Qn/39H4HpAaxWeu+DzupyxoPP7zOwkOXOLQbL91ta/u+z39VVZdek3NuZVe3NuNG1Wew7v
Ce4II630EFvjK1jGwPl0p5wt5bvV9cFNAZj3XJlcBjd2UFLEDNjihvZSYn8bK3vfmtlGCLVmBSVA
IAfQ1jBTS10OydE0rMICb/bQMg5E3XgFqGC3tFm3jCzWBjJluTufiydRkSQ0AYKg6rup8r+/wrFV
/hvLYnkMOkyN2SIl0IQfdXHm02P1D1HCvBtnGi4web6jYx+QnbMbFRinoRlYoo3+aKmBxY23tfpr
BwAEeQFG8HCJ4Kl+uS6uQxRofAXOmoPyPtXWxiX+LkzA4QyyEUgYz+0agOFcfr4ZDR+KbDjKIHL4
CPbHI6HOLdV5ao5bjXCriw9EBW500AG/w9jgMPUVCoO4D62vfv4zC4652kg0rJoAZAkPNRCY4Q1+
OZrc4BrddgK3YXEA9t2FJn2zu771V01EmKw5eQ1qxMVR1raWq3LhGCfZsPxGE6EO/qCyQy3bLTzF
fDFeJBIQU0OuEfc1giywCi52Sxmq0e64tk5Wr1+KqPLinpMvU01fcGL/EhMSawCCbXVErloFDg+q
TogcMY2Xc1ijLjF5RWedmj7fEfPAalAbtZ9YtmunuynfEv1aOUoB5Yd630y2Be9YLJkXZsQYeASh
Lf6b1EEsaAZxsT52grtWbR1y829/N6MA3KA3HiQgUNK7HFtmau330M87FfWY3QUO0niaDuVeWC2L
XWjY6jrwdm7l09hlAUn/2nUAQ54TophXPJFn13pza6gyF4BCMOs0WF1i2l+EeM7yLbT5ErU/33/Q
YvUQEqJG8b7PkrAmj6i0rFOICs9kx/14a3MzJmCICqA3tkMQHRVbD9jZ6xcTixo7UheIQdF3uawj
dBmSamXZeieXF+1OBRxNNY6B+lvbmcfKlA76FKyPxVSJAT02kzwMXVcn09TJX6EIVepTbj2iEVfE
URP0cYGmyoMtcvF1cGT3UkPOJnZaXTyMbUfAAGbYz3Y71XuLILI2dQVHbRV9Etr/qnRbHVWgoEtk
9sMe6TBQHzR6KFNeUr7zhZnvjakAcXGrHQoU1EAShaPklE2G/9KLgCWt1Vgfri/9yjF7MT/z379Z
etI5Zi7dzjsxy0mltc954lcIT7YIPFdOJzwmHfyHXBJelovdVPZuxJWwwpMXHrl1x/Ea2BIcXRnK
hYlFON8gJK5KDhNI6DhD4qvbXN8YP/96vsB4jwoCMmIzq9zi6GPQtSxGOoSnsHhxrSNrEw5OOED+
rptZOQ8uzMyX75tl6dp86s0SZkqvSpEttZxfOdBJ7alpdFy1X0O+kYpZIszm3XlhcXEGoOnb4JJ3
4Skro2TqwiRg1s7L6K6LeJxVd7beO8hR29arqna9f3N9vGvuASAguE3wWHxPbaDA7NbYRhmeWurd
qda/y6j8MIabXWJzwmpxHKBVH92rgMvgilz2B+RCu0VgNOGpaHkSqV3WytjIcY8YPPbz73ZxW7vo
3/qHA/bC7CKGrYqJiWIU4SngHwZxYHkS5X8fYVyYWDgmndAX1k9teKoI/+Ho4nVQdKeqrUfM2iZ7
O4ELx+wryQOLYAId9ZmXx3ZOlpuH0dn9vT+gcwAPS/AWB+AKufT/gNqNbLQdnAB8ixv7eaAfyr9t
tfzj8g74h8AUHUErfrmXTRzjQa7y4OQOzq7WUeJMdtJU3+UmiHtt1hxgAUCzMBOQLumbPO70NQOB
02mUVbdXLAySZpqGj04V5TvtU/ElcKmxzyxTx52i4x796OQIIfvooGWVkxgDyPeZYTi3I63bm5o0
TdI7Ads1HvjRmCjrW5+2ORJ2rp1MQO9+9XyuEr9tzJh2ODp6BXQya0OPoRoz1iTmHhPP3TD5v1jJ
2zvlleEeT0T0djUuMhQB81IJMtZ7SPjo1Aup2DMeqEcL6jc3OgLBo5I9fey0TZC5sXjcSN94YALc
+9c9YWXqcNwCQ4FFmkUoFmEteDddUmYOPXuAhJDsN1Ab0BK+Eyjc/L0hJOpnzWoQDSBEuXQ5WwRY
pAmGHOu1RqsZ/SGGNOi22CbmDbI4gf5EeYDRAJCDd/OlGbMXpII0Ij2j/ybNQGjBq79sJ5n9GiYQ
zc1cCWgaWJw2k1UK0y90fqYor8W+2RxDVn90AuNogDnh+qytHNwXthbDsXVLC1HBVjnYURy1JEsa
bWSp7WXTxpmwEv8jfvtvEy0WyJ2EMRkGtms7fnTFwZX3wnfiXt4209NY7a+Pa8XtQIWF7jX0/KD0
sexXAJxq9BHh+aeB8ZhWx4p/h6vHIAG8bmfFHVzERKiwzNx/73IoUeAJxqTrnyYPVIfWN1TyNlZo
zQJgoQi5Z5Gsd95QeT1juifhKU9EnwMPvvVQWnEBJBwBOwPEAZ0XS0BVlfXAhvAcdzdkyoqUFUcz
/IfVeGtiXq034ZATFQ0A9jABYoiCxIEJkaZ78uXvlwINFuD8Dx3wqC4TGl7JtDsxMzgJ79nIzmzD
fdfWAaD5GemC/99FwKNNcdkNEu7rINYoHomx1Te48mIFOR+Ak2hYAiXQMmUyoM+FAWGTncJwSJph
+IkD9YbLMHZyPChE022sypa9xYbshsrspQuQhlH2j45wDzXpQc+CYnwW3fKu26hMrfkZ2M9mblBE
BfDoSydgJpPQ+OgAFIpOo/Fr6O/VljD1lol5Dd/4WQ665KAyYaKLHhzrueyeefh3jVB/go4Z7DHn
zXE2LxfJZRRNRC3NTlS135iBamQY0ON1T14rvkDjCNoCoNjCXC3LnoHny6n2I9TYQshKulWcW0eU
Cv08ZjU7GoLfyhKuQdkhswoc2NGNb3Q7MCh8Lkv3cP3HrPk9GhTAzYD8LRSHF6HcWDvm4EB06ZTl
FtiVWfkZypobd/faus2kiLPEFvavvbjxIPraEre24YkeEMq8afdtDzLGybD+xRDw6UjiAqyDt+zC
QTrVgFNcwUGCCmwWzt4qykd/2nrKonsDH1qECbPCyf8MLcIe9FZb5A/+MRocetc2zN/bIS0P5Zh9
Rn532ptAlDBDOA/KMdr9pMGB0PUDmC4yz9/XuRS70GtlOlkD+p2aAk9i1/vhADRzAL82ua2noE+7
DIAdA4o2O5A+Q222UvwQEPRGxL0wYKvxo6/eyINzWUdVmksOxA0C6kMZmHTXaDQhia4UaWtTmZSt
VQMvAxRPHQ3DXUkVvYm6SEELFA2McZBxPwWqUyQD1d6+bnh92xEnAtf2pPeqVSVavzxw9anS2kv0
vBwKjgOSMDkezZwFMSrK08dQB4hch7E4KEG9IwNhcAKFuCAeZWc+uwEy3hNKib4s4qAx9aOZEfsG
qOiPFf7VoxyiejcF03SQlfs18MtXMGoGe1sZ/h0p2b1rVocSj9ydgeZBsLSH7WEcVZk47VjHqnHM
uJsICvuaGXdkKnVShsSNw57oZ7NF8N2URCSiYVnqBxP+AmntXZ2jotTbOf8Iaj2R9hY3097n5UH0
3E0M7qhkBtk/GtTxD67R+7sezOdHT3GVggQoiv2h+RCBHN6KJzj+DkmUyk7GrvcTFK+AoJINMvzg
fH8IioamLVUTWodRuyqd6VergwmXvmXuRm63p8gWXVwXeD8Ai9k/DjU3d64C9a92QPZuV+5wJ0dq
JZXfD/iR2bceQOmPGRus20gEI4h2CmP43tXE8tIaHD+pV2Yfow4c3TNxw76K+t/VAL55dBZWv0lv
fLdHUT9MJd4vXVTT514bLJb9OCaAewYJdzszAalL8SWM9rl1O2Yvqg6jc25U/mHyugy/VQd3Te31
KSFtmZAIeK+U95N3X9S0ekCf/5QMfRPFWjZdatdV8zG3g/Y8hSWcEa5U3yjsmtgclYkcBsUrxWJN
HBjCBmBrCKy9SU0vNUXx1S2734EQ1WPY906CooT9221JuHcrQg7gHxvvI+aEaS/cZq9c3qRlV+u4
dAN5KluItxg2afZ1K4dbWpdgJQEert75sjfSADfxnfQgCICCGQaqKlBGmeWvUWT9YRhz+mQwSpNa
SvLR9kerA8PegNotIYN5E/BCH6pGtLFDrPzWYkZ0tM3OS4Ipz2+qzAoPXFoq5dY47NpGuMDoyiyZ
6jG/oY5sDsP0e+jtJIffSpTYUsdFc8BfH/AQ7/Nxz6A4h9T84kwMpiAT9iTZWbg7QEbcjbhp5Wy/
+PziJDR7Y8jNTDA8mLJ95LJHFpo3oIXauJdXDtwLM4srJMsHCSXcjp3lFIfZt4bu82afZRsx5paV
RQxDNVYrylp2noxbr7kx3A9c7nzz72+pi7EswhjLzYOmA2vKmRZZ3IAehbr3MtqI/tYyhrAyA8Og
+wpyrMW6cwk8KSgA2Fk3VokdUIOlnSKDVnoTmJ44UrDYMAXZR5VbJayvzNSFqnFakWILfbUSYlz8
koWLRIIbhOf4JUGGHoudsUVZu/X9hW90eQ7AUmCys613fqpFen0DrcTR4LAAEMfEMxBJ8sVyjWNh
2GzEcin5VBUPdv+cFWeH3nRkK3xZHcgbS/NeexPfuvVkyakd2BmiYwAHTPX36yPZ+v7s/m++LyrD
n4jAJopELeIM2ilJgQPzupGV3DimaxYZRFXnvSqpHoweCi5Y7QoKJUolufE69dlubhqQZIj76qfc
0qZYWaEZAelBBcw3wSW+iGHNcYCgC+fZifscUU7TQ0Wrzvf4x7951t1DEunn9TGunBMImFEBB4MG
ttYyYahI7wgiZHZqVXR0WgiAcyWPXGQIfOytfNHKqsEY+PSAQJ+ndHEoce2EHH2z2SknKS6eZqth
aPX7qKACQzxrJi6hQr1gds0oWkkqt9/ZwnqSut7KcqzcEqA2mp+FKC6hyL7w7KCGfEAkqX8qyoNJ
DzXbGePN9TXZMrFwbvRYQLNPw0TP92FtQ2/eiOu/butBshNU8mh9gJch2TXP5ZsdVCJOtpwcQhNR
3Pi3gm28oVeWYmaDRRIaiS0ojS/HYOOtpwsPeydM/HSTQ37t80DHQB4GUoNAJC8OSsO0pqYKJ1w8
lYzHAEVT/eH6IqxamFuE7VmJxl6elZVl5H6ukT6VkBiC8lC/cbhsfX/hR8pqOomDh56Dz8wFQdWG
D60cJMAHI40NRwXj8jL72xCBVx8FhrfxolsafSrUK5tU0kGaIOh+/MNUvbE1D/WNKyGe98A4K+lZ
7bX7YprP1z+/OhQUT3D5I/X3Ll2mQgM04pqz81AGT2gBwZ8u5Xtkt9J668jfsrVwW1qDM3zEE+3s
VFWeKMK+TAN4sarOhypFUXtxw9zP14e3stsDlEQR2Mz5hHegIMPUIIXWjJ3zmh7M7F5Tfkuzr9eN
rHnbnK9Dvh7HFpzicomyADKmA4Kisxs9elVcbrVRzfOyyCKAInUmQkNfiPNOy8OOqMOQh2LnTASx
whuyM39YUKfIor9Ha10YWmz8cKAhuoOx8R3rZxh+qQ03zsQHj28gaFf84MLM4qaqamHVtEYgRqdv
HE08jQxiFB9ijzxJeyOWWXGAC1uL7WOETV4Uls3OfXMGA/nQnOl4uL78qyaABP3TjYgdtEigunne
uXaD5S/ol86FshueAhtuvOoBQGnN7DEhQJqL0NjTUMTGawC7tCi1E+cVyz/kDoOYnaRm2jqNuVGH
XnsWoN0ZPfw+ghdQnyxOUKNkpPPyIT8jrEgjREmUT79CadzaNQchX/7bluZOoRQSZ0G0GzLzV+Fm
Gz9iZWIvfsPivKg7VIp0iKrUAL2PRNThTtL6CS/4f3j7XhiaHfbNGTvJiYUZN9FfEvr3ZYfoaZLh
Fk/kyikBbit0EKHAgjzqsp+hlmXVTZ2bn0WfyATQjOteuPX5haMHvlaEZD7KhWE6i/m9/sPnEcmg
MgE/fKe6YkW9MG0i8nOlIJdtevR+JNEWscuKm0fWGyOLMfS1aK1x7POz2Z4d53vuOwfbrhLLfrk+
mFXHwitgrhHNSa2FHZ7rypOznSi40d0BqRVka7YwFmsLAlQlVhp4PKSAF0YCGkZ11xZo9HF+o3RP
zI2Wu7VBIEESwQQiZneJqB6hzi1LFmLB6x3EIyO+K7dqtatDeGNicVDn4LkvuxImonZHIOSY/v0y
ABcS/OmpAyZgse2QiYMWCoRWz43P4sqzYt3tKr6Rq5kfdYvLM3prZHE6c7Ps2egjAsCz3JNnk94a
xr3RHIvye9++dsMGAmt9Vf4b0/xz3hwlXdFKwgjMcfNDls/UXgfP2UhyrS/L/2ws442aq6owUXA+
lz4Ykw/GxrJszNgSq1EZUx1yiK6dlWel2lBHTdWxNftdWPYP0q2exejukS7fOMDmhbiyUMvqT9MC
6yxVAbPGNwICOZadI/vM6vGgZAsC1f/bQi1Zk6NR975ZYRKJNg7cmPLYbewMDYxblC4bHmHPq/nG
I8Y+U7g/YcjnP7P8yQ+REVfH6ztp7eB84+TLondAbEsIK0fyluwoPbbNAxTC2636/arfzdw0qH1D
KW0JMGaEUj9QeCsYFT1kBUu7f+hpg6TUfxYWN75lgEy5AcjqHIDpffyKNo74+kRtDWFx5PhaQJ7W
gJN1xamGNPU/XCzAfvso185IJ2+x1iKokXuGevR5BGcfVU+t/lxnfx89z3LO/7Mx+9sbfwIjb9Wp
MKNnK+JJPfyavA+y35sTGqF/X5+seTLe7cg3lhar4QSSjB4niNPHXTeBqxAkALY1JAxlGplP++vW
1pfmv3EtliZinQ+ZBsydERx9K1Z043yZf+210SwuAqB7PfBfhnhIW/csew3ZJw5WoqH4cX0Yq2Y8
IAJw6wAK6zuXy9P2fdgGk0KWuYrOY87vOLXj1pgSVrgbb5vV9fE99PjidTvr/V2a4lBwL7s+omcx
VhPq/3Z3P3QolrtF39wNgqBkhtaujWlcXSZ0kYN7aaZdWqYBCxDUMRPlc9BfTR2ebcYYu/XWi3fV
CN7SAAuiufidgJkq0Q+PBBc9u+0ry2ok6DbC2dVD+Y2BhTOg7Zj7TNj0TElw5CGQxJH/4uVkd90Z
1seBNi4Q38+Pt4Uz0LIUoDvBccPGvYkCZ33zf/v+bP/NWSDo5HKd4W4pPkFjPNjiiVn9+VCjhjwa
6GqRx778vMyDjgpZoTZUfHa7A8Kzf/j5b76/cGCFomPRGXjWFlNChieM4//2/cX020o2fpi37ByO
KXRftp5cq1sdjN4z59EKme/kDQEHYw+yvNNP29OJqoHP8j/Xk7kxT3/ehhdnlw+AMxJxaGOaIYBL
PzLFUCifOvlJdoa3o8pqn6lQOh1YJPaD7/ePqN7VqRTocGK5H6YZ+N3Q7rIzm+EnWqC3iJrfjRyt
VOgBmm/qmUpymad3mFmKsirp00js+qYZi+4hsKiXlH1G4on60UbEu2oPKWlYROcdELGXjhiZsq8E
4ewpz9PGwiQ/OUU6On+7m+ZRvbGycEeGtPrEe1ixrJ8RDrfI3zg73506CwMLfxRDqWQNzcEnkWUx
DT5aw7MYtnxlnosLX4GRmUcGfVoz8H6ZuUFpOhdRrcgTHfVdQfmjazgHgCWMuOn7k3LsveVlKbR0
z4HlogAWfry+6dYGOceHIG6AXjoiocu16rqQjlFgkqcSmBm0ex4Almz0l+tG1hzirZHFwRcwo3As
EI0+2bqOJWVxrouYGk/Q0bluaHU0KKZFoAXBzlsC/XpvjMoJggRPog1ec8p/+n6Bhq7h6bqZ+b55
t2gAEINqEPTq77rKrVqNHPnx/Akgkiru8+Eoe/dmotZLU44PhXJ+t9ZWG82aTciTQXQBKHNQbCwW
CsvD0bHL8qfIf40Aw6IfKnrriihuwY8/BluKG2szCR5y6IhBSeI9y43kjgzJ2OYQPbqxxAcmPinn
b+ticH0kQtBcas51t2V/bmGNba3akDxlYh9aL3hHXF+ld/dhgAZElCahbY8yJYK7S9eurXzS0USy
c8tIbLkf7H4jp7NmAAxANqTUoz+aj5cGyrruDVu60bkad+Y+2Dob1j6PdFQIf0aL1rtMtRU2gbaI
FwHm/3g/eP/w46M5o4agEIXP5SNUmU4N/dwgOhtoh/A+j9XGHlnZ80jlgzt/vgBWkMO+wRydjygS
eHHGfjh+gl4FQTaumpU5urAy//2bkIpEitYjGXB8lfUB5NLfA1Fs5LXXTYBX1AcvHbAii3tmMLOh
yjuckL7Wh9DJ7kSr0+ueuj5X/5lY7O2KyK6ZFEwQ+9Yx0tBL8vrQRRtP0ZUtPZMlBTNVErx2Ke8a
OUPTDqDMOpfCi7XznLU37cv1gazM1cwwhEoE/BVWFlvOCjO8PCHCeu66xBXHLNhf//7KRIG1z8VS
4J2Bzy9qdxVeSIXuTOw4DqJyZLaj22YANHOLSfb9VMGrAAwCMsPHRC31slUZegTMAdF5+oHUQ/mp
H/5698HArBc6p2bmDMrCbz3osXtA/Z5rcg8xSP+vfTYEVt/BVIH4CfmfhUNZhvQaWtrhOTD2+sFj
G6HXu+nB6wINuSg0uSg4QZb08tcrD1RSJW3tc8/v3F/2eGdtkUW/c6T5/YI3GPDeuOrAEHFpQRgq
E4aW7rkReeoCXelNGxnFNQv2XP+Fggn4kpaBj+EPYS6Y5QLRBKrDm2or/fb+FYAVxjZzgJBBBxVo
ny6H4A1kkHXWTOe87FOkLhHqHzpVxAa9rVsdF+Ej1S+j+ZV4O5Eds3bDBd7T7832oRgLng4EKu/6
EQYPhEpgR5vOlvfsCjvNMy+Z1N0E0HR0iE5CpNHviWx4xsqsor8OHZfoN/dmesTLQUOjEx0Dma3O
fr2rjbui2zhgVjwPX0UvB5waJ8Cyza4vmeFWfaPPZplm/YMrb8Ezd/2MWRsCLkUL/eYIIN/VObJ6
jJzMNdW5tH9aDk0t49d1A++rtdicaH31wBsyd7otM7M2KXxF2lHBuUGG3Y1JRdH9DULEkzGdnR/+
V4/5O09VgFhvKfutzh+wNB4ewcAnLKNIEGVxE+KR6uz00adB118K7b84Yovla20OQbmDZg3Q1MwA
5Us3qLSVFyDO1GfZmgMWioqbsiiLjdvgXUYN8wjXdqHpPdNZLvsFaQQpv4EZ+hyiu8vscBaZv0ym
Ew8sD61+vr5qq0N6Y2xxtfmEl27dEGxn2RydKkVRZ2M478k65vEgUz9fPegkXY7HEnhyRIC7nc3o
JSwBT/fLQ99+bawxFjb0FjUBXdbe3JKwXp1GBB+zBARa2JZ5o2FERgD08/qc95Kh98H/oPj4WPg8
ybz+AGWqrZMJOQCs/+UD6g9xumWh+RKX+VJAY2hsjbbnaTobU0f3Miv0b+1W6DMpI0tIyBCIJAsx
x1SVjxOaJ1KDleDs8KIugYSyHU/olkhUI1Xc+eh5bYZIxyHhLtC1fR33FiK2GOyQ7XHAEYK2jLp/
AbpTPZV9KY4U1Nc7NPq4j64erSdH9U7agffhgasQFMAW+eQ0cvxcuY76CWHs6OgRanwqtPvTCEb0
bAyCPft5Ue2kal0wl6GzyvJGrE1Yvza9BeY9xwQkL+3ndFNcqCo7TlFT7Q3S8Rs0i/hH4oL5BO0k
U9r5Y3UXUa13renxj4EsaOK2zN1RiK0+OZXyYseunHQctHPkedM89BOPDhPAJ3tZ9sFtNkh1tHjd
pBIFjsSNmBlblTnugjZsixgZZntvZ0gz2xZaZgLK6PNoCnqKXF3FYCP+zUMTnUKeKE+lAqs0R0Iq
yUxI7gEyjtYXV/CHyincXVMVUYpm9TFti2HY9aL7zhyPJa5XWakItZXiTOUxz6EOGhDffKygK/6M
pp97gtRPM+16XatbN0LjE40KP85BdHzjk04fHYTsKGJZ4PkNkPZg4U/Pq6aUMoGCbAjinZJRc8dM
sHL0IwRBo14WXwCw4ffKq00kLSqKJlhfBdZ9R+kz6LOcpPRVhgxl9OrwYjzqAsRcmHoZDbGJ/MDR
cNGVC8TM10gLHLNqbL5YE7gRkw40w30ChpmvUDr1ZFJD6+lkhAaUayBs8GqrSbrpCMjtNxoS86vd
dRKgV2GwxNBB8NHWdv2aBZX1IQolvzcreGNrR7+EWXefJwdlS0zNCxxD77Kq+1UZynjJimy6r4gu
voUVd8Mbh3rQFQp65acuqIvR5D/a/Ig81O8czAHPoxy7hJJoTKtQk2Nd+6BdoYN/QBonfwZOK2zQ
Es76TxF0Tl9pQ4fENHLkXYQ9fs9kVD0NY2CkGd72JGFBbiSDAhsl+q1eAkPldwJ8afWpcXtyoI0B
il4oKsRQ/iM3qqrEI20AmrI6nLL57CTaC3gKueJz4/IB80x/FI5m32oS9qfcmUBnjcn4yHzkGG4y
Xlb70Wn8F51h7mPfzslTEPb5o2HV5EPZNt/soKk+y8b+WmQ+3iijbpLBnfzjNBpyX2CVJkN5eyyS
OmFuo8+OBtt0HRZWSiGBmDqV5vuircKUF+ZXUHl6Xqo7acec9pDm8kDgIFF9iQlQQ58gwUZjq6/q
1CSO3AXKlJDjdkWTREFFHty26zHQsIw75KOVfg3Y64BTmKDAMTi/CDouYg/ENKk1QkK2tdHi03l9
GfsyYAerYjIJx2hIJz8DAquLwMqt3TKpI3tI8Iyx9s4g0BPGIxftGnnwUaJOczvQjCQl0QSdSY6b
AMwVxeMECb2GKKCcWlTWKxqIW9GPBqQJfVbgJJRlIuhID27htJ/l4BqvfuejzwBdr2mFRqjEpqVx
5+dA0k1lWCWVqF0w/Q9mQj1WJbbs6zaBSo98CUpHJnZGwwN6Cjma2AL1e0BwcCfwiHntOS1vHDBf
x1HH0RBuF1WXaEH0EQePmXAPsJnSHKxPzKkliF7Ksb+vwI/x6hm4e2KK51TiMDEdIuEPtw5rvQMI
54LdWFrDZ7svelDah40FTdGhOxA9hkfwbLhpy9nw4tE+jFkhig921dGDoOg4HfwhvxvAIvCksr7B
MQ7sAzSiwoRZvfnYF8zbl4YhnyEuA0HJUqIlsAu7mNSTn/Zhwc+D0fm3hhVGx643JpDD+cUX1FCr
I9PaAtUGOiO70gzugELlt77MAJ5D/UPHfTvxX9IpcdhpqM4ZZvfkWapOWBY9EcMCDwOTP0u0vsV0
rGXsluVn5HirmBMD7OYZVMNArU73pgF2KSOqp8di7GhshNyKi7bFxSAn+iBbiFjhXQT2n1JB2Kgr
zFi4Wb2TJYe0US49ditaG78JP+p+YF2/p13RP0y2jA4mD8XOaYJq15adTlxt8DT3tHskxLT2WU0i
gAEjBEnE6r/h9i13Omd0Nym8hcDU4yaKgv6sKeDTA3f9G+F6YaJ8d0xHoyziXFnRQzv0ZeKLOkpk
5P4uwcX+IkIinhtISxwkYLxJ0AtvD+3hOo5IoT7VXRmk7cz6Hfqh+ZjlXYT2U2beFFHWHRpDNrsc
p95t1KGAXVaDvxeSNZC9RkO9KEyVGKLwb9xCsZe+6sfEkJYPVgLSotsPviOLwN4F+eCnU9VbB0ND
DDkZG4Ph0pIkJZ2K4iLr3PtSh8bRLvCHlwV1ogH830ccIl7ViENDG4W49SNl7VhbF89QwSYHR7bN
s+Blc1OJqf/YCuWklg7dJyEt/OhalLvBGLrvRQ9YrAo18C8W6B+Z140H6LYRkTJMVmxHpN55paxB
wR/VN6WdOWnggAemqfEmc3REjwJOjC1NuxdXufQHAz9dCmHi4WjTaIwz26hiNvU/uefIGMQDDAV+
uJkqwO6FLZslSBja+yYo8kMgcpzdXTgdyyHDJstCkrK6cxJVgWPamUr3pquN4RFBvO/eogakxzhn
Gds70n8pGGlu1dC3O96Z8Fk0W6dlxvmu6U3/tiHOsG8rL4jDwa4eJscniS+bIDW4V93VDaKrPMjM
xFENQkhSfy1qc0Jj0uTeIDuV7Vso9+3H0AVZm1mGKLP66GT2+ibWAOjvGoUOibr1f4TT8EMEKvg6
DJmFUJTiyOtt8yAGzlBTArha0yY7dqJx75jOyYM0cnr4f6SdV4/b2LKFfxEB5vBKKnRyi7LdTi+E
x4E5Z/76+9HnHEyLIkS075MxaAxLO9WuXbVqLSVu80/xJHiOrLXNMU4yxUlri4ZpP4x2YhoYB03M
q2PmjckTUQF7cOyQCmsD8VDlnbWXrfrc+oGl2cDHQ1qsK+0Yenns7XJdLXfjfNlETceajgMxBOpS
7+lNzWDhEMTKkaxJcNQuTJxS7vqdp8Mt59V1eJfVQetOUeLd5XVbP6cTkH2havRnztG4HyLfP+V1
LD5XWR7srE4WDpEk9Me8p244lpEA5joRox3pjAKtwcZrdm1rtB/gR/mVwGKSKNqpJL7cS23Qf9bN
sBvhyBaqb4ox1q5EG81PtWjiL9ak+3stsqZdLwY/YokedU/oE4cYRHGgPlKcuiOUBSkp3+VaZx2a
yhP3YBrQV+1qY6dN5rBv2nBwvLSq9h28RQf4jxt7Knv1zpLaZp8IEpuOJ5stdfnXMbckHIaVnkyI
PnZKFqR2oU50meuFaQ/kT/a+mgv7QBrDva75gej0UiFrRzUbp+5Q9WbxPoNS01YD/7M/qYHtN031
lTAimLkZYfcM1Kh70soySh4iKypoNdZU4UiRs91FaqU8aPQoPVu+8bOHDswucja96hXBYWgHgtLe
N+88q+faQc7eCZNc349R19xTY28/9DkMUIafZ18V1EyfKGU0H41GSB7qOp9cXfBDnWbwqc4fK3/S
RMpzXulEdT1JTpCU0akecAiBTLNJS1qEK6WM9skYNyBAtditYUZ6T2SW25NXJIeAhOpTNnTmSysl
XuFEfdE+DAN4BLvxxL60M8kLfyVd1tJJaKQfEt+IH5uyE21uSNAjvRnT1BLohVMS4R29vBEO1qxY
O2ih7pQTyPBJlvo7mKeCu9zq6x20bN8a9sI7ryiad1HvpZ+ggYueuiDP7Tid80VjF74EUQtbgKLn
uxZhAqgXS/EjWNDQpRkrdMB9BDyHyvaojGC+Zb/LX7qk5BU+pZljFfEc9LQGiAG6b4JmAv7qF59R
7aj3WaSnT1kE/EUO9eYdLx6fO18pT1pSDR8MvfTvAU6yVWolvi+16Df/V7QLeuCGEJOGjhaM3dHK
8KU8t0q3LEoie/gOEUyBIWUfxD6s0mMu2EIPa5ciN4mdqjwxIPfqXxRPQ/Si0sSTxcH+2Ih6vg8C
L91lUR/sQjHtaP8ru0cxhloSaZPxfaimzXs1nkLcpyrZWd/Whyr2HDMy77N6+BR7qrBrI0tyfLmP
nQhNlWd54K0EMsNzRDWrD7KcqAfJopdcqcX+GGidtPOa7JcXVy3Ooisf8iqUnnPZjJwEnYxBh5ys
mnq02RA1fVKkoPmegE0HKlQq73K6HOhfyaRd3Jc6V/UQPwRiHjt+ExS7eBKPARLCAJsROJ/k6aGn
4LdvvKh8QBzTPyiah7Lg5DfvKQ0g+AWN0W5oqvRRMT3rkMAj75hTbz5JRRTvisiyDp0ecq1Xef1R
lbKfUQhzoajg5nSrIGzpS4GirpLAgxua3+k5TCloe+1ObqrmpKeZ+ihlVvNgtOIv3chx0G0lPUSD
MqCpHKk2CbnkMGledwiotDjAsVUb0Qj6M9o2dLzA1PfCMEhHXxNbO0zM6Lcq02XfK75wKvU4egjz
Nj3Efi861AODfd1Hk40LF/Z1xcUQanV27MWGINRK5AfTMitIwbXpThhV0w7iwtyJYSw4sRUk9502
UyKaSGR4PTyTWugXX5uSXhGx97z7Se5SZxKT6cGSx/i7GEz6wayk4Wmq+t9jFCcvqiIwl1r8qbdq
4ZC33o+2rtMPlRIVbpN4gy0PsuzmMi1ohKP+vpP17Egg7jt0p8o78iP9LgpyxZZYn/s2FEpb1kvh
ofXDrrDJnIjPtC14Ttv0zQ7ehedA6qV7D66ovW8hwqA2JCX0SM0fyUDn7zo16s9pKAwvWiN9mJrU
gJxaTK0PnqWelE4UXgQrlFBUQOnCLiMrcIO4/2oFUDLnCrjFSPV+W1ncPtJuOjzIXZndq1xZDqws
vZ3Tias40NIn50xOawegG7FZ5rSica97fr+Loyi1yywqHBR6TGhDKt/xQq14VEpJPHaZaDplYXaH
NEDRrlS0TwrFn7spTLLfcTdq9jQ285MLuoxY8zueYlV50hspthvZmjSYZ6TpPXJO2r3eQvJOxCse
DSP9XSWxddfJZbwbfEh4hrBWHkt5Mg6pID0FRZ86pl+Ibql08xSiSdtYgrULlfg7wj4hpCQwZEDy
15JUUGInkUhAZZlAxM0LTHsA0zC85IM+HLxJ5EU5ROmXWBCqz94Q6g86Z+NITa+089LqTgLxFFr2
no/IJeSXcZdKd3nvTc9cqaXdhal+htKNt05qeo9AXuV9iu7rndoYSWn3cg3aOTaCg+hXOWFA0thh
gUZDRvLT9tvylxnSG51wxO/Qik33TSVYtjFUwn4qiuJMwDzZAogkuxTZUb6l9bZcDdI7sx2SpyCt
wk9vzJSiXEq/K4UbGB5pGV8UnypY3LTJMie3le51+WnKN/Kka8lDWlsQFQKoB/hiUX3KatR3gcxM
btM+D9F9IG/UGDa+ry6KjL1nCKYEp4trnRLPGXrn9vRcpeCZHmtub4RjBjKjZR/FYJjccahSuH0O
/474oIiHEYKU20bWxvDayAIxWWsp5Ceo17sxap6C/UZhVYBCl2NYLIEFaKyGFWxyDVKO+bn0v/7F
z58LPKBJZ271eQ5flfVHoxx16OcmN62/ubXy/c1fNylfgmyh/x4S0nnyXn3dq/pGqDpddOGk+SaT
HiID9tbqIm0ycxp/Fghnpy4hcDlRdFzUheZ6YnqiBERefVR+3x7GykbCBpgE6iu8RZYkX1QQLAW0
oAa0/CTVbpWRqfh424R+nacHDkuvAixioKrM+e+vZqpVczXSxVxzW+7IWjY+aAieJVbyzcjkrba+
a4ATUwYYBYM6XQXL0tRIorGcIB7ighzu4rR7mLz2TL/WR7n2f4hjSzpy2EBErJwSTOoqnfnYhCP9
cnhiIQxmpJaaC2zeTh4C/+ft6ZuPwaLMQecgFRVgBGyFZSNoIsfEM5lnuHL2c2qOyNTZ5FLtgYMv
SmSBthisrytIbDsK2iBuMDs3s10OSCssK8kCUXcziJb2pexpFEiqB80jPZwH+zjsSNlmH6Ev2/dZ
4W14trXpnP2ayaSC/1gW7cnqNgJCyboLRMMZ+4dIl/e3J3TLwsIvdNzpQR/JuuuDWkrZksbH2wbW
NjyM9XN1SofoYEk6khMsm2ST2BGptqfGguIO2Zr5mt3qnrwayoyhgL5JBfoJcH6pXjZKxP290Spu
TQotQGuJPO7tsawhEBC/oIQNGtmATGSxG6JJrkT0lmV3omTmt8c0cxGus43iYYKtT0vrz0KTfhE9
9Vhb2TEgn6cOv27/hpVRzm4c9B0QVwWiqssNGYulxjPWGl2DBGkcpE+TUm+UE1dNoGlmUjSl4X4J
8yt4i5FLUEa3r4vfYuU9GKl5vD2Kq10xF2ZfmViUs0EaRX5SyaMbN9+lTLLT7DRkiY005W07W0NZ
3Nq8P0wz97CToYhjFSGB91vjAkZC+IyzA1MIW+liJAHAh2gIQizMqUAflsqBNO2GkWs3BPAIQaxZ
MATS/qvmaXEs1bJM5d6tasPPwJqVyb4cKpMXv1XXNvx85V0S5cnjOMjhS66H5kHps39uT+ZKWVul
9x4xNBhyKasvtl4q+FlktAlQB3IgBj2rpkzgq0a2ItVOF2+RMq+awwpt+Ip2HbJENbnNVld6V8vk
vZJ/GdraTsjh1+1nNd9APV7dK/P8Ah4zNYhNrg+2USn0m+VD7w6D+EnW/EOl65WtUagizBjRWuyz
XagnP6Rpq4li1TINbWCyiF5BgF2e515VisqTpN5tQzRzW8OWKS3r2b2nPEndue4zxxPKDad/FRgw
WpooZkARiqJX7QRBp+mUlczeVeV82mVj+qynhRPk5S43G90ecWb7VJa3dKvXzCKmBCEUR2XeRpdD
VWuIBK3KGlyNOwB2xAAq6kiQeddKO/4z3xL/Xjn8oOlAioG1IPxZxloJtJ0ktRX2q08tgqzgFqZu
XpuLaIR5BOVPsY2QFCqcxYGgYKVlbZdz9nlUm7CgZw2J4+bNUcBshjob9z/43yulQ44AcAu5HtxJ
NXbDpJ2k+M0SrH9M4L8AjfNEWD6hglGgxlF1gxsXeXseTTLJvEe22kPXNgC9etQ2ZYD3oKUuN0Bq
eZWGRsXgsiUpgd5p1VxPeyja1mm1u6H7ettfrVwyMEn/a27h/Jt27EboRQdXCoBwDL9M+eNo6Ycp
+nHbztoRNmSCG8gh8FbLOLsVCyvwtWxwSW2917wCJzx+jQr1k1FLtgwrptUZzymYaue23dVbgfM0
szHTJ4jw/OV85kmXJIEZjW6YB7bkCWSCyr2m1WTqfpbWC03stq/8o271Ca1tezoBCLVoB7jGQQqC
pTV1KAFJnF4kXi1a9bvYUqhZC7VglmIrgrRkyy8RsboYUr/sp8H1xZOGB5YRkxKSU+tBGWvUtjSd
9exOEd8F8m840t7eCzVTMQK2h4qZxzJMqZdTq/Z5lSihKLslBKnwddlo693dXr4V93RhYuH5zaac
89aT7JrQjA3pUZDPtw2sXKAXBubz8eqtWalK0moBY5AiSkfKIWjv+wKISvS1lTdCg9WxINrG7Tn3
SkqLnShOqqxEVAZdQ/+he9+3cIkbn18yPgyxNZljlvB5ZFQixF630i8rW9pABg63hP/jGbEI7MNO
pYwVSmSoKqDD5dhKLyUooYe4l7SNUEOav7W4NQwUiYnhZVoH5T9/f7UskKdCYJmLE5B+y5bCr6ry
NAkQteaf1OCnOc01s/LOBNimbqRQVtzvhWH5cj9EWjyrHbaTW0X+B2DF+0D57PVuI0OwHd61ycYz
Ys09YY/2BTYGiPBlJ14hZApxaj25hez/o8fiP4Vc7KlkUXqATDmMMjgOjR+TVz4pHXiX25t/ZcsY
lPvIGNFJBDfVYkfCDqOZaQsGU6ZbBobpr/+vz1uLlGaXxag4ynyerAEp6X1j/v4LA4T8vDdB5PLY
vFwsvw7ryOzb0U194VM7iETcvrmlfjl/ZLkVaZj4n5El6XHTicjT9iVAVQ8DAJnfZ7H2Qtb+5xBQ
7hDFr4I1RXZmDsfbo1s7b7Tsk8fTWSPAapejqyqKB5IXAaWvv+jE2M2RYuptEyu3P0pF/5qYN8ir
Y6bWOnqYdTq5obFTv1fSPq3uam1jj6/uMh0hDHUWXyLKvDRSS6ms1BNGlGlHB3S2NU/rg/j3+4sj
642CWGg+LQ99ceisoy8d+uZO3srara/Gv1YWq1E35thmHVaUci8qdvhF2RrHqoU/ASzPWOQhF7s5
18cmRjp0fu8DX4dS6Vsi189Spe1vL/qGHW1xLM0AGcCpHEdX4x03yM2zTx3b1oJ6o6Vh3c4sUaJC
4ssevlx3DznSUG2B42v5uwzgdO0CULk9lNWtRXf9/0wsolfLrwzo4jHhg3SqIWPXoo1DuLq5CBtn
GUuLhuXF5hUAPuR1pLMohI9ZL4PZ0Xde8dDL1V+MBUdMKlXWRPJK8y95dRZjeqLHUVApnpA+BXq3
8fm11Xj9+cVqJDxarRRYK3h7Yyf/6gDkqn/hTYh3cVa0XnKdzT/h1QjGWlBQTMhFNyh3YeH490BQ
9K13+dqSz6UBEpmo+tF8fGnE6IQpymvqZOYERklsCjsytZfb22pt0cm80XlJOpZ0w2KuzMTzQl/y
Rdc0+r0VVXeRhzSUJe3NLbrptdFw8xPFk7eyrkhuQc+SgBBGSlqV2R2lRE53PvnGt1YcYNFGLYV2
3pnWmu7xyzkTDUGDcIhoqq8Pwh4A0tuna1ZY1Oiopva6ZHrQU8AR3qRN8EACHPVLJzGMfZvf6c1G
WLi2h0nK6DTZG1xaSw8p15mmBr03uJT07S7+noHwydKNJ8eGkaV7BH9cK20xG8l9pyg/dypJka10
xaoRnk1zN9aKCiaxetYRqgysSOWkwm9s2WXz4fa6rG0uJopGvDn1etV2JZOvi+jUG1wTkPBDPRXy
0fPb37eNzGdhGR69NjL/iFeH3isND/EQHrppTOqx/IpgoV0oX1kZK/8bU9RPYYSmfnb1AOnVLrUm
A9h/NIy5LYvVoyVI5y6f3iGa81KBgb49tNX5gwCSvBWYZ2TPLodWJJVaxaVKZ5RW2KbEw1DZcMpr
joYu/v9ZMBZXcUwWsKYZf4Rk8hgJuyl5NwMDtwIwaXW3kduTcALE2kvBQ6/LiqJRmbgsGGsii3e9
jqJJUn/2q6R59NoSJA0FEzLHqfkFZZqRZgFZsdNhMI8tQth50O0iI2037ta1t5ZG0Q48ArkZGBku
57fLEykWWsoCRVr9k0rhOw29b0eAUMhpKIfZVip2xzJL3/4Oh3f9X7OLHTv6RQ/KJhjdSusdYIn7
za69P7ydy0OhzW2W7BtKen9efa8OhWGFrRXQZ8PIvJ6MJ0C1bDTTA8G2/iiOUv0odKH1DPKdVosQ
fMyQCek+SmOa462yOPpyXjpCq0Zfb+/otY0wd8lSVZ/f8ctCjDah3pepzHjUPwZf2nInBvu/sACz
AyQlBswyf1JWr0YeBrS0hbDKuBIgVJj6Afq+5PUWmmXt3Oiw55H3opmPXufLnVOaIMk7Cx+dDNIu
m5oHkr11Q7/FFkHrlqHFXvHNLGu6CEPeCHBDzHdgo05DOkAoY6mfb0/d2nGAYoBQmYwHQLqFM+hD
f8JfU1LMBOGd3I/73BKOEK2fS4m6UdJHn0Ux/Hbb5tr45nWijZXOhKu0uV92gWdWtEQmKF6oZzMR
7Z7+kM0s7PwGWx6IV3aWl6pojZFcjURt8ZDtchqRahBp1iDYYvzJSB6VnAzLLIf00CXifdHIG558
bWpfm18EQOlYeh4guskFtVqPTjV9zusHtK1S2RaNjfhh7dbg0mUyudvpbV3szTAeylBvZR6KFdwj
hdrYvBy3iApXB0QlTtIVgD7glS4PgBmFRm75rBtvr+6oCML0pMyKrJ7SkD6KE2MfqX38AUXhLdaQ
VcsELoR6syDQMshXErrsVBTaqLLeVXKDNINoT/LHUFIRSXElYyN0XQkviPSNmWac2JJnxeVAq5ko
qvXAfGnCmcd9Oh6K6pF51d9MvmFC60VcMfcjz8Q6i9OnNvoAi10kunQ9OFP1kzaIJvh0+7StbA3a
rNkWUAmAGVDn0/jKOdaiNKJz1opuPn30poPW3//F9+l/n0N9XpLLFv8i91OpG0rJrS1nGCF3tf9/
31/8frGa/KxVEsmVrciJpcFGlu4vLCBpihskzOeGupwhkfxHCnu96IqI18q7yXozuSvLDD8czBgy
d+CVwyvMuk9TxZBc890YKbZA59PtEcwnb+Hp2Krzp7n7QVvOV/CrNSZ1k9Se2smumsTGrrXSey/S
6NZtH5VBu6u0Jnaq3prohYy/3La84svhPQJVNlfYKFkvfEKbxWImzPDIiVaE3tE/CZDuZ+//xgi4
slky45qPW4k9KTKGQHQTsQ3tZBzvW0/0nMCaXnQl3QgQV0ckkzikkraijaT2liyIIMvcttbft230
Ye4ktIU0OkH5vzGwFb9GEfxfW/PfX62bUNPZKg8xb/7uW5J8k6qzHu7AicBYkcJ1dnsWV+IwxL9I
WMNKxL27ZMpRjMw0KgOkaVcCuZFlu1F50AbBxvNizd9QmgPNCmGcAuPZ5ZhkekMMD+UCN1Max7Jo
LH97apekwiz/M6tOXHFHVD7CM2Khkz+mV0B7jIZ2Y6LWR/CvgYXHUfQJWEGjTJC8HvT+ofn19nXg
YYenYYoM+MIuJ2ioeqMZPUpa0ddRfDAV13uzCDz+hoIZ1FQzF/tV8tsy+mCKLOpJZvqzyGwt2XJo
1xckZC4K+4gMO/8ufb4ke0kEpZBx0kJaBfwH3/oS0sqtBMMOguHb03W9GtjS4FScNcwpay+8c57R
KymFo37KpYfwMdzS8tj6/OIIhj0sG1PG57Mnk1burZhppVwORgqvPwMtKbYtf75VjDpd3412or0n
qOCPmE6t79NZfS9p94Us7vTmpzT3TguPEo2l0vDx9vRdn/pL+4vxWeOY0z7XayfBeinpba7ChzaV
Nk7MqpGZIIs0LPilJdCis/qsnGIGKYXvy5b2zNSOjfPtgfzBcF5ecjOqkt4s8FhEGkuMZz4BtogI
gU/k5stD1aV6D65P0T4EbRh9ZpZpf83T99ZYN5/aQlYIRIswsIUEFd8pKWjER7TycZCN6hlgLdXH
yYvCz63QmsdGHdpHNQx8t8na9H6K/PSo+VV8LBQgbuII4oBGcbm5IxSpx52WjcPDQOx45/Pit2vw
EPdj1yTfuzL0z1SeBmr5pvQ5ngbhsz9qMCaOQeF2AZSZbTUltqcnNCv4U4xgNQrZRjoauz5upezI
xdPR3jYVzxG9jkCZVeVliKwPTd78DntBtoVATOiYm8JmOpAHC+6rcfS/5qM5PVaj2d6behmCdepK
/fcAluxXIo9bOgxrqz3fxH+4FOH/Xdz5Rka3lZhqrHZ5SugapZn7zYSQIAtfmVg+3ZTaq7KgwIR1
aGPapQ6399Ka/yIfYUJIhcbHFfFVnjOTQ+vrJ1HsD6FwN5W/irSxVe/Bpwvxtq01B/Pa1uIADmWj
ItyMrbEzjz60Tbr85hsXSD/dQXhJrl36oi8vFCn3M6Xk5j9J3aHYa1tEWtcBEVExXn42QfiwZIU0
/IJ0oS+ZJ2n40PIEKrUZ5XOnbmVxViYKDq0564nQ78yseDmMOgr9UpA68xSK37rHzPxyex3WhsE4
6D4mUgZjubhHSO8LReBb+kmC7/U8oFz/KdJK4eOUKP2z1onJBufrH12QS3+lwgo9s9KBHwXOuTgm
Xtv63ZRUGSipsjz3xXgvmXRI76sQVnHYb0XYm7KvpljE+36K62ejgUMpyrLA9hpoysSQdEFt1taH
HBdl7k09KQ9jpSKHPUGerxRy/B1FUfk8Ux84uZC3b745Zo8OTRYohLnKsvj9fiI1nZBO6QnSAFFD
QbBW7OrNxRVVJzcMuHemF74q1wbE2ioNndHJEEtnAihX6wNsErvbS3+9s2Yr5GKIh1bClawKcjlq
jegkdI+SFTj99HaXiAUiRgp3tCBcdfQEvj8OqpjFJyUVbc2g8V9s7X74/fZxKBpUi2Bb2R/mMnLM
R43iXZ6cxtDJz+MW7/K8oIsNywH59/PzNL56jURS0wfoaiQnT/s6hXuheYJM41w2x6g5SuWb3eLM
3k9Eh9cicbUs1FNNMUZxYHfJWfLOoLkbIra3zhYctgb5Zsq2ChXIhVuEatOIzCavT4W8q5HSye9u
f3/2R5fTxfd5glhAEXWaQBfnI1TFILSUqD5Jch2960Qz+CgiJv4Qa3r1pHpdf68IIrqIQb/VP3a9
n2fLc7leR/7ginMwQBCoTpqyPjU/u8SOXm6Pa+vrCz8sjjHsHFFVn8oodPTmvvuLfAilEPpMKBBa
UJIuex6tOIHDApd3GuArGG00JN+8uWYDQNvI1hOfLONRxOzVTFJZ+rF6FrwncVuYb37FLhYfCV2N
3B1yt2zjOUZ6dVakVoZzwfTlEyradKJnveZ4FWxMjpikhnXnT234kXde7tC/qzqFwCvDsZqu5NXt
jQiv9DDLfs89q3Ia1OcdTvYLO0ayE7hURdpG9PYgUEc9x51s7oI8MA+llSAILI/JjopD5AyK/MHv
G+3Z9DThLgoykHtwtU8vg6WPui3lsn9X0xdSwCRnQKWYR9NjL5f9S9pwh/d62AMtqQVDcOpKHHdZ
VRhvfqfPTlefhRp5/FwRpMqcBT1LA/kUyChBwh3/5kW+/L58uQRhVfR1rc9LMH5I1c+q9v32ObgO
Ei+/v/C2DRrgWaoK0qlPQtHtq6Z+J4GYgHRR7BSa1QM5fIZYvHyz22JDaRwMUt1Qoi/dllgGcjs2
Y+m2070RfTTLjSv3+nhffn8xbaVZtV7R8v2Odl0J97Gl+bUCL8UCx5oYZs42LbMDdeAP/QADN/Dm
9wnoDG2AOA8ahwTGN+FdGSS7vvyKRvfu9notAjxVpE9olk2UgGnQVbtMPCUwayiBEMVnXxQkW5va
91I6Ogp6emq4FVEsnkD/taXJ3F3Ada7UF0w4GVtRyOIzef13xqh+hDEFhqvs5+0hLbbglZmFK45h
2Er1Oo/Pmu7ZgS87/sz36gv7OEYn3jrctrY1qMWFJpHJHTSVQRW6tAuawC6C0g71jerfbStokV8e
2zYx/DTJ0xhJjEfTP4jVKd/yPFsmFjc/l8J/TRjVndwf65/ylh784u5fLAx96ZeDKKq0aoyUhUmU
9mkIpK+pWe6qVDsr6NAbfv+hluWNeVvf3hDG0WQI9nhZA9ODpDAja4jPFQW+4BjnkMcQLh9v74GF
d/jPwMC6yFxtc9Zq4fSo2faCWYrx2RK+xK6Zf779+dVBzBA3Mp9zp/hiZbxaay24XeMzvC8xnTHd
vS/SYNQiN1BtaVBt2Vqs0ZA1ZqqPdXw2FEce7tTe7rV9Ob2tVvjfCft3RIsJKwOzGJOUERmeFdkl
GdCmUp+6ybyHVuqxG+H/+osp5FGmUHYBybUkW0/NphjFyk/OQfeQxOe0oLQMy2kyvO2e+M/A4Gtg
wwESvKop+Ure6HKZJmdzuJfCuy0U7eoZhfCeQHYmNzHmjfgqgDJifSrpkZq383dReK8UP7ro01/M
FChdGinJVV315kL1VbdJyAgaOIy0+2hmv7+bMue2ldUTY5HPnwFpvDfmgb4aSO4rxGzzejSp/yvN
xX0uaD9um1jdyYRQIq9wbpylAqnghVYYG1FyjqG60xx/stEhDLaKiCs+jZc+jUnArEDNL6/tJJMh
Q2696CyRnGa0MqSKTWWXvfa+Hsx3RiZ8GqNpq5SweHTO2+zC6jz219OXJ4lu+H58VrXuOffCB46a
o2rtB5pxfsuD8F0o2kMe9BvZmZXtp1J5Jx/EC0oldXZpNiu0vkvMOD6b5mNVxHbtP+p9vHFUV41Q
IlHA2s2vtYUH8iG21FJTjs+lcpymZ8F6DsO3+2uA7nOFgd1HCnDhfoqmTbKi0rmIEsS7oUK8vfNW
NvfF5xenFCRSEctQO56hghv9h9J4u5NRIfFQaNIgA2SIcwD0avWbLhiTTE2jMz36FW0ab3uC/Nlc
rz+/iJ/aohbqQefzfrpPopfB2IIOrJxMlUrbDHCeRUiWL1nfRAHCitTwTPXKNsHT1nKALDFcA1CP
3l6KVVMzDJWuHAA2y5s5TIeilI0pPBswQ5aZv6vl3+LAo0/eSs2sOQIafTkXhLbiFdodAV1IvCmq
nFstPyuJfic2kxOPFKTVQtjLUXiM+vrT7dGtHRVONkMjWQp8cXEeScJ2gNSK8CxHiTtY8iMY5Zd+
3Lo81/YzTytcNYYgaFkcF0nOC1OFGf48lWd/et6C1q58Hm0BUoxAh+bm1EV4002hXNARPpxldL6+
hluylMsOxXk/X3x/4VBSsy8NJFuHs6Ddx5p2KNTnQeYBTxdp+tBZH/3qy4TChrLVZDEfw1fZjtnu
3K8NFSps+1zWi2lLM6voo1iBWY98k9b/SJTHVLjvs7vCv7+9D1b2Hm9GHr60bCOquCzyGWmnZKLv
9+cpPwvtIxSDdjF9kysXxWIRfOptayu7DmuUgfDQRFPLXj4FpcixE5AfSK3gnRDpMNRoL2HzxmrW
PH3saR71vE1nVsPFsg2lNmmwJnc46c4eg09WuxGEruy7CwOL9bGsRh7Lru3OsOa1+UGddm+ep4vv
z/ZfuekapkFNnb9vpv/4Ao/5vbFFILWy8BcmFg4gQgTDN6D/ZAgfxT7cFUmDq3nWxWRvZvBGb+m2
rGzpC3uLuANaYXLdNCLy0IFeWc7sZGbqNaZD3LjVVsvj2vporDwNMTM8eZmaCK22T3KpQEm2+qAd
pS0tyLW5e/35hdtpW1H1Zv778wjta0y6fme1z7Xm1MGxTL+8fStosxgpdx7/LB01nIppbZY5ih39
s9Sku3L65MvTxrlcuevm/lNrThuiKLXs3kQGBCWcSm7Pnr7r8sLhDrZb9OlHs397/EQ1EGQZLxAK
UUsPIJhxJIuF3yLgmtmh+mPauNfWVv7V95crX0A8rg5+0p4bSJB3cf4XB/P15xcrDzd0GvsNP1/R
7sPocRoe6q184cpaAKyYu3nofEPsbhGi1fUgNgYyEudQeuBuSRBnmZ4hP729rf7UexZXDGaAoYNa
ErnqFy5sjJNUomm3OZtqZ0f9YHvll8z7x5M/9clLXNmfAhRubMMNfgmmE+iHWnLeWunGT/OOmytr
UJXBOSQtfAJ17gBW86A5q/wGaOOjYD813/P8zVHpzClErKMqSCCZS3ADvyFPBB/y9ZHWgTInx9Zs
xIrXu+7SwmJbDHKRW+VsAVrfqIHtdmPbrX4fymVCAmDXV6VhITPKXIzk+hx+yoVfQ/799ma4vpb5
+czNn71wHQTIZVJ1hRg1BIN3KqXOxEm7t557Hp0SeWKqzhQgwSle3mioSIxIPpWCqx8t2FjS7o3V
CeJ9DEDwCKibGhFMAZcGCs+H8l+NPTd5oqWP++WNU7T4/GKrlnQojZ3G5/1kJ8G/FQk/fW0jFrta
5YWNxRzVbahBvx95rtcqcMnAgvVG5MqfSYIGiEMPkctMcXQ5SRZyFYLit5abj989c58GW5XSq53E
EF4bmG/OV4GLniNwI1uN5XpVjupB7ec2QnjqU0HpZ2O21kzhJWmd5S0IsdXizGWKMESlnFuuKr2T
xNwppcRB6Pr2sq8tCSVt+oThc8VTLZZ99JNA9ctCgDuhDfaof+WPSSZkG4djbSikZ8GsgChiFy98
cZfGcdsPpX+GNxleUv/R6JWjVCcbXmTNDGp2vPvhOJ6VrC8XJ7RIo/ehjN53rLtW1z9HYm9bmbZx
tVxdYOwBDCDvMVMjXT0t4TYxhFQRPFcZKmLJ3tGa8FlWdWeKsru3Lw+IAChkaUmGEnex3dCep+4f
W/45yzLxQyL66ovmWVvMdGub4LWVOaX2alMrkzSmPcDtM3KhP5T6x1+M4Y/3xYVB1LH4utpDSFxK
lX9G9cPcw5CFzIyfefvbVtYWxSLzR40e7BqR1+UYLBC9cWNo/tmSf9fj97H4Vojfhi1ixBUrJE2h
teBISioJsksryai1EbpWwdk0cqoNTtPItqrluybays7MK3sRvszZxFeW5jV7tSZtOMUD8NTgXAeI
wlVIj8kzO2HX/JP9H2nX0Rw5zix/ESNIgvZKtpNtShqNuzDGEvQeJPjrX0Lvi91uNKMR0h52Ltpg
NVyhUJWVaae7zHRfysb8/e45BCs4uMGRpxHdyZL3nFKwzvIYuw3SKGGK9HZu73X+kLpKELN4oF6M
7sSStK8bgOV6E7QXTxCBMTcA2xRhRpxm21ua/ZJqYJvseZOFqVEtYYbG5bu6gQBcUbRkiwx8p/Lq
q8tqQ+0c/LVQ95RTYX6WA1eg98lT7dthWz1rSxUQ6xvx/16f4BUHhUI2QZswcIloFZYm2Bi4aUAp
MHkywO4fkrQ09ibkJMKqSYfddVPiVF3M8IkpaYaHwnN81vDkCTokkcZ5BU0bkGmZQxwU3RIupR8s
C1THWKeAG6xuXGR3gPWDe8Tj9HzjllnDzcnSNDCAlEmwpM1fZM1FOvMYU/szyKi/e3Gn4mZdnViQ
JqJYD94RlIDOjc4tkBWT1SRPKWn35dRs9bLdQEzw/U4GnKxIyOFFgQyMjDFralJarQPpvWLmKAHx
3njMudFuRxDRhHkJ9bf3L6IobKKmgLYO25TmsjYIi50FTg1C9/1tiWfnzkl4/cjGB22Gyta2gsBI
0LYzO1w3vDafuHIMvJuAG7mAolXQMTQp5DyfSBXvKQdhaessW2heKiZ03Y5g4BNmLoBbsZdPCJvh
cUx7h3JNN/4cVENZO9sIzP8xIf5+4kgRl6HSBp3ApxZylW3yq3cffPs+9z9dn7GVOxTz9a8Z6WgP
yDpoc6NhqagGkr8i/8FyVcP46mwBHPK2IjYIes+HUnj6RJjnwWt6w3ZxH7rF3pYgG/jASE6sSMnF
ti3GkRtYE1J3YAxauuKm8iyVy1WNRdraPfqVGsZjjCXxc9Ac61vI5UEJB9WBjwwHbIXw7oIJV3IN
FmMJ0qVi/Wf/adKRLaO9wuWtjQUM2uClMB1kmOW4s0UpdemhARV5iA0Do6/KLZ340Z3Nd3LdifcN
JLwRpr+NBRnm8x3guI1HU7fCIzChwKg5EU9Mhc9ZHQzw7GiEQx3wIoimI/yNNtRxVHbc3/QW/z0R
ntz5AD8oanVrJxPPAVf0MgGgL9+GedxaldnQOOp7UAUSE2pxtZGEiEWb0Ck8lar82sAQSYBj2kPV
AUCH87nr5oKRsYPz7ubdAK4wxzkwVAOu7zaVESlsWyxtIBzysE/gxMidx7x7yJniZl8zgUYAEEYI
efCLXhMy17nDjRQ+M946P+J8Z/95/xhODUihA8fbCs2sSfI05pUZljGoZq0ZMHp7hEjZfzMlHU4X
kpF2XGMsOpylW+wt+49e33zABs4luAeh+IGm//N1L6fKBhEJAhKK27q4M/un/gOJDRHv/GNCumMa
RqC63DhaFPs6lBaRYUoUBZm1s3JqQbpenKQzzGTGIJZ8N09GmC7NtoqrkKjAlmLG5bjx1JC0+Iu3
LKbZYvFLP6zz24Y9+tDsIwHa0iAV/V7uuzeHho5bhIAAdgJBL81cRTyUmzWMCxqvbbXJZlVOYO1e
BrUK3s7Cp11Qk0K/uwNNYA8D9W+j+aWq/64dRnh9HxUMZJwuIsJptJmFaxi5gAbC0Iv5WAyvdapi
7xSTLi+K0N4W6q5428pImhErDnnuCjF11UBcLy50Z5+4UBwG116P/UD5vkjZ1AXNBM3t68dndQIF
FEFgr9G+I7lNO9eLwXAKLYJ8Xwg6W7ATKm7o1TnEy10wEwoiEMkJ5BmS2xCY1KLGdcqnudbjWygc
kEPZx4XCd64dIzR8AvDoiHZsWzLlDGkj6C81sEbakPH8ajlsk+bfcH4V98DqrIFcBBcNngoXcP5+
qBevzbDtCN26DArCmw+sysn3pXPTs4V2ZTJokZ/cu33gtq//7fuSvyGNjRjAFcdmgqRqBsGYb9cN
GKt7+mQEkqPpoKc+9MJC6oVGCXrkIPus/SJP2i/j7T+mbTQr6P4SiNumQUwO8cv1X7C67UQTIkIB
UOPK7Mxa6nGSxgxOe9zSIpz90KgU223FBNKdgmwfCcNL0lhzMaD9SagX8dHcaAsPIRV7rKff1wci
1kLyDmdWpIAdQtmzzqFrGtWUgOah3NVzEqU+qhxJOf2x0kmxt1ftIe4AytKBR9WlQ9TqLvoJndqL
Yjve+aBItBn6jpGrCueO3JgDaqvXB7hymPAABk0Q+rsEi4a0GW1Xg/Yt7bzIzaYf3C83UEn5ct3E
2koBIgLkHh4JgjDzPEho4cfR9Vi7kRs/mPSF8CNrFUWotWnDTSSCakBRLvBWfTwtPIOKC8RvocJc
FcajRvs5GK3yi+3GDAmn7Ob6oN7qi/LOODUpJvbk7dubpI3bNPWjaZz2WtFDABRKraX3OAF2adAE
LUHenmbD55H1R32Zt1NTPDuc3mdmcWPT7oY3qtel3Mwhbnx0OaAODzok9LnJu6ef6UL8BO8LMiUv
jZY+TWW+zVh5C9KXDbo8/gjdTuDRpg2hRHFSVnyOEHwDHMxDEx8eUufzMcNUDEyFH5GxGPaWEw/h
YBbNnnZJsx3Ltr5vaPYzK3ym2MGXQCsxanwZPCaw7sgXT1ZAnsiJNT8yqtG6X5DEPICpSX9IW82+
ZxDo3UOBlt6P3dw8l3Onbwdg226MUsUVclkWFz/EQyoJaSWIq8kQ0tlx0yGF9G7kpMQOu7y3oGPb
TPd5xo1D6ubse9lCp96Z4vHY9bS7r7rM31RtZ32Ke7PeJHUGoZpmbvdo0krmgHZa+1C1iYoHaHWp
Tn6ndCBHoyFkSmM/Ap6DhrRpeAASA+d14FMcNoND91Ov2xuf1qq1WnMFpzMkHRqjnZAxGNM4GjjZ
ePS2cPhGUxW8VwKRs2UQP+LkZKKHE5QNM4yUBYR2t2jHq1m4qHjH1hwnAAGgCXHBcAEZsXMruWuP
2oQe9agjIDZj3W5OVSnR9dn6x4SMR4HMxFgh9vUitJx/LgHpNgDunSZlCLxmBx3RyH2AtQUlWGnC
qsnTHGegfsSS56RH0nO2dsn457rDXJsv+H/QEgiI3QWaMzNHq1gM+MsqQwEgB/+Y/3zdwtq6n1qQ
Npez9LoZ57BQL4fGO7TOz/IXIQpvs3Z2wHwgJN1wWV6gRl2/quyu8L1Ir92wqwHZ8L8b4+/FLLc4
L6Gbbq8PanVtkCpC2xIaly8aMzPfiuNs0v2oAIvQ1ilYg2Cn828oWgzC66beygfylQYE/D+2zPMt
XSI71XTG5Eez5f2xqX/f9s6D5fOHumyAr7Gfpj794cRoiK11qAD4Gw4Ws9k1FZHd6joK6mPI1ohm
EPH3k/PLaK/xnnPslJFUXWAVxP6VdyD0RS9S+WsxskZxl6sMSjFQlnXW4kMbOKpfF3Qf19aPFMwZ
h+uz+xbmXMwumIJRbgAnI5Am58OqknTIszT3o350pxv0bXwG37IR8nguHkDIWG/1PuebrnXsVycu
yE0BOoeNCzKckKE3IUopq6Aw4rEDXUC0azVttwMPNSTYK39Cu7Jt7aacxpsafcv3uFzqAPUHqhjE
WpwlYH4gToDmygUvRzZofOgWN45yku2Jc7Dtg6232w7dGAXbXJ+wtVU5tSVO4sk2MKa0RU+AD9RM
7TbPnlHEh5EnEHehoL5vWBsrTvaag4KKBpJ/eL8C1y45dK1GD3FqlnE0Tzvje5O/Hw3yhlnESx+Q
A1uOj2ytKSoIBSCRnd+BBjNXMG8Z4nDK2wsgNdMTyHxU6qUChtfPBmtKK460NOEvTj3k99yFwO+E
0CkkHf3Blth50LjtgrS+8n5CFENPglKHPp5bZu5HJhOkESaQ6KK7X9rsQxJXSyvS9oRudBtaz4rN
seaGEeyjJ010XV8gEBevzga7pUg8avX3Np4+V021Heo56F30KnZl8zeNVcD6VZuoLTvo5BNBjLRB
XGaCp3nAhpy0e9ptRutL00JTnuFd+KPVqSKDv+b4XdHYgWgemuIyrLZBlSNxYxw1cNst5q8MiQJ0
JymmcXXPnxiRPL5eg/W/t7040occJN5gAvvAPgD5CY4UskICbHV+iKtsGsiYIhbjW4PceCrFybXf
f/p58fcTHzEaY4OYCIeKzuSvl7pHVNQUU7S2DqcmxN9PTLTTlMVlAhPcOPr2bTLtrVFxdlWjkC48
18/p0hiYpP5RZy8dVXxeNQLpektGkmaum8Cx6fpt0sffl0p/hOaUIpmpMiP5awo5F5snMJNW+5hs
4jGc3ykw9va+healKKAI8joZI+D3FakS5voR9zaedmAeamiKWGB1LU5MSKOo0EU59D1MULyCCFAy
igOxdqsJFhiwTKFPByWm8+1U5k42z4zBiejQWkD2f9ct31uVatiqFcHZouOFIiKpcyskK/0KLE24
DMaQHksr6F9KlV7M6rsb6Ml/jEj+cIQvBEd9E0PivXoEzw0Ya8kDm+cXxM5D0HqI8cel/DMu8yYZ
+7BojOfrEcJaNHLyA+RLZhaJ1KHDDygrJH2S9m6u7PupIi9FMm/QnfuBujpIK0AnjxIxaHTlaleW
93MuKNKjIQ3QBa8tIdEU22N1+xEfyQzQv4KhWfz9xNvkPho26gRP8466uwJEXtxRUcuuXWPoFkSC
CNcLYETSDlzMFGAKvNCiDlq8yEhk5BV1XXOnu4Nxm4z5cEC2MNsw8A8/XV8vsSHkEAUzhzsN76dL
qm4CKpySevBzFcu+our2ZGVk08zoF8vrrc9LE9IOC4huMoVnWj0NYMuycHULITspGOlBD0vccUFl
P+fsUGgEYQLi6v3saHqIZHm3uz7OVXtovQNXMADxqCWfL6IxIBbLUqThUvIpSf9S/7FIPnXN63Ur
a7sffIiogiBCQCe4dPxchKtFMZleBNTbFrLLeJUdp/o1a5HwNxTBq8KWnIlgoK3NtIwgLT3+LJJX
qFw1yBRRGoAc5vqo1g7Ayajk3Wkm+uQwyG9EzNwYYEBVvHFVnzfPlyafOkcb8KyPMu/H1H59d08p
MoBCTx7oUjQrIKVy/nktL5CljB1kbPIgyQM2bT8yO/9+X1pzNmhkMTV836i+xlUJ+UdV8WvtFv93
BEgHnY8A1JHJNDWeFzn1I3H2drzV45vrg1i9OE5tSB6om12Cd6TIoejJTZ0bYNEebvFseu1r7dnz
pzvDKp+NnDmbejC/6pWKPEHMkuyHTu1Lm6DrCcquuDkjNjSQtHktl73fuQFjj01LAzo9Tfz39SG/
XesXJpGRRxce0sPIgJ1PawxvkA5V4UWa3qZsD7VyB+neJX0eu9j67ePZeTQyhuRwk8b0YXD5su+7
OEO9JB+DpKFfGZ/yA1oA2qODPPaWNdlyLGk8b2hBv4DW395r0OlGpmaaFR1QK94MNVYbBNKQk8CN
Ie3p0hsth4MnPPImJLzKx22Nf1wV/m7lYKJwLHoyRMvyRV5NB9e+wajhRlOoJ1+94vv1BVjZ1sjK
oxYJ8TGAWOXIcemgndhwVAubpHmx0/QHt/U+6HWVNtjKMKAC+O86i7+f3N9dX6MHb8m8yB5vpyYY
Y8XVsuqI0awu2i2F6IX4+8n3Wet3bQINU3y/3aE2uZ9iEiz13irrDWitPhCN+CfWpKXHExoQD5Z7
UV7eZvkNeKyur8rqbIEPwxBt/lgXsWono6E1aQ1WVF7U+uQm7vpXRrxf102s7F6UiP81If5+YqI3
ede1bupFFvRr9eIXEluhFd8N76Tufnua+Mi7oNHOAVuBXHpLxqymdouhoFgMymfH1vZdVs3bxtcK
hf9c3QNoJPBxGtF6J6frM4JrAIUjLzKb/qEZyx2SIZDFoc8LL27Y/G6WKXGngZUTMZvQB5Of8Imm
kYI6uHNm96bLDspnhHB9F64R6QEQo6CaDx9zvkK21ul2OnSIR0ee/+Eo14a1W/pFMOuTtjcG37xd
UAaBIEaCDdiiv/VQ5cCZBG1m8ID2DWTFSaErIp4VhwHUFJALCODw02zpIBda3TvMQUV5Ma1dPMw7
p9l02vP1zbm6/31XNL3BxUIs43zomptkfdYXfuR6Y/A4QGDt3d/HDS5AMkhboU1WChdKCySWeodg
Sv+eAfOjYhpYu8hBbCW0FlE0QFpYutWaujJ7Y/FxNRjz0c7obwJmPafINl6qfaIFgM1u2W9Nlz23
FbmvFxWVwlrBG9AtW8BM0OyMDvTzCTQZtJSa2gE8w/EClzwQ0K33w0teCtgz27X2ENLKDXUlv/3l
nj2za57bXcw5abTCg12X//Rr/rUxvMNsgexpIJmqO1VyYUKyAaccy4fXC8673PVRZbxN2OBbR5sw
vhlIS9ARl/I9SGyrezqP4Ot817b5f4M465C9AKb7Apa2+Km2tEhhHM1ig4fwxsq17fstAAmJhg+Y
AYhHOvM5ek2SZIE2e0PJk8GH50VTUX3Jm/NtFJYQwDKgpySQEedrxBZniNvBJkfa2FBH0635V11W
9n7KqjE02GDf2fmUHihtzW+5ldONHU/xBpqbKuISufKDXwJlKtDzCHgEmPjlYxjnQEMVfgd5Y6YF
NdqLHcjDtXG2pfOXLr5bkr0Rf2XO9xgNJ3pymLwsNLIXj70u4HU03DIsejecrL9zMd+UAonYPlhM
kSSULhUxW0CNALWHoo7IrUmuguaWWzSJbRx5DZpbGnT+uKmTbe9vLP39iw9TiJIwH+gklR1+31lQ
+wZo7Eicm8J5MlQYKhn+Jj6J9zCCYRC9AfgoG8jKAbSFVWccOx2Bi55BGsYeGQNBxWBsmVMQHox9
mXYByE5RyGSTc5txD5JzdYKWQ5RI7lEMHHZdZhAoMPJuW9s0+ZQA3rFr2oGr2hGlq0beHr705ELC
hw3OOPRR02+BdK3dw5ArplxlQvKTtCBlI4Tco7H4UqcRaTPEvq/Xz7TKhnTeXNDd045gGHb1ZNbf
S+QAmQr0J+Wu/jdVKJ6BhtxCn74UkKLXLmMjsJ+RXtLpkZe6dgQkHHzF/oQux6UmQDlpr7wsusN7
BwducnQgoTEZ5ZKLJri45z3pYkKOlr1bmlu+7HiqCO2lYEDsWphA0g9AYJQfL54oKY5M0TvkCCmR
mm6gjnl9CHKFUBhAHQm8UDgRQDzLbqgtJt41hsuONI77XUfi9hUPYbTx+3WTP5Ocmp+AAvrFeVzv
WDkbe9qw4TFzyhJeywf9p+L3iE13EviJ3wO1BcRXaJLHoOXoH0wl2tS32nTMrHzcNCPYgyqPQRG0
q2cPUilgujb9jgIn5I8vuulqwTT0dpDEEF9QzM3l3j3/KdIrwc6T0gSR6oz60Y3m7xJyT1TtGCvL
C9+KBhmCzBCuA8nBZrynHEjs+cirRwLUrcZ+Xp/PlTDh1ICc5cwhhANWYBiwX/wYemEHdwn9SXEO
FKO4CLgE6GnOYUTzg6wL3tvj87YnTmbJlZyIw7HEZl7NR0//XqYRoGhV/Xx9nsREy9tOrAPiRXES
5I4yGg+Lb0z6cOwKPllB3pTlFJSjXv1uHT/55fRpEnSNv4SzW5tLgEhLVQO63G1IggtlTLRmglRG
fiuSZaI0RV30OE/mGPpJcjQ69zGG9u67t/WZobfw+eTxy5dlAe2IOR41Y2M0G17sZie8PpuXcQMi
QBd0DVBqEWK7UkLCtsrZmrx8OEIbgOUQWw+nZjdYT6OKJmclnju3JPn+ZloA/CfpcPTNz8ayteld
P7+a1c6mey/vN62zRxaxKN+ZA8GOPDcrnVuNO2PZ44F6zIi93JTUsW95OY4KZ3h5rgA8gSUU01AY
uWDq0g2aWsyAHFcMMfkl+1Imm+vrdOkdzg1IHq5Muhm18X488lxrw7zRWJiyqnzVynza5TEeS9ft
XZ4yhPdIggtyRVGDlCIOz9OMPM8HDOg1fjXK0OP7PLTQVFXtu0mRoVyZPFEBEWzbIPIA09F5pJ/O
HR4sbm4e6+E+a/fUf//coUEHXL54TOAKldt0mikva9dqzOPU32fZzndDo99xhftecQrIUJqAX6JL
B9Sa8j5De+ZS4Z48cv3QZneluXFV6nwKE/IN0Sd63YOc3jjmBd4ZIZQtjHeSBYjTcjoK+X7gfTlU
fgkTZL7Lv7PsplNBVlYGARZqE0Bz0KsimpFyDh4odJA2rJZjrvfWpirym8oEaYVjd6/Xd/CqIYgT
IHkIBcsLrFtuFhrIK/hy9LrmZjHNO5aUaKThjir4WHGhUF9A0QvpL6gFye/70Yb0B5KfGFE6b73l
tYdcqplWDxYIwWZ/e31Uwkue3354dAGThX4wCDldBLI0pv1UE7+OnCxD3uyvHT/Nw1dnvEGFInSV
gsCXk3hmTqZPY+BaqcsW5sblu1Pc1ECUQxX4+pBUNiRXs/BqLmxTq6NKeyiqgzW9UPLluolLD3M+
DPPcw8yzDc0WGtcRuFwnjwf9rDj9KgPSrs4cox1MA7qDnGX7ftjF+jsZ9nEy4cFE8sGCj0FDuHRR
LyaymagSpJE7T3rAbXpIEjKhtuTuYqt4/615bk26rK0hnnvWtYCtOtMWMMRHCiYKxbqvbGWh6IGu
8zeydTllwUaWpknq0oiXG3RMsf7JzsIRyF2Q9SWv1zfAyh6D9CBySQRJahSSpNkbq74fW+qmEXix
A9e57ZokcFWubWUToFUXClUIBQAekFnJLEbH3upYGg3k5sWODx8YwsnXpT2sG33eZwa+7unGE+SR
H41ae4Q08zsZqd82GmpgogfGtowLtEWV8r5GU20aGXQ/Z3dJcYPOrCDXIHm56VRdGGt74NSYdPZp
C94Bt9fxUrC+QTdVR1nALFLIdaLKY/+Je1WL1eo+OBmcNImgapxqzcHgRHU6jpMgQ3ouVXWkr28E
RNXIrqPSJ++2snezBOQqaVQ4Xf7aZG1362qjodjTa1ZQHgDYCAXRyz7atIEulmXHKRp2X8Y59N2v
1zec6vtSyLmQeCirNM2i0tSfzPLbUJifr1tYW43TEUinUq/JjG44jCApb/Ts0Oj7VMX/KT4h3ZeC
rwPCB3iqCRKCc8/vsrSdS4YF74ZPQ3UX53lQWmbgpE1g9Spo1vqM/WtM/P3kvebZGl7wKXaz7kwb
Xnsh/3V9wtaOy+loxISeGIAMtTslqZlGsfaCLu0kmwPfhzpRk23wAglSTVFFWxsQCruooCGQQnOe
ZM+MuVHh/Umj+JZ/K1SeRvV1aYOZ+lCnecFoRNDNDOyGKphdW/vTXy9tr2Ep+WT4+PXpiFhp3CKr
mes/WHJUoaTX9vGpIbFsJ8uyWFXpNcLQcdJ+eTut+HF92VUTJb0tMnDAppmF71ckaFnobK9/fu3n
I4UHRKQH4YyLANatK5sTMPdFS++isxQCdb0bLOgQuW5mbTnwiEWeQci3XJCNAA8PET9QKQK7tff9
W0N/JgZab00CoPHv66ZWzgnqBlBEw84lkKmWJqzOwPsQg5ongvZIQONpxwfzVp/7V6OpDi7Rb8q8
eye4WdybluDRIEiIioqVdFaMuNLb1veTSEs22k+vh6j14fqoVrYB+hYwIFRMRZAhXZY55Ii0FFmA
yLCT15LcGPqiqCKtWBDkoLi4IOEJ5hHpRBKiTVpq1UkEbZjk1ldBkS43GuIiUIxD7ApIIYBXz8+J
OafoVLS0MQLqP9CSuQ09j31KzFLhtsTPPHf6Au8gtE5B1XgpRmSVkCs33Y5Fde6Rx3Ku2AZ57DaI
59rddyZTCdzIdWysvTCIDSDa5MFCJYUV9qIzvZsTBqpYD3wMaHUztt7wK3Xvh+bYJTP0XZdwMHbv
3Q94AOqCagCoRKijSvuhGHGBWvbEospdDl1dHSlVtbCuZO2EDbTM4OWB5kwZpeqZ3E15OrOoqFiQ
aEHa16HRHOq6DopqCMeqDtLEC+bUDaxSC68P8C37KC+kaECyRNrmUlYWDa9DayHXGnmD8zCndJND
LsBwql3KsluHjmAYRqNcS8iWV/ocJB3Slk6pba08Ddym+dOkFv53fdO2TOFh1rayjU4wUKWgVIm3
+PlW1npe1ovdDlGiEy0s7cy+o9SDPn3c+YpZWNvNovSMDBne/RcCq5lHit533T4C2rqmeTAuu8LY
MP71+mRfnn2oZsCFAR6PivsFgx710HivgWc8Kp35pi6MZ0MrFExNa5MmGpVRTgeMG2yU55NGXdbp
Di0HPMO3hpsFrEffYb19/zhOjUinwqNuhxxWMUR+cc/Mh1GxGpeJUVFGxDqgCwIH/mLh9cFAcdoc
wfDhQWf1z1xQMHn+qC133+pPRgFBC9VDeW1lTk1K4UW5uD5vdGMEkZLxBW+BTyUZP+BKTk1IF+YA
/bw6LTAqfXkw7NvqnbjtNwd58n251aOJRyt2Mnw/qf6U5Fej6jlenSJkXXEaBWmeLx3HAYe0t/Sc
RQwoVzBKbKp36sr8/wiw3kjvIh7WZaxUUeh263B3jLLuyQ/jWtHjcBmxgJobRojQ4ECzuDg6JyGk
0XeQmmrJiLxeeigtPRi6ES9wdl8W8Ssl2Y/cIJvrB2X11hItp0JPC+AvuZKWJpZD+9KHzXzvz18L
+gg9rCBPrGBKk206fMvb7mB1++tm15YKrfcINoUGGQZ9PtLJcamhZ/oY2cWR/pj503/7vDB/MpGU
20Y2+gvOJ8Sbhx/5Owkt3/aB6GETdFwILWTM3wDQoQdW8DEyu8/pCIFiew4armgeXV2aUytSQOF5
ZDS4gUmKPV78KDTLuinjxP7Utp32WC9GFTrOHAfpQr+lfk+PJuEqCsq1dfLAb4srDlE0+t3OJ9Kq
nGYZFmeMciHQsbM1Fc5n7TY4MSDjZjzm1tA6QTdm7Wwyc2N6+w/ttVMT0l0AgGaqzzNOlTWkW7PX
Ns2f9++2UwPSOiHZl9K8xRgG96f9MyYf+Two23FbAmCKh9P5GnRZOmiLPcNtHgz0RY+eKs+7FluI
6EVocgGiKAvOuHaeGprPcRjpt4Qn29LL9455QzoFfn91MwHFCpJRgVGTw0hncgy7HeE99fgxvdWb
D3hPAZL93+fl/iZiLv/znjqYWKH/tO9N/+jk5lZv+GNiQxZ9VEVl6yMCPA2tFYi+5EYbv6iAUKvg
PP1D2pcIylS3vriypNgXLWiG50PGCu1+8ntSX+q4Kxy/iXJXD6HVlXU3Y9ve6GMcLNVHMGyQmUKp
DO8lDEe6P/tmmTQGNtPIry0wXbG9bs73VaPKyKz5NYHI/gcAJjkVE3B6G0yDfQTOgrC1Dlbz6FcD
OObMILMid9jlTbTQ90e2oJ9G+OGJqPMii0WLtqsMG0atCsDIO6P5fd0JrBwisGi6gj3Xw4tAxppP
DFeOOZpNlBV9mLbfe+IEs7Zj6X+0I8UIA5q7psQgTWRZO90JSuc+9fdGqng8r7hloZoG+kHgzRAd
SD6zIXZctu3UAM8fDs1NsWzjdnt9wlaCHWQYADpBUxJoO2Vor2ZapOtjbG3wRwW28ezVx5xt5u4z
rW9SFeZw5aCeGZPijTjTC33xYMziQWOEuUpXZ+2cng5G2D8JOCwwwCfpiO8bzZNffuPtIel/Q5oU
BQzF82ltnwG9YKEPFs9+hInnlvwOGAaw6PYg5fjhpn1YoV6GBkLS/bq+PGszJro58NABuvtiP5vN
PHvT3PdRPGhBMOaJ4gm18n3RdgDFJuTL8BaUZiwvdWup/YxH7Ktp3KUqUuPVzyPrB+pZCKqCy+58
mnJsvKlyag41KOp8d60v754d0U+HlDhg1uh5klxlOiCubSAOHyXplzbNAr58xACuSdCuACdxwY0y
IxPjGWhRiJhVhJq2ncFDd30IxsojFoS/Ol6wkDNBYVlywyDjceYSDTJRPfrGLrW6lzbuvxDaPs7M
BQkWC/qxu4+5FqDgeKdX3m9w0QTejJcByLkyMAOYhXOblt3vBkTrdcbeH8Sf/j5LThQkuqExSlhk
IZemN02gggSt7RFUncXFCh93IXpoDa4zzw3kP1woUubArA65YhXFNpCub1S33+JnwJou0ilZi1bO
sdNY5CwLWKLs9sUby0PbDoFLc2D5+nlzfVFXvAMMQkQKDJpAIssxUG+aFcgZ0wnyW6Oz6cfl5+S1
bghCw5u5n/5eN7Y2f2+5VdH8JHj9z89YAm76fHSQyXWDjt/7tcLTrdxBGIcQRIKig4fO//PPk9hu
Mqv3xkhQeWe7SdtYqozH2nSZoPJCchFQThw0yQRpwNpvFCziIIZxafk0ZlM4L8XzXKuSqKumkB0G
NBzdwzhu56ZAdez1zlKyKLOyr+2SQhKp+OTN3mEYyeED64J7Gxg0iAgjaXhuKkFaMub6wqK+KYJt
g3+uf38tgAMHIGDoKETg9SunQXwLDiAepynKa8sI9HF6mPX2wSDJoaXmcoOOjB0z8kc7I3telB9w
C4LlFtctMJa4O85Hl9fFBFmdcY4s88mxnzPFvbS261AHQCUPETDEKSXPDnoLHSJpfIp6rQOb0g+h
y5O9G+sIYhChKg6GDqySXMNhXV9xvOFZlAzO5qemVL9d22un35cuv2ZB7srX8X2zy26WoYyqIf8x
5eyTj1rx9b2w5gNAOGlAGg89CUAQn69G3YxFsizZFNkaBF0OJt1f//7qciARLSpGaNyQL6k0Nmbd
632c0PHe7O5Iehz7D2wokev+nwn5ntFo1/k8h4nKzwIL/FmeYkutLQdQp2CCEfhq7ClpjrhmaPPg
8Ah00F75yM3HaTzoikO/NlFvnGZ4hSKiujj0uTPO8zDyaDSfzPapT/edCny0ttbw8mAPwHSBzEy6
kI2Ot6Du7znY6V61cJxfri/1WplJkNQIviO8D005/TmTXmdL0erR4kJFeQIEdVNAZ2OfpC0J9GGp
tsh789thyZ3NxKpmU1ZdC7US39hc/yUrA4XOKgBcQh0XEC7JB1QN4aCtM5fIgCyY4w9B2W2vW1iJ
vc4sSE5sHvvJc2ZYEASQXZhoL7FxnyPEGaEnfT+ptLdXuumAtD0ZkbQFqQY8XJzZC9hh+3CAsntJ
dq796OVxYNNdTGlY8+dk4LuxSkKIyKW0DxMnDiAHlLB5XxVRrasQByvHAq8YxM9gxxMtU9Isu15V
W6ne4EY06/vSrQ+D87WNK+Ayi8/XZ3ttPRGlg4gUdy8oWCVL2Fe6DVZFJOg6UG2WWytVNWmvnD4M
BQTCyPxC7kK+3alP0HiJBvAogVhyaz4U2qPeqbSnV4YB0klxMvCiuRRvnUiPYKlHfWPOfoDhlH19
9yydfV7ak9lcuZkLmQzgipKw39dow36/AQRbUBkWIfcF9qOb2WyntQ9hbh5mO4P/x8+L/XbyBncz
yBW0DT6fUB7oR2a/k2ZfZP3t098vbaOicVK3KeIhShcv4N+WTFUgW9lFKHQjMyoYZtCPLxnQLaSo
JlBfo2UqnL0gq0BxoSgqrJoA1xSeri7uUzmhyGdSTzzHo69r0n0Fv7pM2/oDGWtU6xEfWpALAO5e
uih4CkVMO03mqLVDGlSqrvC1c3D6eSlqTwar4IuvTZGRbGroNm7ev01RO4bwhQBxXGhtF8wd9cnM
EWAOzcbAf4p4Y20JkGiH7LotXIWcwXEppE8a357BoBYOSdBDKPH9zf+o2CCrBr0YwLkuOpEYnePc
nRakJ2wj2IIh4/1Rn4OHM0jThSsC7OX8qDEvsUbmDHNkzuGoBZmKN1W4GundjKY31JtAVQRmAVfs
gJOjjCchGBYLrHCcPCwEeuqkgxrog1ffZWiqymeFPt3KTXRmTqzYiTnki5e5j+MJBzv8qf8fZ1/W
2zjOdP2LBGhfbiV5i5O2k/SWuRGml6F2UhK1/vr3sD98T9u0YCK56JkBeqAyyWJVserUqX+7IWTu
R3bM1DEYDMcO7JuksxgjOujOAhG83C7VLv1yX2dX4gl0uImpqQJVgQjwegV8qNH4Wjc48MnQjkgc
evsi9bvf5sLsCOQNWhpqc0WOZKHuZima9N0vGqTZ8J6BdDCn3WQLi0Czkknkasbst26Ek/N+mOi1
AOmIqp5zJ9FMJIMwfPeYTof7+3drUvB5jCwW2Xs4J5l4uTYMRJ8FnjHeiMqK/c103m13rwVI76R+
qJwx8ZGYsTFkYNi0+WlSDSZcX4OLCF3gA29ykmOWNj5v/eFcNJ+IdnonqRy8H8aT49KDTwRmC73n
1yqm2Q4fq4EO58rOHqcBre0I1zPkzaZ3532QU/gzABgNLjAz0lVpWwBUnbbrz5VON16V7XT8wTzZ
zbuP3BSYMpH+hKnxpHAhmLustlODn/nJRYeWqauSSyvncSVA8uY8N/UavPcQMHrx6CdhaimU6s+j
7tpOov0ZXGto2gX10E3AMBCetn0AESCu2szOM3M+l91/zvi9mve6DdI53oQzLyLWlSA7beM5aTfl
+2E3iFiAVjGQrRVoCMkZIAFVa7PP/JPWjKHvN5HrKCq74nJLy8SL1gG68Y99k4MW0+u7qe+5dzKZ
FVp9u6mp+eKUdfxujUBaC9hnxC3oS5QXoo99YLOy8U6V42DkVhOVE3+3G8DbHKl2VNYAHETO9PoS
2YmPceVB7p8ql4W0siIl59WK1iG0RlYJYtAb6EgSrCwYdQ0jOkQvt2gLGd5v6a++LxkyT6OYRzzk
wcmeI17G3bf3n8Hlz5eUKdO9YZw5Po8Zp1NVR5mvqnKvbpBngQTEAm4T1v76CBrCMcQJ3DCntqqi
qgJ+T9ULqpIg+aoWYy7GxoSEtH5evuKZfX+LboMj+FgQT4MPCeUzPBOkBYAxrvaTFJ9v8yfMNcPs
6QwDmVzN/Zn5/b4NtINhf2RNl0KlXQPGGH3HbRGcMEo8KkG5W6s6A9Yu+aUEadd4YWKergMJS7kl
GG3fHZS83WsHA4eC7j88SsQEh+udm1KwP3co4Z8wTjl0dACH351owLnAGDsI8xwEFLJPsSiioz7x
TmNEp8+cvN4/+ds49frzkkdhzrg45oDP1+Aeyad96oDL6FD47zdS6PxDy79g18AkNumKZ8SyytEG
m6lO0cP8yan/vb+MlWO4+r6kwBTU9UaP7N5psaKg2Vrvfx/iRQOEMVI9SOzcoPPseoEnWtoEA6Zf
MJkxf77/81cU9erz0vbkBFmMesDnwdDS96G/xNb7o9ErCdIGlYNT2gtIZU/ojeg35ftbBrA/CBuQ
a4Cyol/s+hoMyJTltccT+Dk9PNiFrtCfFTVFORVRomi5A1WRdM3AG6gn9dRqsH8Y/VMTJ65ofQaD
d4jqkCJYXJUFDIHwpqhFygBFw81KMJGNCHeDH13/5livg/mmqeAwaxoLp/3/pcgJDTPXvLGrIGXx
wY04BChHf+DI4Y9w6WDb8RKR7OuEvonM6sfkFLtVH/lcxdC5voK/35esK+YUOnrqDwkYUNKQHK3l
Aw7CRrMN3lAAEUO9pBco2om0YkCXxKnW/vXTf7P4/Zfu4vO+9PqwOxvzIQuYbmM6ls4P4vwwNUU0
vbZFqGogLwk8NCAR0hZ1JWedNbDkVKZ0ayz6E6HG5/urEAZaCmRRuQRnAxDk2CpX/ISLRINZeo1Z
p0Fwagp0BS0eiSrX2Dg02Hkm2YJdsIruC1y7HnBDyCnizY8/0qlMTu+QwcCaDM2OOhCa+1YB+pZz
kyoAY6sr+ytIrg0t1VT2wwRBWvZijs8p7WILxNzaGJw0jOH+yKpAaiwYPdBBJq3KxIDQ2TagzBbf
uBtMA1iOs/frvow1bUAMjQKzmHUQyM/dJiE9COMQxC1ljoxNyMDweF/CypYJEnjQBSFNetuu0CdW
rmsldU+WD8L/fQOGtjT9nmtZ6FCFqJXFQBTYhgUlnQeG42u9o33hk7Ye3FP/5JuvTv92fyUrWobq
qRjbB1QayLDkm9P4Gsnb3AO5qRFn1c+qpg/+eA4GpvAsf9RIukCuMC+C0fRPL9r1QkyPW6XPRvc0
DXQO6yU/Fmn90LtunBbTj2kc9QP29YvpjPHo1pv3LxNNncjhYVgxuL8kv0bqcgbJfeqdhql+SO19
+imgW1IF77dDGECC9LMIv27zw8BI221PIaY3dmTT9wpdWN3Dy+9LyuCMEzIsCU6rNetNMe2c7jDq
Z31+oA0LScXCod8nKuYSoQLywV0KFZfhwvItnUvzBPNQTtrJDb4CRjZ+vX84K7fpatekoAb5sEkb
LAiY+jnSC8BWkZxKWRYC3oj//nxf2sqFwmxewOZAE49KnPyOz902SQ1wS8PcnVztnyZT5TvXlgPu
CBuFAgvsEXLKo64nn6KfUgNRmos5HV8cMoaOM22Nst4WRbO9v5y107mUJqkEhm/5HI9K7URMow9L
gvZyUhxBH6vYtjU5iAgBKfVh9W5Se1WdJnqZONqJtcsBgwEfMzSaF6Wqur62eeDCQHsefCx6dKRg
AUT0mN/cYjlmVoYY1sdPSIOMPEQDiMIgregB0N5IcSFgwHtcRkJp7liUna2BvsZukG2LikBhWld2
DIxooKxBQzaw0jJPfB+UXkbtKjiRMnaCsMYItnl3//DX1nApQjp8r25MJ2M1MjrPqQtmZYVurXxe
EMMDi4s60S0Pir40mt1T3z+B+e+AYaubqkoV+UHh7yXjIgZHA3MrQrcbPNqC0HMaUjxoAluLAvsL
c5+pu7UCtH/9k3SfOmVbxtqaLgWKv7+wZhldpsC2IJB/74gYIx8o9Grl2DEZAKYJJWfMW5evP8FD
n+m8Bk0CKEq0fVCEmvX67mMH8h5ZfZTXfODcpCBqGPOxHi0Lbf4Piwfcx/7+51fuIBjwEOci4kB3
uoyIwKuvWgg3yHlqayvquR826bRnwy/NYqJhbvl8X97akYgsvuj+QRe+XDVojKmbABlKz6N/nKLc
PHzg8yBDEJ0+sJQyJx6Kwtlk9xjr53m/J56HgeLnrx04vvu/75vXGjUnVUWGhKXngg1z5M4szpJh
o3O7U8TOKkHWtSBagz+iqbAQFAZ5GVVl1A0KESskxWgfQpYNExfAtnNTjTQXF2McO5B80IlsO489
VkWz7ycrrnzzsay9MkQ5LEYrUhPWKF6kRoBM7Iwm/vtn9icTKtuFi98hP0pyQnprGRJytj2tO3VW
4dANs8znIEjAVVw6xQZFB3a0JwThPne+l8TlxwXstSFrZ/OX3qj4g9cM1eUPkiLIpiBL4VFsDJzX
VsecIl5+BncyIWfMzIpsQP3HRfEwW4H5i14ulMwNDO12bjjjKKLJ2nNxMQKcPNgv/gG8KPSM5nVC
s39os6HbeSNlkeE3ZNsXAQtNmnnR0vdD2LTVFOsda+KM9FmMB60d53lWHlFYareBrWrSuj0xkEmD
pQ8cKgKdAjjVtXa2SUAsrZ2TU8JZC1yEYTwnqffbplq96+Y22GZt2YaJQWise+1/g1a/oWGN7Bdv
dk7USqcv91Xo5rYg6QMoiAdKBDT73nChBJ1FGP6P/IwNDquJhqwwImcc4/tihIu9UlTRBYPLgoyl
gP3InZGsn8akqMbs3KHDgus/KxNVeifuO1N1JdYWBDotMcEK2gDy4usNtnLGTDIFoMJKhx3GfX7W
ui6LBi2vsKvTElKk94t0iGtMziyXuA/msKm8pyKZdtCknac68RuzjZWjvQgBLuY13+YKCWEjAWF4
fp7H/Rt/N9O19HXJqlp102JM55Sf+XdrjpWDHtc28/LHS7bUnjXWkmLO0Yu1rbt4rpGQeHu/Zoh7
C+QwwNXQxevzWvy5GscGhbygsEP22Tv2VTS1s0ItbkpKYp+QhEDLCEjcb5gTCqpPnINeCngbNBg7
n7i3T4v9SF9YEITL+4klJXHSW61122ku8jQ/G9kXNw8N/nJ/08SmyNcJ7XFAQQBmiEKMOLeL8CzA
pKMiS3xyXnTrhKzqHKfJDMJPa3xg3I6Dnp1J0r/1g0rfboIesTBBA4siL4iG5UTIqOlaHhg5bK0e
bDHFLbaouZ1Mb2+a/LUdVTywKnFS5L6Y1eSzGuJSk4RsnLaFq8WuZQLjOp98MOXc39Y1K4U6PwDs
Ar95M06pGDDXblgyhFhm/tZYBVAgxbbBrXJ6VSl+7WYhQwr+LjBR3eYtM60dHT50CIfceGh2S77r
VdPHFSLk4EBnGG7CPREI1W8G/dqRn1Pw6/6GrRk3EJABkINSP1Aa0uXlhVOBMZVm57k5Ft33VFVu
XFsC8MaiswBuA5DRaz0HF1JFfCcrznXjhKY9HW3jhfmqbOvaKgS/JLqaUTK9mcEDLWNu7hcF2hd+
1OT79O73Jy7D5fclK1ozLYe+VoWARnVLWLQKxMKa2l5+X6zvwhqUeJYmloPvd8FrnsR6+p+u/3QL
RSFKtUuyzcG4C6Bx6uI8dqf50eGKRaxZ6MtFSFcdI33zyqrEIvgj6NkwN+13iQwo6Y95/YVpKt4B
1Z5JmqXNbPBMDnFTH6FqQJMXZ941/vb+/VBJkfwA8A2zkXChWXYX5t1bavtiDqJXfL0vR3U20j10
vT5twc9QnH32X4vK16jK0twCsa51WDYmYP1jrU3LAjwNwZ4PxyI4aslBS77Q7FeuT9FQv/D2pxUc
emNrGdrDoLpEiq3801tzoeSGly28BOfROWHRjFndYIZetgY5fGAjfdFHge5S0MpJibW09ExtNGlx
tpydjZHkis+v+TOQz//v89LzqOowGNP08PmK/ps72+J3W2wSY5elb+9dBtp+dcHbBagsHi2SPqRz
UFbDYuToX0RSMAz0QRFP3Z4GiBnxOAESBH1rgYyPhr2ZvNTn5TkzGXiUvnd80+oPU6mCk906AEFt
iNoq5n5hGXJ0SOd80WZvKc+MvQ3zS2s9mI7C8KyJEF06ronWExCdSNbT9hgfdcFnXWs8pOjCVpFe
3V5OJE4vBEiGc7Tn2qI1BNAKvH1lxNm7EV/Ak4pMBDB9UFsQxFw7gNzwB76kVXU+zuxLO36+r0wr
GwSGUQAdMLUCr0QZ2Z2TbAwaTcNZl13ItTocALYMalXT7a0DgEKBUBzjZsAycjOjxSWNuxROWp6H
4rlKNlVGn8vseUKgXnUPNj/fX9TKoVxJkyyzVrut0/qQVuydT1mquB5rX0dGGJAN3A6MUpa8y2QG
1dSQjJ21HKyRLz5XsUqpBEg/nw6jN4Jhhp39PO7aeOo397dn5X5jlOrfBUgGpNYmT18Yvl+z75Pz
MFYRGnVy5/X9UlBoRAFIoNUQcF/rbZZPHFMXcvDxvOZsP1iHluwLtr8vZG2rBMME2tYA2oBJvBbC
WiMxAvQ1nZ2fTfDVNr/c//zK7cDP//t56ST6MdPpZLjszEqMhO2iqo/9ZIk+IAStmiJbbgAAL7kl
z9OWjNk5O3v9Q5sGYd+nYTYrArzVlYBcEJ2SqGLgBXS9UdTLMi2lJj177Tzti6wc3uws77/YY/Nu
YgqAqAX8DgNfAVYERutaVMUax8kzsCDR4ng2VXzeawu5/Lq0kMpdMNm4wNe589CCAt3SWdiOiiL2
2g0BtB4EMuhAQk5euiGFARANGMmxBAJqPPcwz2eavfQq+NeK9mK8L/YI1lc0Jksn72hz4mE8LT3b
+jOrz+8e5oCk6eXnpYBEg+PVuhKfT3A/2FllplZOwka6DxkDkeBB28b1ObstemoadOSdB616qhqC
1KLRtnGwGPzw7hsijC0w7aC/gijJBTp6XjkWZiueoXNhkVmC0iUaNVXGXZzqdeIF+3UhRhzXRRSa
IAodEgtiCva1aadoIkFoOqdEP2oaCN55NKrI8Fe3EHUsDKFFQAdc77XEpqtrTsC9fi6mKkSFYaYn
rVLY4VUlu5AhbR6ABDqthIys/UWsJeb+7/uns3JZRPINnC1AGqHuJ+kB+LDrokTJ+myyx2V50ep+
l/V0r4/vnk0Afb4UJF198K35gncLBZEoK3hYT6rAd+U4UMQCFwSmhaEGZ0kXZsD8WTR8z9rJN990
b4sZKLb/492bJUYvInQHy5oYwHd94rM7THiaDijuB692Poem+4N7jehjvS9n5dSv5Eh7VTaoSvUd
5NjuGNLyrWEKAbevHUTUAqVg2+CEuSEyqQmGrIw9aj+B2eCm+BEjZth1RmSCT9tqmcJJrijZlTjJ
IlNuJ0XNEu1UFN9a5ylINh0GM9rx/V3742slEyCSRCgwAKXl3ITDnHa23pgpOXOjCMc2cvVqa9iC
Re7L5H33SrRv1p8T9m4eEgDCUOACsw4A+OiNkO5okWMKuzUycu7dqHqbVLz+q8pw8Xnx9xeGbTH7
KmiCgiD6BrufmYasVFhoEQjd7tvfBUhq3Tl6EQRtS87dxsXEbrrTsm96GvZskygUQXzpRhKaNOEz
RU1BhrEhiinyMrO1U1np4PcO0oM/jd3BqGcV6Gt11y4kScbZ8qg2lS0k+e0WuNOSKWqbq9+HoQER
r5gfJPN0WJNv9M6Yk3P7U592GYvv6/LaRuHJiAQ0YES3fAuY9EpTu8izM0j93zinm8IKjtB8RWC5
topLMVKIzKvR5ssAMY1mvg2Z/Tr3H7kdAgcFL4ngFXiPa/VNPKdr+5pjxg49zu1+2t3fqDVLJhjd
0SgNXqEbgpuut3KKzheMJgGfu62ZcZsHcU4faJodDBVuZfVU/gqTwV3oQ2JBTTExTF+KTUqcb6Vt
h8No/76/prVTQUodEGM0oIOuS9oyMnYGLT2IGfjD71xX3Pb1r2O/YLZc0YpxfSA+YVZnTDZwY2Bp
G560/gOqC8jj/74vOS9z4jXeXXoKDoOXwGt3me9G2aRCv60dxaUU6e0IjI/f2DpW4dDPWy395nqK
RMGaYlnApoFoTDdBfyv5LExRGoaO4mp4JtsNbXUELekL16dDHmibVMtVSZa1YwF5noNMDtJqiJSu
j2WsA2Z5Ce4JoqjwU4+n5H2lWlsPmIPwZdGCf1MQ0iu9tLOmg0XhD+7w5BuxZYdJEKtIYtcOBkZR
xPvCK8rUOk6/gFLbbCDHr/LQ7dO9qbEn3ykUrmR1vwDqBiZa5Ch08fcXblGzUqudGuwXeywGP8z6
d9Mm4H4ApYA/grYHOJZrATQYqpkZE/pY23TjA+uf24olrIVFSFCIVkrxiJARnEvm597sT7BdrRbn
6P7vMfd4TOMlVWW91iUh1vOQzUEnvRQbk87wO59jHlFgRJZXhUNYAN2nHOasEiM53cUuC+J7EENG
1B30IGzAAUK7budPX+9rs7h9ciABbB9qtKJh/2aeIgOOx5wWLgLYkFt7Z9zaxmOZn90eL/4oaRXe
/pYfDMpwKU8yyTShMy8byJsRKNcAqljt1j0VdZht0d7exRggHNEPZBiuhEomSHebNE+9jpytMmJl
rKlaGtauKrqRwXaGRA9yrpLJMZiGlgM6YhODp2zA2K3mmPoqNLlKiNCZi3s66LOblxxClubz4LUR
TQ7erHr8rxkDpBGBVwUQF7Rp0k6hxWUaCw+PS+q+8eFltvf31W11EZi4gsKTARybJSl2DxYCGmg8
PfeCBXCaD309ngcM+Lkv5ha9CDUTUGW0s8HloG5wvVnabIJHgwEY0DOtA6g7eSBNsrW04gwW/mie
RTXPjujQg7WaRX0yxm6Zb+7/iLW9vPwNkt1zzczJqdOkZy3Y+vpxHlQF3jVPdClAukuYGZkFrYVF
Yg5WTt80u956ixsXOgI4VT/o6mLQRPX/gMA3I1H7iXlsTDyE6Xy/FAfvcH+v1vQCZEomHLfA4sup
RuFtfeS2MOfNqJ7HyX3S0IDWlb2iELa6CrwE0FGsI8slI/GbBWG50dcY7DrN3bZAS+h/ZuuA+/n+
ataMKuDYAl0OprSbfLxjkAkt7IilWxshGzV2NTsEGC9E3DRM0dbk0NfeUcVZaz7jUqikDRo3K25i
ptHZ9/oYsHPA/96aNIlSXaULa4eFTJdYIMwEWKyvL1dXJTWhKYA9o0+fUg0ls4BmURb0P+9v49pp
XciRO3ZBxrP01oBpiWS0Y5AixSlTPNtW3ZFoykCi/s9kAemOouF1SsxuSc+T7h7Zwl6TCt2voMPS
B3IevfYzkKnAirrnouhjLVfx56/uJDLfCF4wch6gveud1P1hTvQiEWeWfkLt8Qyg8y7xrY84KEDe
wfWFhnEopWQOM9+fgIEdgVlmYPyY/pv4b4+pEpMri4FWo3UDmC+UzGXfQXMy2JgAj3nDpnYaHe2w
dJgKWahonlb0XPA/AJSOcE+0Ql7vGfH7vrJM7Fk2eShmT1GGS0a0Z9L/uq9+q+tB/7uBTgE0JcgI
g4GlY0Z5lf1h4CWDteOGE5mdq6iyrGg5gm5gANCW4KGrWNKByrAZ76w0O2v+nqQ7VWl+dRV/Py8P
7DLTKefmjOcXA8mIN/PQ934OpopMTiVFiotr4FtJVmQAPzsdIpMg1JAAm2tVDLSWmQTRNzqpwFYO
qITcs6e1Q88mZF3Pef8t0MptMyRRabMYtKjhALJno3g1zCa0s+f7urDiaq/kSnELwbhpx+E4JKdr
wpSmce9+SeihXpYQjCQK97GmEZisA40DF9wt5HAeJpBfDIIPwcr/KUGg02Xjl/evBwBXXXQm4XEu
s1T2HHM1XXvRTgb/3oKMSQfgLfgBXHmslQqqm5X7ClJVnBiyMOAdk+9r47UU2PCGnHOCKN8/Okay
Wfps3ywfKCELIwqueRA0o5tPsgw2sZGLp0hlVHO3KRZj3wNMEzTO5v7erTQ4IOV6IUfytLXLe0aJ
BdTprD0lmhOhxWI76d0ua14WVu0so4zAVBsN6bJF2Wnf+eBBoqo2gJUg4+pXSHaD5+DZ7Xv8CgJS
DpvTqCpQMZ+OxfItSMawAIVft7zcX7pYmfRavJQpY8fyzqgAuUJg47kdMgWfiJ9HU8+f+tbcORSc
p/z1vsCVq+AhysBkGRhHdKZIixzrvOE181P4FCsuWBd3qgewQoK8pL7JrcHiAYKZ7Akg5tDlv+8v
YXXPAGsATA3jCfDyufZXc2GxEVkecjbqU9nEc7ohRhwUn5txN34A6IViwF9ZYrEXb0Q2BnqeWzr6
AecNsY5e+WqrmP1WLCFEIJ3q/hm5IEOlJhOlhzRw8Awdj0a+LYsnne3tk6cqQq2ey4Ucadu03iB2
IsqcVvC8sIhVP+4fi2od0laVmUUFPzMeNNnGM/etG3V1NPwG8dYH5CBf9AdaJobkXB9Jo7VaT0mF
l43rkb0/J1/ZZH/JBpuHIEmzD7lGVI/4taXhiQOufbhIHJYkcsSYF+ZNCGADpyaf/DkgcQqbdSwz
DGrOhyXYBmNB/7u/zpUIAISVYsgZqgdg8pFuatvZZtekeMEF2qll7Q+UFn8kROFLVoUggYRUPmJ2
/ON6MzujQwl0Ql5M737wAKS105eJfMD9YviEmOsATyKG3F0LcWrw/HcznjdJ3oEFlYWq99Pq+eBB
C8ghmlxvgpja9zoNAEO0VobedMyCo92g0vLt/XElsiwAG2IQBsAi8tvCo2jLoDnaj339LW8f0ub9
DUdIBvwVILOrwNjY46KjKXFwf2XehlSRVcRBHZplNKmIS9esAWpfooUPK7ohE+7RoR/0nOBFrT1o
G99XXNI1vQLtCew76l+3xS9OK9rXYEA5Na5VhjNDP0yKlldwOb17TiNMwYUkufJFl9TihKKCL1r2
lu55qHhka3NYOu9HfwpKUYyZRuXLvPGcfNYTd5jhCnxCCwz8nv1jinGjirh4zbldSJG9Z+WUQV+J
vI3nl2+mNXyivbPHtK1XUvh7xJ5RUPx6v50RpB14L+vgJ3Ok29mY6FqdXRsS+a5KeUjMyLIVe7cW
sqKLDplDwRRzQ73tLrQA0Av4B7NfQkP/VBmIp7wu9I3N/cWsCRJj80A8gb5RYIKvTc2glWM+UQjC
nKSHhBLwy9rabuJ6TOjygcIY3LZIdYjZ4yB4vhZGAncgZYW2UWqYEcGCjOj+alYu6ZUAsdqL6CNA
+4Iz6H52Hh09IlNMhw+YAUgQ83SBNkcjtAQVXBhJNEpsdL7mdajpdahQrpXzAEwAaD6MqcecdlNa
AXEWzv1B4NjTuQw5rig1MUaNDL/b7t/7m7X2lAWoUryMoM6oIEsOs1ryok9c1BGTIXn0W/obc1Wj
1LE3aHbcE7KchzZ/CJi94XRQPdfFt6U4/lK2bIXccspsQiF7QbnFmh4r4PxG/ci1cVM7b02bRdao
sBRrygGfh+IIWt1EBvZaOUrkQAJSIvXaZCSk827SVaMpVow4RpBAN5D6x57Kl6mrx2AKkhadep4T
IegJ7dGJy0BVL10Vg2YNIFY8RDtyDhk1wSnTiwVpLst9MHojAhHTPrUDRWpybb9QvUDGHdN6gPaU
9gsADZdqrpGdQQPfYUaCatrJiuUWFONweSLxdPMsqZqBddBKFESKKnKaXTLszSoaXD+klIWV4ymM
w0rQg3FmYJiGnUOGUMZ3W1XT6V1tFXiu0mjOC1S0aVSbey8l+9bbfOByoVdEdKSjLHfD6UN50jZ5
0BRnnZJQYyxKyyBMBwNmaQzNDKyx/YkHvytH9Tz6Q4wpXy2UhkWyA4Nk8I9rPUdS0ks7Ez2EwJp5
R4CeyhDDqewjL6cpRLoH3JMW81GOojRKkF/clawvwsEZ5wffrfzYcOvHJGtzTDJMvfyFzWaHZmc3
2DTU/516M8NYZHvaMMSvioBxTbEF1FvgS2Fl5Qi+Nv3e8TtWwOsVn6k9A8tkw01QFZBpLX+CBrH/
CZKDBregDITmOJzGDaaQ6tmha7JHDy9JeurYsEdG9LEd6xiUHjFYIraaUx46cCve15G1CwYUFZLi
yCIjZS29kty6IQPTnAqsBXw3pto+/UAB0L+UICUNvYn1S+9BQknBs3/s7d39FawdGO4uwklQhWMh
4spd+FurbawS160699Xy0GISIeggiPnzvpDVbcLzAbPoQKJ4w6jJMK68svykAgu5GTZaXKpwLmuG
CLNR/ydA8rlZY1spKyAAKJRtX/YbDO4bQds+/Ye6zcPY6lU4V1oa31/WWoUY2QU0QSJXCD4geWLc
BAxy4+dBiSmbNLLyAKOy7DArfoMXOOTeQ55sguHkuuXWa35lgPrcF792dJfSJeXry6F2nMRDwxl7
TNpgU1lk63cqsIUIH2VbBKo2sD8LPtcbnwvcIwbE5qRCDqULbdBDeYQdkrQBT0hpHkbkBQpR+bb9
h8UcvtUYyuFP+RPtye/7q10LqzDIEo8Q0RgK03itqNzS0r4qaihqgyZhO2jZRiOcbTJ09YYpsaji
aq/sLtj5AfgDw4EorIh9ubgYWl1ZvAvAV8ynOgJ2L8q8F0NFH7iyKJh3ZDxAxIJ/ywzbgV5X0zzB
gXY5AEfA6YVc8MD2iExd7f116ytZ0oKWYnKqJPGLs1Ft7SBUjr5euYNYhqA7R47VvYV99Gi0cya0
CubWS2Y4m4Q98vK/pnzqq388TxWo3dIZYZDuhTg5Fkj6FiDpBOJ88xmjbtrmYHAfLvrJ0fuwmJ6y
GbxE/zK/D+f5lZOXeZri2gA16L9D8l/tbrXgv/sKumLkrn6QpKCWoJhCq295nobt8mwMivSCYnv/
2KILfbStxS9brShBKQJuu+WZ+y968zzQF5J8LfV/7q/FWNP+y92VlMWrjW5wgwzSMvSRL99bcmTz
P7r2m/nHLuGhlhxL2oUJNyOan0p+QHkmrO3n+z9D9SvEll+suTEQvsC1l2ete+0Z+CjDRUWdsXoD
YU8wZ0aUnD2x7RciZs9ly9Lh1Aqn3ziLtnX0cl8E5gnovf1HVvNXlBTV9UGB/H4FUXp5rPIumrMD
V9EErUTISDYAJon6FQrOcnITEDKW1Q6sNQNBOQaeB6Mfz4/gdiNv9xezpu2Iw/FBGw13aCW73rdi
Ag8e9+H6wIrMQkNFkLZ2LJefl8Ke1Oa8NS2so8n3WRnr/lMHmjoVXn1NvwAXgvsGeSvym1LwA6UI
uMXN4szSWC8PY7tveoX/VImQ9KsMuoVRChE0s+OSPFERy1eqjODqaaBBAQhydETpcveb3rizPRoe
Hgxh5j2S8gOuQ2Cq4HnxGELq5/qwNT/v0YY6I9hmfTh9Ap1NeF+bVncJbwZgH/GKvGmAtPsudxp9
xLOBVHEBCrxyeLRdhTVZC9cQI6ItEc9uVALljjHdMIe5JtglxvzH3sgOVAf22lki1nqo/JeR2Wg7
uyNGmDf1a+vWkRkkCorSNcUW/NsiQ4wktC0Z1gYjs9k4VuU5rXt9O7aJswkyq9oXVTHvuDvUr/d3
dlWeGGonXmOoZ4udv7Bvgx3UdsvK6pxhR2dkZnZD+h2FqvtSbufK/hlr/1eM+BkXYkSbhhVMoFbI
R+9xrNzQJ9Wnskg3te0dU9C56GkR10gPpd7yYDHzMNTBZrCHfx2ev3Gz/NRnDJSM7pPb+J8Vv02Y
IimCRecOurXRiIY56HK2V6TITH1OyjOyvj/dhnNEruh87TOaPZACnB9DYWN2jj5jEKaRP7pds2Nk
HhTat3oQF79C8mWGniwmy/ErypmE3tcFU2cWwEo7+8uHlivI3VHqwKlLlzWFe2ZW45Rna86fNPAl
6qWxs1I47bxmu3JMP7mT/dJ686mo6i/urApU1hf6P/ky4q5MZ3C3EMgPpldreiEY2dxG5gcyaKKw
Bi/nibskm+6MVk3D7aLGKpvI4p9q9DPr2fb+Xq6ZpUshkvHubNKUepnV58H5UfO9NvxcTIVpXXPY
oFwApRPe3rd11qabA48QtzqbKLfrzeOsBZHuTnutfGhaV7GeNagioKR/pUluFUxqk93UXnX20n9Q
2kG7VBohSR4OFrrN8zQibRuy6sG2n9Bcq7ARYrPka3gpW7J8rLGZXpmQnfdOWNmvQ5BGhQNedly+
Lv+C2pzCqaxlx69WK105DzkAPW396pwYxXbqQNqpvxpTDSr9Z1+0iDcbw17CsU8V27ymNg4mxwpq
IR3tyVJYMbSUeOXCkbNBU4dvPczlv0avguquKQ4S/tAZZG4EY8e1xR2Z17GZwOI2S/u6OMGxqo0H
rruoZk3eIUtUWIpV3bkUKHmSrjQ0OlriAd5uQXNfLKBljTt/lxUgQw0H87l091yFBxWrkJVGuGpR
7kQ/vFyAttylH8EjALC1FhU7am7uX/DVzwNrINyTYd604gSlTTrTRVsRZlGFFXtqug/E/AKZ+Sc1
hWS/dEqlywO+ZMA0Ds7LQA9a95LkiohibQ1/rCAIHQ0kSIQ9vnC9nPIpxzQXQEzrYzV881Qzj9bu
LQIV4UvQ/Hoz7SKZMpOmA5ZQg0yM+k7Meu0ZCRp0Oyxnqx021VK93D+WPy0c8rFfypTsVA6abXSt
ATZbE74ta4yqcb0doXrcd8WmAAUvQZa7r8oYHU5b2mByvZvFSAkjEYy3jo+5NuWCkYHe1ucYKc/T
R1CQHGqHxVhNlPL0V24Xm8zsjxw0aVrVxH7PD7QLjlbiHRrb3ejVEt9f05pRgA6jdIW8BfpipGMC
SnsB365oKRwOPeaZ0l31gTZrTMaEUxQ1MhgGyfMjgs0dP2Po7u1jZHg09/9I+7IlOXlm2ycignm4
BWrs7urJPdg3hP3ZzSQGAZKQnv4s/O/9f1U0pwh7hy980RGVaEqlMleutXJaFl3AmYF56dRE51XK
AdF9cB0/dKyDBAGtAyFjV3sk3qbvHwftnw7kZjq00K7P3uIm/Hdo8+yfZUqKJgIgkJm2GRQNO+8L
ZMXb/iFphujPBUARzZ6Pc7b9qkS4ZmoChV4N/HmANAUvy7Unz2KK5dzI7D50RwATgwrFzMQt93Xv
hrxzwtLtwjy3Dy449Wit3gF/eLFNui0q/5E46DRyrCgbwR0o3NfrM7zoRs5mePr7mRvhJepF/lRb
9XKwVg6oK6mV+3jxBJxZmP5+ZqEZE45uDBxqoxehTPZqeLLWwN1r+2R2ytxBy02PYeWKhkeJ/UWC
qC4lB1nybdn8YwQrMc3apM1u+r4cnNZLcCA0dmNVKd6NK4m4pVIgtiJe3eCD+V31vpy0tACtrwqw
LKmJTtHuPSm+IJmgJ6fReKz5yXeeNNWHtHzh7VtFaEiaDRTSIohShITvGvJuND+GcVvTldKyMc3k
Jxd99mEzZ5NLr0qpxIeV7ok3RewDMp92kA86mL2MWwug9uaBmT9U+1Ovv3O6zZKPoj/U/Ov1ffv/
OUf/O0MgdLycIXT+10ZO4PWIMiKquacR8L4wN+qtg7hEDXrYg6sntbtYG4edGvrIxueCd3pvJPoR
vE4/r3/Q4sRA/s4BOA/V/fnLhMteFa1EI3EvWWgNB7Qa7IWWxP0fqyFPXurM0HQWzs6TEsxWxoiG
HNuUxxp16b7ubpgcVrz+0pECVhId5CAhAwfC7NiOhZZkGcH9L3+rIT/2rohaJw3dogClZbojyVqD
9OLeOjc5O8VKZmmnOnh7Ak2KnG0D/9uIPPQQPJa5Ho06+jTKLB779zHfolsoMrVx44pT3yDcDqwV
t7X4jIAe4CTuA5zVJxSFAU170k49SbV6k+1uDKAlKvashZhQHvL2uz28j+UKemzJsZzbnM2Aa2YE
unZwLE6Q79swU9n++i5dXNWzQc08V930iaFKDMoR7QbtXlHdfg1cLVT9EBv2M/tjkTtsVoSQIJeH
nBm6/mbuYuhZMXoSu6hr8x2nYywSBwUacedObSOluTK85fn7r7l5pGKZvGC2iR0ErrEW2HK+uz59
S3cZZFp8nG+ghcAPcnn26hKM/54Op2MC3+vwnYMu4LzeXjeyfA7OrMxCBOxlmzHgGh5ajuqHfLLd
m7oqd2CgGbvnmj/ZxX1i3haWEXrtlxYctkn/NA7bqjpc/5DFzXL2HdNsn3kacGGYWjLgO7i6rV6D
IuJ9qFubzr91vbUxr83szN30TDdFUcBWln3XyCN3fsJ/5vl7KdswKF6p8zDInVt88+mOe204Nd7a
a8yIi4Eu9Auxwkh2g891NvFqgHRwA3KkB6t+1IcXXfZRMeyLwglBJRwFSR5CKSR03cdi7VwuAVvw
qJ8anQAogXruzLSvWpWDyA4NSETQzWAb/tPA5bfCaasQrfW/XJeSjZ4ZydZxoT9kkuIjl2b3zPL6
hyj6tSTK4tJjl6OqgFZdYB0ul94TI2gVp6a1zu42NNUfstyPNbzC8q7ckq6MGV97/S2QaMNXnNmc
HS544S5oPTToAb55AtBpw0tzQ+pu4+tyqw08tqvivq/672OR7PUmj+Eq43bIb7llxn+x888+ZbYa
rs/NWkwvAVt6Ici1o9w9lF4XQm54I/y93r5dt7e4+8/szU6aofFa4ybcpN7D76O/3PWzD+mR79fN
rK3q7JD5PBN6waa4tdvXVhAT9toO8GAJjVIdhTbstesGJ/c+jxbPl3R2nzk1HcDsD3+cp/VzQuuf
1TgesqSBkB1If21oULGab1A4WbkHFu0iCa5b6PZF+DLbvr5mCQJBE+SPMnZnkP621tuvEDjYVKS8
0bX6kJcq9vhf9CtCcxACZMgtQQZkjqpqPOAujRr9xWZQ7nPVHCgwewOwMq3jrMzs4o45MzUt9Zlv
bjKjSewMh8UicsMN7clQLOZFtQI2mhbo0wKim8VzdHR6fqojVeOQ21SHmbIewj6/MQGlqDbdGspn
8d4+MzPbJ7VkZqsFMGMmw/dSsz+KxlsZyfKW+Hcks8insdKkEgoeDVSLd5mV3Zot9K806XAA7NAg
SLo3VcpNI7M1mqylwWFsaG4ywWIF1N3lUqVg9+Sih0yQ05URRDvChK6EJUsWAihLg4QNmKVPoCXR
ssLgNgC/Xn0YTm3xf/z5mXcKOq1AcgI/r1XfZP49WQP1LH7+RLYJHAYeG/Pi6CA0fL4CpByN4Kc8
7R5xhFbii6Xjglr/f03MhoC+NmIxAwBv249zJ6p4lK3N0tIGOzfxaZmbIWcOQ9Q2JDcBWL28locJ
6m2VZJFhl79wjd5raRddd7FLJzRAQQxFWFAtfhLba1JIndaZQj4pR1ZODRvLYq82SU8AN69M4mdT
yJUDE4fuCUDK8O9yI9fQ6gBxdFU8YAsC95h/o4hE+sR7bBrfja8PayEWmxLzCLMtSMqjY3o2nVpe
qaCYtJTAtx0p9RPwh1DJItSaXS/edKPFMUKux803hbb2El0cKHrGXASCkMj8FP2wQZn2pMaYuQL9
o8AxR7porR0itM4IXfDZrFn8vD8xWhTr8bIHIBAS9JdTOwrgpVsTj3oqtBeQQofIVCPRs1IzWBzX
xJHuQygTGPNZWJMIlVBIRoDsTAZNxJxuQwz7SFhwa8o1YrXPxwEjOrM1O3Guq6nAgUwyJFEKcONr
N2VlxlwG27ZLIBJebfSBPnYVX2nzXBwi7t5px0CzaL5tVOm2Lpge0CDJ7LirR/SrpiIM8uFYUuj3
Xd+kS6sGvTR3YqhD9n2e81HJ2DpNDd4cs/0ZSKA4cdI9bSWW+ewdQZmE9MNvEsRJSfdya5hdYtCs
R2LJkWpEUoui8EbX+KCWjEBxHJAugP+xB2f7zzOZFJBHRkXMf0anRehUa5wDS3N1bmEWsAjhlIk3
cZUo0OLUDar3iP7yxNr8+ZJAogzgXRf8w58k2FIzQTsEQ+VQJUeqHWo3HMWKx110Tec2pj14FnuB
nCvVuwFRrWyKcAwgMfFadTJ2i13CRCjMx2Q4ybEPDfvL9cFNc3QZjSGCOBvcbJVA62gQZeFZUljd
pq3sMNO/Zmg4bVWJMiYHAcHavlhetX+nc7ZqGhR8O+7AYps7X1jV7SgncQGKtJWTtJDzuBza5E7O
5jSDXiyrJAxV1Y6mX/SijoJmb5gfWfajI2VMyY2wX9GhGNrWsQIlt814ZLGDlz1fn+MlB3I2x3Mc
SwNJOMigoVzh6V0W6sJ5Mmt2LDuyZXRNVXhlPYPZhZrT1A9QW0eWPzgZ8hbp/UAvwwQ5T1d99dba
X9f2bWBeznHe89RuHDz/VHBf5r90s0NDETZs+w+DglhSgwOknrD9/xji8fqkrpqeObEc8iamKaZZ
pbHevAErnbe/RPDAfdzoyVdL3UF5I3QF+b+5gzlcwkCrUJlpGHIwbCr+2BqHka2MbTp0Vw7lvNuO
5v97KBEVvZa2eUi7bF9kRjgyEjNPWzkpy576vycymDkfFYxWYvuYSW58gLc7lPz9+lotXdznB2Dm
ZPxMc4qggwfVLDfMNDAjDSCq5fkAGorsptf8E7OHB8H+Aqc5uQA8oJGCw/jmgL2xawqtIohOLD/b
lUYWKqPa9ZxHom4i1W5L80jSPB6qbWHd+GKlsrW4jGAIMMFAgWz/HNmsDKN3xgoOKNBPYxK7SRk1
8tnVvkgAQ6/P8LKpqbznTD2Uc6henRYt5y1eCgLEcWY0NHGT7jI3dtZqGIv+BQyW/2No7stsL9fH
YkIGJCB0MV7bhocTALFKb037w2uerg9roWKCBTwzN3Nn1KmK0qknvcvgmdTAtVVNaANr2B5162fv
3VXFXtCVZ/2iuz6zOfNpaYN+/wZZM5DQejvq35rUCfvhzglW4srFY3dmZ+bApJXpGfSEUcV2kAF8
pePP65O3tlST/bP7zy7wNqYmxtGN3Ya1ZmhRb+PxIJaglenMJs461LSv21y83M/GNP39zGYqA7+u
PWBTHHefiS0wNJUVXzexuidm7qqmNtPzCvPmKHVf+3mc1s5jb+VHkAjGFd6Sra7vUALfG6Ncsb3o
yECdhAr6BLyZv6lqtMnq4F6EI6v7yKtvU+CCIBSTPScF3/rJj+bPJaKw/1G+AxcySsBonLucT+Cf
zQzopRy8Gca2qYLvoipi5Ol+XZ/TaSt8unBQK5jaYKGwNC9CgZTP5n4NT0WKNhLB99ZbaV5YMzAb
R2s0XLkpLs1Bq95GAeVzN/1xfQyL2/1sDNMnnG09XytEX9Uw4TgytPInX/m7lNOwGR6N4tUe1+LL
RTdxZm+21YvSU2nfYM6oiezSl0xooQi26wLri1OHVByonF3UguaZgyzhQ96OYIEoWAR5pcTfXZ+3
xSN79vszd6fpQyGhVwlAlB+l4gmqVGsR/9IIkHWZAoyJD2HOANVnYMgMpIcR5O6mQYFF7+M/H8O5
hdkYmNRYVkoftxJYKwIMxLbaHcqa160sXbJoW9XRG+MHE2L8cocp1nrFUGu4ZMH1YXZsI8VXLe1D
ZVtR2R+uG1uetH+NTR9ztp0bvNoLs4cxtOFvu/xe89ckBxctIA2AVlxkbj4Rcw20DTriuwj7iiCs
GFB+XfgXYzizMFuWNidDRUcnf/gSqJfCe73+60sHEBgAkLuieB6A5OByhhIPnKgpMLEPfdhoeyki
FFTHtR6EJa8CmkgTGRnUXz7lwZXNXUjLg7cqr361FZxjnkegWwxLnPg6Da1iBa6xuMd8lJiQaUA7
2fy0BzQVuSdgT2JjJfRba9hR4b83hr2T7tfrE7i4AZAen2QOp2rMLLhqAIh2xhppIGq8D8D7/Lz+
84vrgzZrpN+h4QLhiMv1oYmlEVLi513hbLRhjJXtgdw8j6hYsbS0SGBNQIxvTjS88zCfomptMh0R
gcmdqBdFVGh3dXPTdmIqQp6yrPyLjQ3tJrRz6zZ0Kua0Gkz6nILwErmtOuYh0aPrM2cuDgjpud/C
DpPMzuXUBQ1JkqopyodCMh3tBQRV61QhT2w5qG2OQsVtDqY5lF7fDIDav/EavASZk9ANURDXrlKu
IsjdGzvRF2KjgXwtRB9uC+4RKe5ztxWhStEDmwTGT7uRDRrl2jYGOTK6iLRgRKnY0mOiMf8rbxO1
ssNn942NFDyy4PgPKXgPAOaZF6XCGhKtYuLEaB7V+qmzv9mKrszgLFD7bQS5WmS/Jw1S4IUuJ9AH
yIGRopGnotNa3GwQzJad3hGgLUxxzIZGeyttO32y3Ire2KBkWQuEl84Wqr/upGQxwbRn0UFbDMxx
QUL8oGWQStGhv4ZTsFYGnE2lBTY1/dzIbCqbkWhUEWwT+D9aFqGPhLGw/uIiOjcyu4ik1+Xgw4AR
Laz97bjWObs4UXhPAhCIN+WnwohVB2Dzz7oStCFuf9SpAwETpRUr8eeSL7J9UGlN8mQestGX+8GW
nZ0CPom+U7046kQLK15v0CgVqtZe8Q2LiwLCLjRhoTYLHqlLU57fp8LJnOJBt1u5H13SgIk38ULd
a/P9dT/xO9c0j9sBb8RZAv+0C+bkS1sW8dySaDZ6QAe0ITkK57waPevesWtoSmS+8EPfqkegDBO2
6VWCBPLY+++Y6q+6HOpI53YT92BfOngat7F3uAp1p7WQBQ66E+7cLrZ0DZQ/QyfeSQ7x2Lzr5BG9
3F2Iwne5tWs88QK/yXaJ1HkCkqvOvqdk+Kpzmd0EI69ipHjsjU9ydG7azL/zUZKKVOZ7DxXim8iV
zTuYM8anTq/VzrHYO1JR36UuyycjRddnAVjVjfTdcjOgEQlEUHjmyfKHLmm6G1Qx0fMA0VZLhVSf
OT7zrCuga8zM29FzknDQcyeEctEJhODuXjSeEw6igRcgVR4OnHzVA/ktA+VLBDSJ2mblazV+8dVj
A7QkeFd2IF+T27JjEIGpVZglhYgF0FoQPO05CJxk1KROlDRQC/MMf9cGVRXTHl2fVmOhR9tG+rOx
SBP15uAffcDeIoqK3LZoG/o3rgBoAIAI0YX+mX2HNUSxkuPxq8D4YXZVpOy3hq+47qXg5NzIdG2d
x6SMmD1JswIQcj2CavKrSYKNqiAxI9ItVnzlJC0Asif1N2jZmsB7oq9qZo8MGOtAhuKhMAce1nki
HoJMaw6NGyQ3DbZ3ZGRy3HiaGdwYTM+ee4qqWtTqo7hDZ667tWhBjiOSBbshJdZKnmjpoKNo7eJN
hhzfp4PuWujCkQEtHsZARURv4lxHa1H5snLGMafzIx4gg4i2NQgsfuJhIHXSFnaHp01uu2RqLRNf
ECT+Q3zVhN1gu/dpxfjOwF1z67q1s3KPzsY43aNgCEUcCuATiGXmYFscvt5PRDqcmFvvmSefu8CL
BAiYVpZ66RYAqmsaJ5K1eA5e7qyW+KU9DC55MOQb+vOSlUlciqfOfn4O4iUGCjAqw8/L/EjHIwDD
nrPl7cbK/6nzv9gWPuD6DhpxsWrzZ0k/NjoIldCXT9zkIfXSOxck24ysobWWbjTUwoELAwQap352
LbOiSQ0WDGjOnhD0NbqK7ThrnK3GVi6Z34Xa+Q48tzQ7hS6UnlEBZbDkpvcFE3rINPOQQInVkXkE
bHRc9iQMerG3PLURwXDKTOvNzcbIku1+IFWsCTMWYu1On+3N39EP+BemZkLEkojGL/dMZup9IhJB
HjrvH9v+FrBfzppy05LDOzcxC7Bqy5C0LSQBh//3oX9Og3uz3SblUwr+vuvHfG0ws0kmoBHNTIrB
OLYMg+owjFMf88ppXt4zmLApBkIj0Cxc6FUOHte6B28MEujJyCMPuZ7cO6BCuWJpFn//z9r8a2kW
f2uu3uVJA0toLdEjUJd0UZEr62gmRb5NLNxPeQPN27TF7ahL1F2vz+bCugH0jPAbjDJInc4HCnaq
FqTgFdiwHKB6TO7eqqQ4JLWzp4X7Vtva5rq9BQ4pUHwhLwy6KjBUwFNe7sXEAt1swNMRWDMIyZXj
jZu9aZ6xLfoTYDFaUm367J0GXejRD2GLKNePbfePbz3j7RBiGtH4nN8b/hq54We/h5gQ0jR4FE/v
4nkFCgJ7WpamiTzVxhsv241L32VuAUL2S/X2sQ2erk/D52nHdE8vOw834sT2fDkLI3VLTbN1eWrz
J1H9oNVXAgbuyihj3fh+3dTnDXZhypm9kEGd3TWuVPJUVgmwONug2JTAGvveC0sfqIzB3nfd4Ocb
Cnc9OseRawL7Bwqvl2MziGZm0JpQp8raFjzOVm6NxZ9HoAuuWFTwPuWZWiItKR2iTl1K4sb4sJLn
69+/UC/HAPyJ0QnFSCQuZotDIP6G7KwmT2y8tweo75gHTb51/qkctr39UNm/iHiUzrDi2BYH9q/Z
39Wcs5ixVcAHtGWhTkC8ucFT9hfIOlBjA5wFrCJgfZDxu1wYnjskawvg+Muhi2x6k+dT0+JO615X
JvD3zX15EV5amvlo15UMb54CrTI12pUtIAG2jtB/WGnnv1TQAgWTQeO+d75XHCrS2ofSdtuYgW7w
W52o7ofnUbQbO/g8ffT67YC2N3SgWHJb6f0r3ozOCagtcCHkpbsBwN17SZP0Z8k8h0W5cpJ/VKBL
UDKP/dYnlL1bufelYI0Ztb1b71LH5l8qYyzGTVoE+X3XmOZHLlLe7108B27QhkJfNN7RqGUuFABF
4t/mVTs+0arqkBfShsfM114zrwweoapRbQLS6DsiR6SJ0rrMTiJ1ux1qv04ZQl3B2ngVuI8invv8
wPsStNRupuGxyYBjJGaahhyg3J3FS3Q5MA3CEqltbds+YTdVNraHwnC6MKVcHW1XpAe7wT1QqCHb
adgwoJ9H43wPMoQtJ9SM08FMHgxE9SiwoCPJtCWi3qHvI9PK0yBkju6/i7rS7rOikzR0hMN/CF+Q
o662fsc+kqD7bgODLXJtrwor9sD58pQVbnfT6/wx0wZ7V4+UHQq3GTdZAxAU2lR0vOSojHhrD5EH
cqX7hLfdiaEs+NUxc+1ng4aWbT4W/NkONO1GBVRF0hq8b9SdCjX5UN07nex2pSsLrLChZGRIJ/vW
McN/bHA/gvwq/6nAu7ntFTKIvmvn26ql/cYMMm+rcqeJAi8RR9R/oNFnVcleZEGLRyzUDQB8AQKx
McfIMMrigNYdF78ieNSN5g/W+DXoB6SKleNnMQKzIdJq4EaiFz03olIbyyd98KoX1XT+U2k2xV0G
NquwQe3ppvZS454nBGwcSVcBEQI5ptZI2zdaMbaTPvEiAkb6nUcS586wUvSxoCECtPTIMkizh3ol
RLTRR+8NoeEQ70ic2vquS0v7MAbEUUEBOgQX7a6HrirZhjd6vcuZjskWFQQ0fFFskKyDpoJshq2n
GTw2nZ4d3KQxjprFup2Xgr42T/Aa16RBI9onPDKLwty5NkVQUfnOit//HDNdHvqZ27QTrfW6rizu
0eC1NYN3mu8CsMknwT/X3Yu3cKMh3Q/eDfSH2hPp+6UfQ5otHct6zO9HK3O/U8crKggoOf0xsVyG
M4CEFbMTf+Ppg9rjInFDJcwgbl3aHT2jDMKxKjVIf39DtjFyoEdyN3ZFFZnsa2vrELf1hg3L0Yov
1KAeskoXP/weO8Z0820/CDOCZIoZUV3Y9zVeSjvoCo+bQqBFt2BVH9OONHdDMlhPqBjRnWaqZMsT
SIWMphIPOdO0uO3Jmwz6bp87yIxoduHFnHEwuoIweldULfvBBlJvKzf4R9bQ+0spsq6eyoOoCRLr
TlKkp7rA35oO6590qcTGD3wKVGfp8mdqlWRv4aW66crho+ot6JR0oDCwpM523K06RAFal0UVwYYY
QQADxIOOl0hi8dDr8+FjyA071AsudkkPjaCshMIqJX1+Xxmsjeo+o4+ilmuZ/Nnu+c/7GfrciEJx
7wIxcLmoGsbvBZINJxpkbcia5gax4LY2IX+id94KA9RsB/02Nsm4IO84USPPo96gKINKoZZ/8ion
Hh3tDrTVD1CqrKLE90s0nZlbiPH8NBttJdxeuONxZnXkztE0gPLL7Ao28oZoDjeye3i5BgRt6K2r
wU22ckAwVfPbF2248A0mhAk/lZPMJAVqXqrs3hSxxcGyuVFFjFJ/weLrhhZHc2Zo+vtZxJLkhabg
PWGI3yd2HtbVSuy6FIohRwegBQo8aO+fc2vWmSGhWKpl99RSp0xmL4QJDsZv8aFy8ZhkDnK35h2a
O277TPxq6fiyMsIpOp7NJZIsmEl7cjmobV4OEXJMhQ0ixuTkqUbmYeZWwa4HDcGLY1ZWSKEBErtD
T/a8cGTcM4/edhXpN6IVEAUdafEVjfzGHUSokw2BnGOk3DZ9aQyvigOOHdBBcnabJHqw7xJfbXFB
fKCPht7RgPSHdEjbDpgdg2xLh/Knmij3MUOHS2T0RN6KDC2oJlrwYjf3xhjJbaRqVVCOXyVW5TGR
3HsEJWn6kXR+8yXVEUldn5w5vug/xwjvFxs6GHg6znNRpZE4gzSD/mQHz7q2R8QW5l0dJ1oJDck4
0946kcLlrORWZ0+1/1i1wYkJwA86dj+VFEtKvNTXe8i7tDGCDo7HMQgJag3pHeIEu8arst2YrGGT
F55s7pRaBY5+YpeaN+D0ld9zYKnye2J5d02SQcgkMV+lR49BTXZpljyuzO70Ep5tPRdEcJOYDVpT
kF+83HrlSKu61j34itZrbt18GG8pMlwb4TBzo2qnOGIWdA5faQb31uAGN0xl2hEF5mRNWmva5dc+
xZx9CkNvk8Hd7H6ihGiq/hhY7ZOyxj+uPUE800NBCGAODy+7uXdkTuHx0snuPcOIcFOFvftCJUqw
YuX5veS4zg3N3ie0pJqEgGt2z4K3AtRGBKDT66u3ZMGZBMwhuAdFonkZTdKgdRufIVVhjKHm6BAI
WvHys2OAxFGAFikcPBsE4HBOs8kKVND0hY79qDREkL4Cv18ddpoWogoWgwA/Mtc0MpYsgk0ToFn0
3KCzd+YLK4msdN63WB7iezd4+Hu3ytHVxqhpcMpaFzenTvrsWQ3mmoDQ0kUAvkYdqRLwuk2Zqssd
SCQvdT9R1sk0qNwVwjJfKjB/PXmmqg4BBdbLRb0FUlluu00LXKkZzYOtqYz0448XFsVXYIqQUP7N
H3n5IYYvLZEyaZ1aQo551RzXssgLO2eSeZpa0kCRjHTtpQGT1mWZytQ71beGc1+vtUmv/fx8EYU2
5r0Fyp6BHwnZo/p5fX4WXMXF509x3llM0HCbGMD7eSfkf2v+E5Tv/Zr6trlwKQOpgF2PAwaPN0f9
A4RnG7LK3VPrkTIBMYDmgY8phxQcuAKERzcetAkep/yj3NEcEG9UZtujlgDj2HfpE0Q9Q7Q9WtuS
e81joRn6hqMQ9r2ktfxKcwRWIcJOJOwNZw0KOZv9/9xdOD0BoPY6OkZns18GhRIaxd3FZRdmpfsM
UMaP6wswMzH5hYvJmS0AKEYLUqIV7+R5T+Wh6/4Mi40R6AD2wQvoyF+ipjcbgV8DHpDYzDixEkph
RX+LB/zb9RHMttBkwkEnNWBDyL1Zn0BK0moMGcjKO/mZycJg0LJXPUsEHmCcrZiaTdZkCoBOBBKT
vtokUH25W8EkoAmEVRwphjSoQpLZ7EeuIbHyxyOC90KDsgO5AjxYZ76amyh4423IgeQB5qjJI8bf
MuPPn1C/nxRTTDSRq883V06RdHBqKU7JaG0ISOxYtnH124GttV5OW+gsHPg9a6jY2XiAT23Cc3in
0Q2J0NUgTobB6kMLOeVN1oFRr/ezrwaOXvzns3dubjZ7tPHQEuzCHKVFiIxAPKp0Yzs/r1v5/CbE
nOFxhsQoKpKfujBNVnvM1H1x4mISInd3vjzZtgiL4nsPzGdgd0DKldvrRhe2OkI7vEAnbXRIIswC
EQ/sKmPdjTA6duFoPrgdDXNrJWBe2uQe0KsgEkMBHrXpy02OYzZYPaBsJzv3QvWa9H/YXvp7P5wb
mJ0iV1JmY4+Lk/4K2frQ3trGmgjitMbzLXduYhrj2bUCyR1JiIKJdK+DC0z7GakEibgV37m0sQFS
BI0wqkmQIJulsGp98JOGwYrioRbsRkjDbN2/mq0pdwUsMeCk1mzNU89jvchKfsr6YItaRijxlrDd
X9d31sLjDHgQKND5U5oBHLWzU+MOfkdLAz3edY+Duc3RbMiRGM0A6bkpHVCqvco1wrGljXZucjay
XAPu10obfpJ3VrMR9f76kNZ+frY6Ag9xavqYuD59HNQ9ZNP//PeBVp+4j+GjgRa43GOt35gGGmHZ
qfWHMJsKEmvUykvHfZLMsoG/xcrMC/EduI1SoLzZKStezNSNCf9Wkfe/GMVUfpugiNjHs8OoSk/a
jlOyUx8iTI/sdi2HtTgIFwUyVOBQJJtfM4NIenCK6/xUmUi5H8pgO9S7vxjDmYlZDMM61zMKZvDT
0B+53A9/FqPCX01VPWQs8G9Cj8+mqOV66Redy07B0Bzbob9z+ydg6v50DAYEtSEvg2AeldD5nT+i
/cGoh3E8tcMRpXxkd67//mePiN//zUOOCNgGdcDlbjWELBkDevFkg4mLux8MNZJMHRObb4hNVoqu
i8Y8XI8BmquQjpj+fuZ+fcjb5npajafAqA+VvAsAZpR6HuqDE+r9X8zcpJuB+xCBMpqTL421gLkG
cPXylH5vrb3vr0zcgmcEyhhw50myB8fEn/2+qayalJ02nlAPe7BMBnIlv41AEPKEHm0QynbBi12W
zxpPj4MlXq4v2+fTg4SsManUogCG+vjMiY28S21mMXZihvlKWv0LWmV+WX2yMsjPvvLCzBzHZbud
QqePYCdReR+6BL8SMkXXRzIdwssrGSYgfIR8NvrHkZC7XKbSoHyAhAw7perbYPlb5DzAMdLHoFOJ
/8IS0h2I1ZFT+SS8nvZ+rxl+y06lJW88ytOIOzTKOoSCZOxXepHnKK7JO0xYRRc1fj3AXTCt4Nle
T4KkpZY39qe2Ec0WlkSkV7R7FEbq3QTCHDfM1SO7vAcauAg7v06Pheu0qLZ25bOEJO8mM/MgbFtX
bRrm2mHC+XC4PiML5/HiG6e1OftGWzUGqTnvTx3RN2UG5l8i6qMCa45t1G+yajfX7S2tNXrqkOAB
I9BEJnppD+k/n6NI259SajahmWp7k/IN2hPvBrLKPjR5rvnGAs8R8u2TgC4oYC+Ndcypddq0/ckw
fynxK9fePeuFywcDVLs18slHvdQOTofsOf05Wivv26WZPTc+Hayzme1MTQsyRvtTX/compniO/XE
y1jqQaRqd2/xtY7SuUTS7/3mQfYQuV5kliAcfGlxLCeVOavvT0Sv+6n8aOyplUMC2USOoBpZcdMS
q7hnJngi8s5Jo6ADdMrpDBbh7nFWVnrJPyG1glhbt6fU4uxUD5RUhGdqOHUCPRJ9q92XnPwaszXc
29KOOrczixWhxYzUl47CY03vDFbEGtGigmTRUNcr3mPJFWI4cPeg6QI0enae/ZS0fpJ0QOZmWvoD
tDF9WJZF9vP6CVmcN1QGgLF08dSfA8hc3qvRlcZwGgL6IGu599pxk/fZCovUHOn9e7f4qAZMlz4w
dPN+nb4brIyYFmouiqtNIGq1SQxgkZJBs8IaUX+cAgwRpVZLvvCaVBtpeyoGnsVAL0HrhNQ0wGFU
IyipmP6HsMnp40BhBAAGcgIQqJtfCQAPj4PMy/5Ug1AENZLQSo+aeeTO2/XJXlhSIJnwsgE9tKUj
D3V5ZHoHJfCcww7X38bql9HVK3fbUoxwYWEWI0i0SBeCVAAljtsWXWD/j7Qr241bx7ZfJEAjJb1q
qMlVpdiO7SQvRE4GDdREDRSlr79Lwb332CqhhHQ3uoHTOEBtk+KwufcabBh5i7QAePe50cAYGV7x
dveIPvn3R7Zy/HyIuzj7igId+oIgblu/cjP2nRZqGIeWPWX09e8jQQBjlrtFXnd7pNOydNv5oLPY
d7h8JPIqyl8t3vDT0/1Aax/rXaAlRa/XqQmdzB53lQ6H7POWYdTWzy/Wgqu2SWZSjEMCBmK6AliI
rXrX6mp4P4TFakDToygMZb4U6uuIu92uKFiDbFd0r5NeBlgpPtOy3WhvTN3KoQJCAbaTi5PrVgFU
t6gCb++khSJvMYZ9ZXbhrFNxjg14qNz/SmuhIPtizZAIWA4t25sgzudupaEy7brsbCfmIaHnxtq4
XLeCLOaxLAYd9t1De6XdBD+Zt9b+noIgdX8ka1vo/UgWW4jYLUj6DnKjxDnGM8qCHEz9xTI+m27w
30Wal+a7XIFDv7SrcwxnSoLU9vHSbi0/bi9Zt3Hqr63x90Oa5/VdIGFMwNSqE1redHxQY+vJZsY/
98eych9DSO/f7z//+3chZA6nYkPBrBG8heLyn9TQfB2gvC2djtWh2DbqHyjxI+Aiv9A7bic8x1Zi
2WidYmKpgVSmKrw/mrU1gPIdKIxAIs/toI+jKRiINySd89W8cJ9Eg25Ow9QKaCzDCbq05KdOTM3b
/aBrU/g+6GJ1J0OWSFpiC2n5GQiVxADo4qyUL/ejrAwNPCMbVWpgUmAwuUjFm4Q5MZwe+2s6VtOj
PnF5UPPKOTpQjgqEM3aPmdtvsZvWklQbeQ0QECCfYk4Xm0qo2EmjhuUxKY+k/d7Y5KFJhxB+UD4Y
Z3tORGAlF5pkF0pl0Ewb752VgwPC7Gg3QFcal9Vy1VS9C2Bw1jXX1ii9ITZhuPaqb/F3V2YWQfBf
3Iom6FWLMcKdQeUFL5prormnNAZErm7OvYRVX36qxWaKMa/BxTMHkgJ/QObgAaDf+HGNmunQFSzO
mmtTZI9WTlVPzxpYhbLvVjtD2xlLvViYL4VovIYkvix4tru/llY241yDAAcBvS/zhpgn8oQ2Y+Fy
NLOzby7/mg79Ft1yzuNvRvlviCX9AA8UyES1Nr8y7YC66iUbCSx7nvUp82rSPZnmf7BS4J0xf0Ko
9MDe9uOsGjkYpbFp8mta1t9JL19E3z4rEunb/alb2ezYe/h9pOEzEGPx9Xpp6c3UEX7VMhOvtEvR
f+67R5J+vR9m7QuhuoI0F6gHVIwXx7JwwQ6y44Zf6WNnXZwtl+G1UeCNN6d/gJDcLPmx7Ad8CY7Z
UsKBPwjxvbUBC984jVd2L4AMAM/hGQaG5LKiAuZ6rY6AxV2L3Dq1SutPPVyBmNwIs7LUZnWTGaIF
QAz8hj9+ekCpWcnzWEUzTf6qE/Mr7dyfXe+ci0Kh3oi6jqfhX/n3v9Bt1LlNjaYRgHD2LUwrtTt3
lPWoXi0oJAdTPzkB1xWPxCacIljsjxRUaG3cqr7dLow5LArwqMloQEHPGIl393Uup4ErZa5eay0w
X4S2vz+qP5P1cd9+/P3FDYqHJe7vGr8PYdDcg6AwPOlhaBv0Mr/CFTBkhbnvh+6HnlZf8KL53jTT
rlZQpNGm0lfylgaTZu3k6FynXvHcRIfwmPkpo8Yhc+RjLVzsFb295BMXgWr0L9B4/izj2Nfjel85
ItR0/szKGsApAVpcLEOKOlwHHL/Rk9cGCvV4a6fopXevZUMObLB8ohi+1mkPTIg9bs6NCvgSdIK3
LUgls8o3SoM4KZd9FbckTkbYgAmvExZNzOlPQ9Xql1Jq4hAnuvYEA9BUeCAWVJFrqj8UpWuex5i5
xCP9npLL9G1I+joPlNRhF5eSMiC186OpG9RMu37c2A23C+TPnzlr3tvo1CzLSorZVzYgoeQyOmDa
fImD+wsE6u03JztBCwjQRNRkwaW35+v03Qq0ORuTsWqtS+mQwuepE1rZ+KXtJ9/QhhBmLqmn8Tjg
FD3U0tiBZXiyGgMakrw8QtHyO6gOXis7QJMb+qjYzlGa2aEsmyN+LqhgO6KyyoccAlK3sYNSI5SR
Sof1wSjxAG+cOFK7jp1AJ4RDTG7+0kfnIa50dLj15lNfx+cidx951cQPsmoufVKhapzykFTgjWTp
PjPG/ndscCDaadYGDaypvdqGZHFJh72snbcy6zLAieQ1keXgMa0NFS1/0OfkIzW44Q0JTHR7d2qP
PIXrWDGYuiecfAglzMWDlLFAt5XfTp35EvQcJy1B26lghKlwzxYQoYGmUeqxMe12FPVi7tEk/yod
chZl95ZabjCUztGseWRp7cXKssAwkqeuS46Sqkezcx8opPTTrD1BsvgNHOtjYpID+EMQ6+2DqZ0C
NuQ7jeiXQraHrOKfbdocJys+T0m+q1CbmrqvVaUFQ2uFwlYu8JjBuTy4oTXUsAAdD9Vof9YIfcoT
gb6x26gBm8g5blRUIfnwHXoWb5UxBKiXXkmhh3xwQXDJryUbkmOhCCDPHRnqCVaCo4dJav0D86uT
Gne9X7pZ7JeTG3tyzJNdpcUpKAnpdTIyVByH7CmVbWB05j9Kadk7Ey5EAbD6EGwZym9GbDcnnmZ7
0sPeDfUsUoP9Y4wB63Nzb8XF0bQLkDsgtemDpgUwskO/Z2nSnPLG1QKbq0CQ2EPgAO/tgXaW+H1c
f5MdpMMItTbwrCtbEAJoACpDBw3FuiWRsCgrbWiZsC6m4n7TquotERub/E+76OMxTd6H+FO5eLcJ
8ZLJu1b21kV1W/VKTT2G+OGgv41KVY4+OGo4mywj0NQdRQF7DCLR6Ec1zdSwKX4bqrMvoZOrQPdY
/uI86LCoLlXfoitqcHIt1Ab8HRKUxihCuH9PATTjp1eWae2ZwVtm4865TUZQ2LQAUDFw1uKxsSgJ
pzRRAY3Q5IWQ2m/ltYXPVFM/O3GyMWu3J9fHQIsnFPDSlt0ZE5K26VApv9AZS/6+0vE+BGBSHw/H
3hqEgie0vKQwUMg+13zHu78upnwMsbih6xKcw3qeLlaEE3wnlW/qVnroLJCWuPSwvFAyV/Fgn0kr
i5kCXaWmgARbF9LYJXDSU7PXnf65BKZTSwzfBSXJcHsWTOo07Fwt1Xd6PXVBoyo/9HYMa6MPKEuK
MIb/+CQE9GRcMl+OR6GwJ4WUX3rZBCCpDcdJ5jlO2Dg5Zx18rkfZ8bBuwW5kE3+RcME+EiXzG6p8
VXn9OCgqSODDUzEZj8pYQgPOPKfDwC5SFwWc2cYn4pah6M29jgugr80vlOXf3CJ5y+PC8sCx0nyt
aZA0uPJ7mYlvltaddbW+jKYWpKK+2Hl9jIfJZ4lreA60bcYu/YbmDVIZyzqnaO7txjiuwODUzx30
pllrflZHC3cZ901h+GrT7MxEoNAF7FgitAdszUOaTc9abljekLlnFGaf71/Jt+9XfCwAAeCdBhTo
TfU9yR3QmFJBLlYnYlxmvPbqfnzq9fSpUhWPErLxBrpNfWfoOXp0Ftp0IM0vCh5sZFUh2KRd3KmE
4kqSOPQ0lrJ7HpgLZ1Lwi7GzkrG7lO1Y7e4Plsw//vHkwxlNwKJHgWcFU+noaF/YPR0uCUTbztxo
+ItddMWx77jhC1SX9uDUJS/oaSqzsQf5Jwfw6gSAD0RIY9U4wf6gma1InVfwd61zk3YM1tV1bnqW
nYDkI3lae2Dkpc9jmcuQxdY/VaPHz/1Y1czX6zb+JDNVPOGFb4VWHkOkAS0Y9VWvDfVHS6GAaIoO
1zD2AXSLJyAyof/3lapWt3Mr231xqI4DaFRKlNn4cLanlp7NthYP3EnSi6KkPECJuTuMGsSIRU87
aBJo6UPfSuh+6cz+1Ao6fqaUDC+irHFiIw/+pekt+NJYmX4Kviz1eEKUAmL+JPYzKhpoikpjD53o
rZrrfA4sPgYOCNSFcHZD4GfZNWSZOeCV7IiL0XZfGj0JuSV8hxtBiVOisPhuGuhTuqlwvLIAIfY6
P1xVyJrcPCyd1lacVE+HSwUQT5/+rtKXpDvmCdqIIEFU1veNNXc7SjyRsd5QUcSDdtlJxHvFEU4/
jrg3wr6PRHGEGLq5da7fZg1oBc8MGBBccfIuQWLcFryOnXK8ZPxxLKO/hx8C8mLBrsqEJTp2z6Jw
McBMvOMqro3CHQq4GJuKp/Xxm0pgfPP304UrCjQGNLUBr15cUFBlLWwZG/KiyWdH32HRSfth2IKj
rWQNgNP9G2VxCGFVaPUw7yXbSD24JO5z42s3l/2tl/vDWckaPgRaTJzCIZxbqQikVr/xgIBspqq+
/Xch5qXxLpuTuiMtpiMEc/1YXlrTV4YN6uvtJYHPPz9hZ9D7LQO1YybVumKerhbHG7wkk++881sg
DdK/T+dATrIQB6Vq/UbeqdZkP3WVJi7MssXPtFCnPYNlVJRmhh5ChgV4+/uzt7ISZjYUOtB4O+Em
nIf+bvbyqmrMvibiAsVO0LvZwcSwSiAXqNwyIV+ZRYDHgNvWUZK2NGf+U96FUq3JHAvcdBfREv04
9em0L+ua/ywSVz4bnZr5thzAF70/wJWTAdyRuVoHiBIO2cUADSpZz5VcXCyz4WEzqupO2KOy8d1W
1rkF7CWcUGdK543asWU0PbQ6a3HRhmb8xOXIUM+JtXDsjS1oxh/c0OLeQMdxNhJHwQ5oskV+yVQt
BkmHiUsyiewqCrPyNEjjRD3h7aeknowfbOymi21b8bWZJuV7lrAU1sJkANysKL92k5OeKG7tsKbJ
5Lc6iHxF68RPrnDxHK80ikISbF2Mcpo8Ulh678ddkYc5nDA8mSfQyJAdtMh5xXdS5E4wNFN8xoXf
+7XbqR4uzuGQyPZHV5sCaEcFe6aveDjKai9VidemqCF1bJSQf8Q97Y1Ehk0Crb/BYSmyEBl7wPv5
dWbFO1Na6F3ktntMjQ4n75Togc4V69iXMLshmZm/gVP8S5Od9cuVE/HbuuvCztT6k64NNEyTju+z
krNILXvoyvXolfwCCl655E6n556hZdAZIU07PHYZHcqNOufassCSgLQzAQb0pp5UF7E+qWCXXMxO
pZehqtpvDPIuZ62rxo1a20o2gbI6SmwArtuo4y7W+dTQ2kgEGy6t0pe7iVhOxKigEVdgEgmlJiOk
XZWfbT2nv/AMTf6Dkc5itNDeBTYC3aaPm5u1TAHythkujjb+aHrwvEkGl6k43wKcr5wiHx68i3H2
Wp4Y0BqSl4R64Ow6ceCIxzGLxJar9crJSAA61zCnLjpcy/QMai3cVXJDXIbpEW07CHY+lOabpvy8
fz6tpWNIjiA17kB6AOXpjxM3ZkruSJuKC6lsn8Zm4RVj8cWW7IcK0cJZk+Z1gjLHxqm4NjgHLSyH
wJEBkNTFLCb5ABZXJqZLlwCVEUeT9S3WmD8VW1rWN4EA2sUjx8bCQH8BD6yPwwNY3CV84FlkumdY
q9DuSwkIiP31/iSuRSHgmANuCSccHI4fo2gUzDdGrDQSAh73A9QvNFgZ2ABupRvrfDWSiXciRgMw
8vJzZaw20SWhaZRZxglrcW+Kyuvz6pQT53B/UDc3F6bOsdAgmWmD4D0svlEvrGkg0PuJxuLB3tXT
RlJzczbh511ohiDVBLniptA26rVOC+A2o0Ypd9xmn0dUJEk7bcAw/jT1PlxXcxw4wKPlZ+tAqC++
jXRVlCQkPAZcowiMGqK+KCE/p+xC+ycwxrLuuYa6D9oyXiafIDq0sdJvzos/4YH5n4HQt8BYp6tY
0aldGvHBnmvXz7VUvvXwiMhofZpAVLv/0VZnFa+2/wu3yEYhkFLniQXhF6ZbECpivmZ9Sf6aJrEY
02JKVVMOhTWKNCqH1rONk9tu7KeVUWDVGTZE4mGpji/3cT/FCXAL5oBRgNnru4XmF+ZrUR3vT9XK
+kYQSBcD/GjfomYVZieQL3NA98+/UvK6hRVY+fDAZZno4oA0BkT6Yvtg3akcaUsW1SqKAQp6kQ9l
bIrvEBkgQZbb2ZMLnbLg/phWJw42ASoYHzMhd/FlhsKJp0HD8QC+ta873B/dY5Lkf38I2SrgojPQ
HhfTEndGLK7UMp7w/Y3E683HUr5m7awZt/GFbu4mXH6IMgNT8T/IwH5cBmaRwFLeslnU/UHqOVLd
dTWMgiHj9AIDae4NYFD6ZlZb+/vTuJQuADoVkcH2dnRU6uc/4WNkhXNgOkHKjgyehJpi7tHD3sFp
4JvU26Oo6l+NZV0YmQKTl2e9/30//O1XRCkBlh8AEUL3D8i+j9EhKJY7cIGqIvWxlX7eefFfg0gA
y3kXYdmJLnW1MGuCCGjqWk8d5+V3yXSxtVBWB/Kn4IcjHiXixUCaLKZGosVVJOWu/Cn7X8R5vD9V
t5sYZK35dsKTDn4IS0iH6N2cT01ZR2bmtn42mE2g1sMWlWJlPSDM7AMMCUsddZFlWUTqGWu0po7U
PL9SVYcwWBJW7quRvZSZeXYmLUg0AgUd9AC7YmNT34wRMBKgSfAfPO5WAB8DcSaeaVPUtsI9tpnS
7tDZbv82gV9Emf+Kd89jZZZcLpzZdIzu0xH4BwhQFaMT8uJY5Xtz6jxcnvc/3k0yg5CoMgHHgoo0
aGqL5cFhMQXf3FKNbCHpucSDLyokzQId+MzANZpsY7GsxtNR2kI+AyWEZRnNdct2yho6RbIpUn+o
rdAui7NbZz96aIrdH9vN0p/H9i7WYjrdqjQM6iZwMK+nyDHavWjkE5m08D8JgysSVhmgii/rdUod
oz2PgyjK4RPjTU3n59IpPd4MG4nFytxBbAHCaxBSAV5nyZWAwxjkz+ioRIZ+nuo31lyN7nubJRvT
dgtaBMdWxb0CQXhUhQCk/rgMDd4xDoyKEqmV/mQb0psYKBPTQ2nBG7GA0LLQyqBppHVOFNoeBFrn
oSNgunl/Xm+unvnPwM0DcC0sJ2+UoxQ5VgBiQHVz6jVPjcO4CkVKIR/1XDIBP+nd/XArqwXhkCpo
86UDFsbHUTOLKNAAwKjT/JQ5EJJ+6bekajdCLNmFLk8Vy6S9gnzkqrAvOtm3Wzi+eU1/SLX/TNr/
j8JYnJI5eNiocg1KlOe7odwxtpF3bA1B/zhLTlphzzaYJcEqD4hZ6Izknj683v8Wa58eSQ3Alahn
oNK0GIWpVoVSKA6NOuNH4uS+5n4auqOmPLjjhPf+ltT92qShbje7iLuQnVo+hcss0Y3Y1Wk0TF9T
6GXzZksvfOkVDRYEbOnehZhH/O5oHxVR93qGEDXKomdSGK8MzMMBgs+RktfFoR2l67GuahrPMqZP
uhszmPGO3w1pBRAI9Sk1nqqUwAvO6euNDb/2TVGLdXTdsVXkeIv93hhZbcaU0iifHiqIU0m0gt2t
os38I8uFifN+vmOAy7wxU4MZtTm2o+pEI0oNx8/0wdiS2EEP834Md4EeEEmVmi3QGZEuHS0ac5Rg
SwFN43oAaKZ1UOwrZP2jzmx3Jxxj+FIRXoWtNOyjAHYCsrHOV/DnoYacxT9bpIWB1kJtRgUS17e4
mwWisMSpQoiTjlb4gat6f4xLoaBiKVCL7HRb7BW1rfZagR0eQ3ur9xy1J54Jka0jhJmzAA3X1Btn
bDIjmgbzgpr7upmqHrXSb7YgWih7UaIqapGgBeomh9s1BBIdJTBTEwxSn2tgiKlPA7rSzigqP25k
AjN11y/UHJK/Wax4Y1zZXtfAEgpqpPrVSE3iMV1rvVozahjxyeY8ZFpx1gd7OKigFO4zl1TntHML
H5Bx5aKU6Rde2sC0Vo4svrRCoqYr07wKUNAewfseG2XPp7oLhZFZYceS+lMWa8YB/Ev7rYgTY4+2
txGMfdqdhoamp7IiOfiKSndS4KPpqUU6PrS22kZJYgNSIGoAPiFjt4ck1WuSwkmFDjYNR90uT+bU
ZgfmWs2+L9Q6dBOQIBJUdwI4shKgdto8AreI+im1ch9ZNOazIF1QKriIKRNG2BCj3A0gx+46W4FJ
nAOFYCnj4Vx1iXlKDaBm4l5jB6nTOkSrAI2JBA480P9xIbMtddjZmok/1lIGEiRbL5H2eK7HpscH
6oczdVjhSXMge3VS+8+OMhe7M5tGjZ3R3YC6VNTadupZ6ZB6ObodUMkBWsJUFWdnWvRq0C4PW8qA
VgdOD4Yzqvpy/zS9eQYDajB3PtAEAfIa+cPHsycnLm9TpyGQIbT8hDoBo+NeselZULQyc7ZJJVo5
UBAQexxasbhIl5hPTeti2U0diTKYMuXK9NlU1It0rd/3x7UaZi5goUKLzsvyRaDWY4Z3CSWRbnLF
UzT9S68b3b7SrfpwP9Lq4YW8wIBI1Iz5XtxHOcS9RUeJE8FC1bcTwJMHrQiAin7Nev3tfqy1uw9C
2HjzomJ2y/RJHatGphfTyJWl4+EofTBzdlF0CfCfU4FZxAItdzfY+6snJ9rbqDUCmH+TWtZ5CnOn
vKOR/s2B21V4f0hbv75IGhrDnSqlwq+TCrwXgDKtfqOSubLEMV8QVwQhAyNYLnFgCXN3siSNtCI/
xUayz3kWlK71CVq3laekZGNBrI0Ib1GUX9DpALFnUZxw7CGbBNpJkTsVvyBJHzZZ+h8MCV1gkPnn
xgAowh937YhyVS+MgUawpfI7Uz3bFTwVtJ/c6sJE2fIKX9lL8KGBPitQIXgLLnukIGDRrKg0Fyrk
oD2Dx86sbJdPW+jqrTCLNCjLBgFNysmNJjtKde4pwxFJ08bDYW0xvB/LIpPvCmMA3ARBtCKqhmNR
e4Y818DcthtA1bWt+i7QHxjgu6Su7rNJCgeBjH4/2I9D9UQKqGslBlz/frfWRhl9Y+6Wx91EOqVJ
2xHRhPtiKNm+I+MDxWV2f7OuhoHxKFSKXKB2luUccKiQx+TSjcbJr7JPAB8pyvF+iLXjdFamg4Ig
JGlveqLQV6lNZ5rld2PqC5V6wGE5VeaDDHA/0Pyll0knujRQ4ACwDzY181jffSAK+eeytuGqpABu
OPxOkWfBxr2hoZsiFwQbA4C//y7iPPR3EXXKs54miOi2fFdX0MepH6X1DUZa3lAdEr0GqWWrv7G6
DN+Nct4P72KSAblsMyImNwuflQXSq1fiAmVfF7s25/4gzY1X4OoHRDEMYC7U5ACV/xhxRNddjZOE
wup1N8F9J7YAM6dfs/TH/dlcjQNU8dyHwGJZQptH0cUMDSq4YrUE8oWQYai/xW67o93GTl47z+fb
A6sRvXNgbz4OSFMEAwiRulHdgE/ohGm/ZRh7W7/ECxA8K8D9cBuhP7BYi2jY50YjJImgvxOV3NwX
DvnMB4nPZD212RgC2pN7s08ANFmTvZsZP+9P5srGRsMDeaBD0I278WpS2BBbWlqQSBuh+1qIuPLH
CYaTDlem8H6olRMYocAmBA4aEOhl44WxVu0r1MQiorxN8hAPeEkwckjhHbIp/bA6LBxUgE+CjglX
qI+fblA5a6tRJ1GbdZ5NjR2c4HcD36pGrYWBBN0M1ISlMPrlH8MANtXWlZMAht23UavqwjNAmNwJ
M9mSA4QiMn5rcWxhoRj2LF0A4dPlUpmh4fAVHayoga7i46jYPVSpqealcQMGz9USwoexjoJeQcKb
kJMUvS1YOntKU/8qVFG9gUYjuad3jXaAWgUE962iAQpcMx85i4cHJJVyp/AqDUhWwMI6H+rJQ27Y
+RbMlAL8Vb9GpgFHojXiORaVDMBZKo8D7+tjmuTEa92GwBAlds8JpygKWqL1AVeCckmqlPwaK67x
SacJOCtxMfoktRnKdpO1p3qXRLTqGJztuzjU4cuLXLASYVxMAlbalvUEow1y5ADleo1qiqCGVYBH
rKqE32g/XeJs+Kcs8Bc4qR2fBmC6/RZXIsDaKuxrTMlOoClDUkCbfUjixt3XXDUunWhhRsTF53hQ
5V5WuNNiK3MeHCCI9klMKx8kDfkQ56xD8huDB5LFh8ncZYARVBp/sFCdSXEs9GWYguyPx6ljn2o0
xA5AbIh9BnzPg1ZPajTa5vhYNIP7GR0X/aGNLTVUFLX0Mp2pnikN9VQQaf8qKQbEGmM6JQAmBTmc
TU4wqPnDPHE/swbuWeD4tPvZnHPnALHlw4teO+KfJs9gfez3ddoHudGVQNAbsYfHHKzinRYcqdgA
UbibjYXMTg9yeNkGNp16H5un9LUq6wIN3MHfvbSVfUlT4qtG6pwKaNxcBLfME3xYhiuRQAfFkPM6
8wYeAdTMlAMTg/bKErXDwjKk9FLhaC9l3tCNo3jlNkPHEdQPANuAMl92HAfLqc2iJfBDSqawzF+U
/peQNfgQ0N8Z/qnbrSbxrUoJnsfvAy6ubCOBaZniWBY4PlFTfJXGPyW9psnBMh5R7vRadfLFFlRr
7TR5H3NxZSNri51eQUxQaWIRNODikd39M3jlSoMgL3bd3NkBRHARIs16KBNY1Ebu0wUCD2Ra7+9H
WBsEWJJQpYAf8/y1Ph6JLNZBBsJyjoTxU6Nw7JoKIPm2GON/lNuXpyHcu9Hzm/mSN8KZUu9xqQJz
FrHSUnZwyaoOTQ2RLaWv/pF9bz7A3Md4y02S+SN0z31YpjVB3mSAwDG7DjCC9jErOufv03EIH4Pv
5mCZ4pReXAjWwHT4H2B+LcerVOFznNJd7P/9FEMVCkBwSB0YzrKiqfS5ksWtsKKY/xYxTJoCl/+6
H2JtnbwPsXhn1nXeGdJFCOvcOjkcobbwX/MyWH4/dMagF4oy1C3bYMhoD6vk3ELjtvpKBjrB0FqO
Hk3VV6tpkZFnWyTb1YUJlTQd9Wb0i5c975pZeSnZvGK4/RsYuPisGyQLDQYJ8Y3JWzutZs9GJFYo
P9zCZFBLZsk0OVHsZDxIBvC5esHf4NCr+2pq/wSDpwgoEP2hwwcD3I6M7bsym1WxoAg4uWZ8Jb1V
eOhywOUmrdJdo03KOUWiiJ4XRBPFCKXYomDqUXEyA/aeDYr0MJJDCdOVfpUW2rGqwZlHtZI8xKQl
ezeVcQiOTfmaQrosJIrS70zoPxedBfUgVHmDvqzw//HiQlmUScBegchFMVWiKCnNELcKANIq5M9M
UEFxDQjcxS2Etp0GKiL3529j+pYyF0TqxphTzYnswYIeFH0bBA9SosceAEP7ZhS+VsI75X7Q1eUB
qTmDwAXnFtZZGRXpwEdGUDGex7p6BcTuM0wN7Y04aztrFkz9vzjz4N+9y9xY5bKERV40oCowpqln
TluuvisPJIi9/htiUerQ3RwMaRRBI+ie6flDa2GVm88J0rH/asr+sPzfDcUGN6o0Gwwl5q890ZCd
vGyav/9JoZcHxbvBLPvbHO4UOXJPJ6orlAjT8nNOFE8322vfpj9ZSZ4xWg4VFPPAjPSSZapnVV0w
WvVGBrK+PnAvAD9gAJw2//t3g1XaEkaDpHUioeS+AspjAaY7REbC+3O6mnjMpCic7vDuQan3YxxL
JiXLlcGJVEYDCnElWKh6QjMP5mh8bSzzZ5eBTz4NR3jYbVRg1oaIrADZwQzLvJHT7dTSEHBimb+n
r0CVFWvz6f7o1iMA7wsdKaAilumH3lRTUbm1E5Hyqg4F5vCpbL/dj7G2wZB7QKsBSQgoWYsERKWd
KpDc2hHM+RKx6+KNWbpVjURq+D7AYgdbils38ClErZJfM+Vr4fSQXjhY9lllV4eGPSp9g3sYerhJ
WZe+vkjWef3w8/4oV9fJ+79iscl5AVajnDBMtbjCINXLEgfuhyGrINTj+GXyS6PQP/p9P+rG3JqL
XiqTOsBWuAUiu6iiISevbe5sHCrrAwNgG+kb3rs3yDFeJPA/SDI7yiSLOB8fnBqABbOq4WxKv1hp
/h3P7ueuoT8y3dmY1T94juVpM3eOoCk9V/CXuzyxVdpaWoX8uDe46nfwxPHtibZHpzf7A+F16hMn
Ll/ydKRRm+DNCl5WCWcQ6FvAKxA+ZrXyoxUxvgATIkhjmhw0oduQLJdDkI92Edau/n0cG4I+suuG
vUsy+Cup6qsgFuAsgP3v2AhLblrCr9wbdICv739DY3UTojECoCGAPBA/+3jClE4LzFJi25HOcFD2
v0mrlGcxEP1g67W2q7KC+X0FNQc+Vcjdu8bZ1YVe4a09uljPSvEIYzFlXyS9eBygSIIG5mSDSs5S
K8zaHpJEIy1cD40KeoiRHuEgIepJStrsNVQbfAArFR94Bn7CI908uzAfgger5X6itK/CWuHGmVto
pOZk5K9us3E8/Lkwlp8YGvKAJRKwb24gPXHXQdA/b1GMLVGP4O4/zah9mSwAmbvqye4Y+pP0UXW6
CKWPR01pAEozINU+xZ6eTyiDGF8KlR07IxMeN/k5cX4nIgVQ3djaCaubDeVU5OGzpJm++E6Q6Win
BglIlELSz7D6kBiH+0thfSX8G2H+C97daWlnlqOl4bWi9mlQsDZQCqgKlH/fRnQJRDcx6VChvgF5
WEkCwXFHtyOn5p91uHxNtr4RYv3Q+DfG8klUD5relL1lR1WvnPKeoGZKpl8O/Ag8yURkalkopXIq
YWc7JVu6Ymv51rsBuovHktmZbpFhk0cSivex8cUmjxUqa9Ayv/+5tuIsipoTB85PyzFIDgtseI90
14oH+pak/9rL7A8BBLbm+Cw3XdM2gXw0L52of60m4F/Q2+aeYUGZdSMZWF3fM9PkfwPNw323+oAO
hwcVkPHRZP4Paee1I7e1RNEvIsAcXtlZE5qtUZwXQsFizplffxf14NvDJpqQDNiGAUGsPqlOnapd
e28U1slccXRr358FAn6pV1Aj8f0v0AxM+JeVZ8rS9yeGV175vChvhG/RGKW7KcrMs1S6cBZZ0FUL
0V9EnbQtgYsBgUUNdra1JLX3FS/ihKbVVkzee1/q9C9WgVfxxPQ2FZT1yUdcrYKQ+56vt4pBply2
9QzGD6GV/7jZlpBpou6BhxzvftO9DiSm4rKXMNKmx1GBtWGN6H5xMaCxniisqWXMSUrlyA/kJLJ4
JnjZXqm+uZ65stxL52KKJyfYzPS0nwVcYiFCEJT51tkTj5b8nTh6F0bv1HI8Rt6KO1vyy1emfnu7
qzXxYfOKqHJRbfWeJCO1q8aulZf7zmRxwqjSgfKecIjz0kVhiQi2Z5F1NsTBoeTqDLVx+QsTBlwS
FLYUso2zzWtV+uBJWmuefZHEXGmPwVphdXEQVxbkt5s3CkcjLj0eS3myqQL7L9C/1pTJpPpHufGm
694fmy5KXPI4JFr69p8yQKnhcH+OFncV8kK0fdAbdINRcXOpk/TExURBo3sUW9wbXSxupSQTN2XZ
yAdDhu3zvtHF/WUa+N6p/A229e20tVrtpUo8dQJDpdhqD1n70Jt/8VTAAtQY8DiK5vypp+t1E2oa
iAEB8jnVGdYaTBYzwCDfJ9lEavk3aBsxl/JaRvbrnCYUsTZdbMN/SokjUl/QMim+itk+V+w62Igo
/P4xiTQO7dr4tDGvTijPv6HMldo6h9lYfLeKOt4XoSmvPDWnl+Q8VL22MvPNiWpmQCkZoobibTMa
kIs41nhEx1QKdXggV1zCYhRlagp+GlyyelNi7HhYFXQo8Dx35YJ4H7zv5My3PhRf25JGG9uMq+oh
hajvIMmFeSISLj/c35tLB+L6N8yiApLClRm0jXnW6hZY2OgTZVuTMjn0KvIl1ortfXtLZwENXo43
ohZULOZnIUNaVMhJeqhFtUtDJANdd1t6w8rtsTy3FG/ZOBbopflNXotkplsXO72XPnva4NKMnD3U
lhLbreI7EEx+y7L+tXa1jVolK5M6bcebjXRlfOYnxRpekcwKgCqO5lNYhicrTFaC06UGEQAEcD1A
X0nZfe5UokIV0ggu6zNCUFaabUf3XdfDqX2OMsquyU5uup0rWxtJ9w61tFYTWYqNebDLUycxXnQ+
vZZZVyRWsQ6Keq+MyS/DKvejBoNFXDj3d8ziUl7bms1mpNPEmbWQr5UjxVWqlofaUz/I6fihrmFd
9PoMHc9mb/TiYUQtcmUnLa0lvofml99jnUMAAdi4tRwK+tnvH6qPSr0Se6x9fjY40Y3LMfT5vIq8
6l7jP/dn7/a8wYWLe+FJyDLd1EaoVJDR7zteavnPtO5g4j5qwj/3bdyOARs8mQ3aDyd87uRjrrxz
OWik58DNnyM71NCSWrk+b/fa289Pbvvq8/ogZzDR8nnFF76mco2QU/YoACQs9HzlBlgcCQ901hul
cJKyb02FyijLhTfo5xGsGJI+dvTz/lTdulvGYiGuB7IE9rk5xFOoOhjM1AZQTnIAvAWTymvPtdnm
D4q55moXB3NlazZvRTYGYeuBAJfTiVmz2mrW7v5obi/Mt6OZxeg+ij69rzOasLr4xjatYWMiZ0Vd
WG/+Wc3VL42HJD3E8wQhdCTNFmeMjdo3+lA/t6H0WLjWYew+3B8PUoo3nhsKOJSsuB6IQ2/KAZ5A
LrBWB8/RM9rV95GppMdEzpttzW1dbXqt0U6eYo67RO7KD53R+tsQoPgpr2jRay1vdHqh0E4iUlRO
mub+3jMj9XMYhP1LltbDAQ/WfaaTRHtPRBgdW8mNj7mit/Y40j5RiFW4LQNaOWA8lLUdHEPFLqLw
84KiF2vo+urB7VE3KeoC1kwjbo9xKsdbU4dYQal8c5dWRrhX4J+xRzHy30WIBfobo2+id6HRfi1L
/ZeB9YdKikWn1ks4QOTI2oFl/zoWYn0o47Dd+mWUPwqNOu57N1If4AzSWtstWqK7NhvOca97Zy2p
oCkBwbkpLFXZa374vR8qsNGZL228HO5MtXCFZ2tIu8fICqIdKfwWfE6U761OVLdj0GVbHS24FwXy
ILuI4bzN+sa15cD3d5YbKijSyPl7t/GTDXw6xidX0LO9G9YJFEqacMjAyD7kRahDTdzLp8JQv+QU
cwBPmaqNuoR3IbfcbgQPQJVUgTQ1Syl5QL/8u9dJ/jatBCp0zfiPla843KUTDlfNBBiHVhC3+9aF
GLUeqCp6e47bansrjh5o8aTzh079oTqkUrtyfyz5dwAQ3FCgE8j5zeKp2qgkrZM0zzF8f59AIeJW
3kNsrMFbF81Alk0HKPDMmz5QrxZ1RFx0z1F7qbGz1H9k8c9d8+eAGc6fAeCOxrJJaX42nNAFaTFo
nD+DFh/Xpg9kZXmWLhOS0aRFKVlxHc7uqqalccsvIcAM3RrICJA709vkRmajK7ziTCZ/9DYKZCwA
Z0nF0LIOrvXtTrAgrBx6pfYcOZSOVgjozXcfcjPf8oazhVDcVkl3KXX1W1QnT24s/jE25q35WWTR
eE0T9MAQHH0wv46a/Enz60PXrnEyLnllMDGUMCeaRMrgb0fZhn6ioCnlnjMz+6FqsIPVkrsS7C7Z
mGhjAB/zbLhh+ylrOREbqxLO8kAxWoFaOV5J/C0EmUCb/2/i959fBRlSk6jEMbQFt3qu215utXaW
REevtj7KRXPRS2PbVMNJ73FvwhrZ9tKmBMc0xQMk1G5qcORVTC0wcvfcG/E+jL/lFLri4Vs4rszj
oh3Sp0iDTmRQ88dXUPdKIyYjbGTpAGjxI1K4dmO8V9Mv97f+4nrRxs27S8ZhyLOtlw+AKfUqcs9u
DODnKVprll34Plf31CKFQ6JNfvJWV4vFuQ5ankTuuUnem3aavL//8xdg4uCLYTGl6R3NBJKQb78f
CKNlgssUzjhzmR0BKXIqoAcIw4b31CgRsg9VYsIPXFdHulylbdr15hHwVbC9/0sWByoDbiOfB3vO
PB7txrFqUhlSwbbaGk9av7n/eXkhgIPenXTkJIwMLH020IwudaWHoOE81KCU5ECn3USz2o2WonET
xlL8ZegQtUT5zDyQ3Mo3ZeuGhzwQNe5Y1/9ZE2Ts+8ijxaIqQiC/TXxQ8vGrWXp0OIJH3GtRNCB1
IXi7OG9+BZb2ELTaP03UqE9jJTfbNgwSSpRDt+LnFy4sRjYBOiTIQqGgeLuEagFmKRTpXheMGJib
svNi4yKm2fH+DC4uEJcJHhAWIKq8b80QpcqjUbNTFNO1M+BjxYqBW+0O3tji/y3M0Vmdh0pbLPjC
2UWMJY0K2lwpDmeK4SSjtjHrFFplwS6R8oPN+qAajdNq5sMAJMLT05OuNRvBLw9m3z1JZoX0SXCU
IP24PwuLkw2/DSlbguebxK2kFQWtxybbNH/SzS2qCHaxJr62EFdJNEMhVzMpEsCy/3am41LrhlyU
hPPQvHdFQM/xVhYL0HvaPhlWHMDSsaD5CtgJxE68bGdBgh6ptCoHsecEOata/BBMfetHhyY4DIK8
0dcUkZc2kUSzKSeclN+NklHYpEUFZatw7ofnMDwWP++vzuIW4nHO9iRbY0rzQIQEX1a1MnwUXa9J
D4KLBLSvKdAE5SGo+BHEcFJb8mWkivroGmYNy40Rg3N1v/CK9dAFUtxdoijxi+7G7o8+pls8T9TW
7gyh3itFazzA6eq93P/VS3sKQoQpqkBW4Yb8qSC2lLuYSanNjx4c4ArMAVDo7+5bWbgRpSsrcwIo
bRCiKA80aFbgKmg24WvTPYThSgZr0QikFrBv/+5XnXnZ2tQKvU9TnARluS1PzAQdPzjP3DKRgKTC
8n9/UEtHhYc5Tp2czxS0vz0qY+x1vIIy4SwAdslJ6XbWrzh6rgtYysSVo7JsiwzkJMZK/DI7Kii7
JFaVMTZheqg1ni0lzTaDATaXBBuxGPv+0JZOJg2L/5qb/vzq5o/VTM61mKGNoWZ70sGCCcGwPtXy
JShlmvdXHNuiOfRLNQk0xW13u9JJVljlU+CZHgofD2pHln0AzmOL2fb+yBYmEk9P1XbK1k3purcj
0yD8L+EWIqbxu6PgBa+tqxw6IdiVVXDI43Hl3bjgc67NzTd+2QVJ5ps0a0PmQqdxk3y5P5y178/2
YGxUiTHofH/MiJPsJFzZCNI0H7PXFS18cKlNPGQUiCf/cbUTjFpUKmnq/h4q9adsbMEbjAetJTjZ
4ab9yEYQEApyfScm1oscFq9i0tqaFBNsGJ/6rnss8vzoisHKWV/YMVNnIYyNxB2QGE3zcvWz9KGX
YawjohrdfSvUdly8E9rGjnz/2HvJBgaIlYlY3DdXBmfzIA1hG9Fv5Z5NAXLtyHqXpozbIrIahu0o
SCsnYgEgzPhI+lNl1EQ+PNundDC5aYQkwnlotQH0UvOkjOlerF71+CWzi40ydAfFbY/5qB4imXX3
cn3FaS/OMbxYdEdT7L5Jog5C7ZuqMD1joKJSheemP7T5Xq/PlvU5TlfuocV9Rps0dSlgyDdvszKH
qoEWFs6lmG7VWNuZ0qPX/8yA67r4gcTcuPrKM01dXNNJ8x1eAxpP5pzHUmuKQ5OV7tnX32f0guQ6
yi41He2qBAzpYvRfTMhDVN/m76KvYdktHVk5QrGVlG2EtNpEv1vgeeONT5Ehbi2vs4ECPoemfsj6
Y12WG9RnNpUm2717FDp5E6oPRvEQiAN3BeCB+pzFtDC7B1N7Dnlze91zEHzT3KMWnXT5m2B9HrTT
WJx8UJb3/Ya0tLhsL1wu9RYmYLafK7/jsQHH2NnrX6t2lwznFBJ0wx9tafyhD6ndSEdZbx1Be067
kJZWnzzKsJOtntY00dbFEIroNQ5geWlFpp8kQy4yKcfN3JmrxoMuJVAz6B46PfW2bz5bRPzQtkB3
o+yGEcYfCXLghyx/VWTuJGTV1OKrQN+apo07NfzuVajr0EYx9pcWpXs1hSR9kub55YaPVqZu3WIt
M7OAPOX3asSw7NqJnGV2VGuXdqgw1CxwB42dhvnOZ8sU3q+0G7ey9E7oPqVqzYPvc50/ZXTHRMqu
JX8j+wdF3CdqSPpSsavkVdNT23UfJCE+QG80Gh/y9tCq5yq7VNanTj2O/Wtbxyc9/ZkUcPsE5jH3
TyvbQr5191Py0ZqasGR4LmdjMc0xrf3KValTS3brPwvVuyR6GMoL8GEC2U918Y8anCh0RKtaIAtX
mYpLR9ZrwqXcCElV5dCVQIxVyvQO+PL8cn9o04aeXWT0GROaQ/5Fama+4VVU1pBWLLRzqKtPVu8f
NJ08HTyT980sjkKZBjAlJG9UkA1QyFZelNrZlEPE0h5rqfiPFmZXX+81Y1tVDT1m6sXTKjtUPv/5
ECBwA0TMOIChzF2Dqqc9CgPaWQY2ZxtV/BcDmFSUWQjeBDfpMQXZUKsiO31OKrs+Jj/+4tdffX02
PWVZWUpT83Vguan8bFZrNfkFz0lmm4Qb+RwwZnMkqdUMSuulhQ6Zrfqk9g2IfvNj2OcfoLzbDoZ3
7LUqWQkHljYvqQ+UBnQaXW8SSEYnd1IbsnnbsOJSrIzyJWtpfUtbdY1R5sYUB58m4Sldxc1Prvlt
ZBXqJEGCookvCGCV6Se93Y9rDEZrJiYndBW8yXomtG1exBc/HdoTRFbUrRo/PmeyuQYruLlQGA3p
yym/ACnKDbxx9LI09FCTv4gdOqNdfRDD0LChgIPCDtaJxksP97ffzSN0Mjj1fpKioYYzj5elrtAg
Ys2jSxR89nXExL6VHKBgLV+1NC46/iclBdpy6Ql6O4UeUhtJ01jRBdRGua/9ZJ+bFT0l3Q+ebUet
Nn7dH9bSkkEJQX8pwdkthqoYlc5zLT26VINe26Iffag89ZzL6p9WU5g+wKikT7iAwA7Ndl9M96hk
jWN0iSF1KaGxzX8U9ef7Y7k5wDMbs+0XeoGvhq4YXXgh/lRV7/Oo6O9APlBbR6zYy54hwlqj3Vy2
CcEnJECUV+YxwkjdY8h6NeIeDezKf9G7fFsrrxRC1PbBrNaqo4vLpfxrbt44IEA8BcuBEl06OqkT
3oZiW2y8v9kUk8gFSzLRe8/jZwQaPXpOyvgSy7BP9sZFG6zL2K2lPZeOFJAaCUDkJF04fwp15uBK
8Hbml6gy/PeqN2qfw8JHu+9D4OJy72+ORWMg3EFbTUIO89rNoKVeTHoAKpKy3GYqpaksOE0yaMjw
rdyDS6Zop6cggEId1Qfl7RmO1VwJmqTKL02FN+o+DRkMDOMPngr3h7S090Am0VKPT5+Qv2/tJFrW
RIoiZBeUz6W9EIneRhi1vRlKP3U5fCFqfRRrtV6ZyOmefRNvccomISDI9CfG7d/9hldO3hfCSjRC
rNbyoyQ8WisJgLXPT5N79fk8Cpo0KLz8Ai1/uAXIeX/Olg7Q9a+fzZkeZpUgQ+R3MV+zgndb22/0
FVe3NoJp2a5GEGolHT3TCEY4baq98h8naBbJd6FaJmXC5xvxKDxL8uH+BE1/fb68lkF6goZXGu7m
uXsRdEcLWUZ+qYXxkCXv+o52ui9h9j6laVQ+QA++YnDhtHDhwUqEEhjRuzVN59V0NWWvpE1YppdU
LADr1p7waETlYFuZLGy9IZRXdsCiPbQ0IGbG2o3X6csxc4umx561D18of/6TrrXy/NaAm00idx2x
iT7pjtwUQLRBCnSh9dNLoich2Jk+FDYdZ2oDSMk0cqf0hV2YdYirWR/rRNiVaP7E0aBB0VpFXeHI
GlXDPJBCGzfdfMhGmH0aE85OW269/IUTKo32YMbKCTu9reeQWOdtIj7mihZs80IXd3kalLbOXzm5
qdrZetUED54fupu+7CKnKnS+lQthusmFErZX0SvCyoZLiNXONrqnbmPypvoIfQ0ZlNaO4z7mGe5Z
R18Ux0cedMIJ5J27ZZnCsxcnqbRXOmh8JCAoEMEAQbLlInmFxVA6i4X0ambu1zwQhmoPjwkYxCAS
d51gwJJgmFWLBqGhptBomL8kpXU/KYIo21bvwSXMw/+DnlfR+xiKiIso+Va8DXWYCNzRL0+hpAw2
2hDSO2QB3W8WEoo0MkOEsBGiQN7Eaqq9S2JUv/UKiliJdtDnpB+UbZdF3XOZJAbT05UrW2zBAwBP
pPQypTIpus09ADoEscL7inuzefwnqaSV5PPCFlaprpHg4tnLHpsFU1ptpkmkqcnFQzQvGF+l6Cno
3rVM4H1fsOAsSVTiAyieEwjMX0RhNzalWwfpBblp24oeaSQHxbFSbVmYLGIAXiRclTy6lFnU5kuK
24l5mVwS/+S+GGssRUuf11iFqXo3KfTMLuNs0MZKQjnxYngfu8i1lVzZ3Z+lRQu8CSa1y4X8hpXn
YiD4aXoJio3WfNLXqqkr359XsHN4phO35fuqtbN2pCD/08/XZpvJsyJXEwc+bzwA/q7D7f3PTxfq
zBXS4Aa9EN3pJIDm90k1xF7pR3l8GfVmU+XNSVHgirjg8U6isAbIWJqqa2Ozg2d2sUZXXRZfBgli
NFuRX+4PZungTag60gTQepHreHtXqVHS00/PYCB+y6LKbsLMTqTtmsD1wrmD94dmIWJwEQ2u2ZK0
fq1Q/Uk4EqMHjXp6hrbk6Pby6/3RLJsBo0OzNtxg86UhTkSCUg2Si680F2oNdtfJx1wb9vfNLEQU
ZFWmhzqb4BZi6dF+kyiiV0IC2NmyRWN4F+5UCd3Psw7dodt2trumXr+wEaYlItQnbTtJw7xdqFBN
2XNSVl58R0jSXZllf37oEZyFN2vC7CGQNdsJiRGWppFlxUVBzAfd8LWyycKxgSeMbjd4szg0ymwL
BJmlRFEt5xdN3ibv3/efyn4briSfFnbz1FEpgtUi6XXDTFqoqFCGsZtfrHh4afPdEIRAUgUTrZS/
mS3qvya7mv/OX0RGKqlF2DOaHm30hn8v97fY0nJP9GrciZAP3PQdDBVLlIohWwyRsmHbD2tTtWhg
Un0ATEHv/3y5RQEPDzy6vFAPKmAk/ONeg98ZWYQrSJxCD/cbUXcVBMdSZhldUjJBhnxsan+/KoK2
tNhEDP9amF2ztVFIpem1vEq82PYMGaEpbye037O1xuOlqYKZ1Zq0JUn2zCHIfjAO5dCrxcX7VvhH
a03safHzhO+UZCY4tTgdnKuZMoTWEwddLy5V9mlAJwFazj/fS5BG/2tgdrLDLsrhxMGAmhwk8eA+
//HnKbuSLqLTZ2rUncUjalMkqo7w3aUKyl9KRXAvp2v1z9srlwcAKktTNQT/MfMdZpyPoJW6/KIg
ZWwAeFuZoYWt9Ob7s62Enkjj1/CtXjq/OkVC95Eczl53gyNZvpW7Y2G135iazZbSV+SIfEwNpS12
tvTx/mIs3IBvPj+Zv9pMWTPKWYmszcUoj/g9l+pU9+euj8SxqqDHBBTupiNGCMrEpzc+u6h6RrUd
ZI9gDWtscIsrMuk60MGM/u48C5kYjZDpbsaKqMVurKrXSlX3TZ3s3DxZofRfXJEJRs7Oopo4TzpJ
veED6jXzSxg9jscmWnnaLK7I1ednp08XC19uELK5hFV0MsRdJe26MjrdX/a1McyiAzrY255ceH5J
k72JxtTxP31+TqnPa6Ar4tDILzoEuSg3rOE3llablIlCF5xBAmOenpURPY/8jC1VpG3w3FfyP0Lg
Bk4deeJJVdB5vj+cacpnETzxB8wh7GNAynOPlVVD20MTnV26OJWextrwN3LUWgg8N8ZG4rKC1zYw
X2MlkNfgajcj5fUJBTf3IYBVhCrEt+cTtG2fDYZgOKQx9ZMf4gVGf3S3qtF9smhlW9kXt3juyR4t
f9RCSEgRfb215xVyYzRGYjqqNfofNM33zrHcSO+NRJF+BTQ1brn5qPcXirQdM1nGKWVu8AQUHsXp
lgzDKW8C88kMEDwKYXc+Fb6ID6Zt0c5LFQH6QuxRNYqMDb1/3aOvjdKlV0vPbpO62hiWa6FZRLdY
IkqxXYnBH8v8Mb6pTgGPFgzuN8B/Sxk9dIUi0wlaHvIFv572uA/3t8vNCf5tgzCMjAFI43mslwEE
dAszNR2T7eFZ/T4pzlq1FmXcxMe/raBQq0/cZzdPpFJ0mw7UtOkoY2l3vnpEc/wZB7z3o0CwJUNY
OdO3PQ2TQQplyAnSOnjzWBrNQK1krzEdMRNe20B50YP8oY+SyzDKlR0n/lNO+51YCrsgVN/HVvqn
fndmf+YYo9T9zaduOn3dvGsj76HWjJW4Yem0kVGCakwDinrDJtd59VhCOg6zWZXK7wRLLl/6rDEP
hR6ZJ8Xv1xqTb9zwNCRSsAotqRMOcXbaArmlC8VXLUcSn7Vo3ITeWs17zcJs0mIq+bQsypaj9HsZ
KOOfpq6mAUzwIFSMySVrk/mr8MHv4a9N8cROCzZSACT06/5RugULTgZogtRgpVGo8kxn7crAIAhl
1pk9yoHpQffeNb+M9EFSdyhSlcOu++4OuzzbxMZW+Hrf8HQBvnH52JUnUmgyyZywOaZGRtikzgrT
dGLxOXE/ydqHSR++oI41ZF+68XuztvVu7pjJIG2LIsBd6uvzOwYtoEzsk9By0jDZe6H7KAvJuyyB
WFCBQNeuyVHtBLdeeQAvbY9rq7P1s8rUTyrBs5w+kT5wnX1p8nKNdmtxKmHEQrmMhq6bwncK73yQ
EKg7KgT2kdvZAZhOYfya1JdGfd/QsDz0P+6v3pIHnt6oBGlTtX2uAtoZQWsUvoYHTh/U6KCXpzje
/ScTcxXQoq66JIdrzPHC8LvVSC+laI227xorxa4lNz+l2qhIkXMjlf72AGhJoOYR7yinC/Ifipaf
0hZWf15v/0ghLYZuroqH+yNb3Ik88cFf4JoAmLy1mJPkZfu3puMabr+z2nrYWq4Z7BQ/TDZiXYs7
ry/y7aC6xcqcLo2VlM908KBQuOEEcePCHeRe9S/ueCrlTe9va+1A7GusNWsubXvQ+Ki4MD5QGbNJ
Hdua1u689C+yuemUB1VbieEXv08TskpBjwbAeco9NbWqjIfAv6jZgxBvrTXI9sI9xfOZWoHGWwcC
tdn7NhSpM7WFZzht2x88eiR6SdulcID3f34hTtTJCC/hCG9L3S1iVVIB1ajj5khiSeFJ7MdToz7S
O3V/0y3MGPAYwiUWg1LIfMYCrUAuVqw1p4EoKa/tSSL2voUFnwD0EvIHcJiETPPMdelpGUrcsuao
WucUSvShE8oPdZz9eZQCi8kEeqC1AAT27PQAhGnqkcZQJ+weSuUkr+HlliZqyr5Dhjo1euiz1ENQ
SElaIQHptAp6Loesfrk/TQunfwp8/v3+LN8QelEuayPfF7td9gpJw64qw51pUp+kxAoS6765xeEQ
+aAsMN2y81xZLevRaCIA6cBL4R3TaMWX3XI/qwThhPv0GUwsR/NYXIARN8/pZnKkMRGfe3e0vppp
TJVHLdp3XoaLMTq9fDRTngRKkoqbgNaaQwbzycFsTG582PIPhaX3j1aXiiubfmlL0t8PGFWBdw1u
37eeFpa5QqT5U3VgxHshTDtqXpZtDQFKqfuzvOBYaSiZWBdwSRN+762hJBbD3NVT1aHz2MaIrSEo
VvIEkgLo6tYKXkveSYP/kn+mdrV59m2MSe8kQ6I6suDA8rpVMoQA1I/jWi1qaavC7y7SNDuVHudv
VdNMKxUEpObI1otvADsXn0bxY6Q+ZsJDsxYQLq0VrGPKVPQC+zznq8r9CJ1hK9YczetgBRGTAnL7
Rt/qhSGurNbSmbg2NTvipivqMtQBuJD+Rc3fA+lccYWL24FqNsAMas43MQVc3q3ZlRy6Dir+nWoO
AeJF4nAKDWh32xZmdN8vzZWjuGgUGmcerPTcQFr/dg/qSdyYvWLhf0V568beLiKMV81HCFL98Mf9
/b60M6aCDtc7L31Asm9taTICQ1Flak4qp79UP9+kRnpqS+mTatbfaEj/QK/EGnh6aYPwLob4CYi2
gWLaW5vo89AynbAbM7/bFIkjyUfFSFc8xtLWoKdYZbvzLALI/tZI6iYIWyHw5FTpc94G4F5WLvzF
UahkzamKEYDN/XEDc6PSe4bq5PIWQkZaSgJrf39xFt4DQEP+b2Lm9UIpKA3ou1WnAXUzJGj+Bsa2
rX61xnObfmtH72D1X+6bvG1g5hqYDu+kZkcQMK+GorNVNYnFNUC7VH1G79N/F/iRflClQt1qeQaC
SPd6ewxHcTO2evVQmk31XKJIt/Gj8J/cyHsn8raV7u+zEj3I0HONQ97BV1QkMno7rWnWa1p1SweG
owiZuMXdwDPm7VqrWquURjf95p4ylV0rR7RNfMNu1b/ZVGSGCFYhkrwJWdQ2TLvIx1+DgLLDRE1s
isprRaXF0RCtTsK+PPbmAZ4sAmYzikZ1RvHzION1DJrOiu9ymduh1B7ur/fiMeEQgh+YTsk8PpZj
cphiN6qOOJ5N44TO2Z9/f+LkmRoIFQixZ0tTxX7iCTJBkpAHH0twVLHYrphYukSvTUwu7irx4fu9
WAu0KzlRKY+21Qp7X8dZEsLuvDZZ2QG35DWcD7aaRuAKUuWmfAyGNoaAWTMcr/L0TTbEW0WoH/ww
3XWN8irEylOQFDs5DT41Y7qCFl0c6cSXR1Mcybc5ViwfE0HqShHbWV1uy7KvdgJdLk6mSt1ei4di
5XJYcnGkS2kxEPEyijlbvFxT65oCoeEIogRQjh7pQbZDq/+LPcihsn5n7sFGzdxckKWKBIeN4eiF
4wpP8UpNYmmLT61MU6IeCIM8u+L6QjH8mGYtRx0OxTZdE035LVYwS4ARHPz/+7NZksbKiNSQ78eJ
Fmu2WoaJU4wQGwKaQagqD2guLwQEQjfwB3ypXDHkmZu4UDr4wqYQEzr95MTfG5HRbSKpV7aq2LVf
9LIML0PT1xs/c6N32ZDBMlKQO1QQmfmaxb57un9Sp585Hwb0rUBRefRRgJwuo6tj5KF74mHUdBoL
Vd1Rgfjpkvsx5PXeOzW0Vs7R0laeCPJ5zFCZv8HEKHIowgw2mA7qdqr1aXgI4ov8xyIQFLRFXjNT
cov/m2eEELORpFymvJDEL3EKoKhlecKVQ7lwSN4YmbkfkfaHNg55FMl+ApvHgQrYPrGO9xdnYQ+b
4vSQJSqkZDtP0yV6aspVbhmOJbYfBwt+yRid0P9kY56nc71RAvBsGk6fui9ePTya0fjxvomFVWcY
FtwrEy+xPNc31gPNa9SSuYr9j3L6qUbsBtW2l/tGFufK4kVFDpXIbJ6VE/SyCSdwmdO3EJht5D8F
ZbCpeIdO1wCB5Q01pkddbjTbUnfAuabDNlvrSF8I+t58X357Dgsp63IyF7qD8OM+NZKHture92my
bRX9STDHb6YcfQVduhLOTtt0fvzZWrx9eUxL6Ge+NSt7lWwFfmE6VbdL0q14Sr4ItFVUG9ddebQt
bAIijX8tzfdZKISmL8WV6ViFcPFd/cXV8qM3KudQHn7e3wprpmbZP0NxBT9KctPBuQFL17ajmQOC
JrE+fL9vaWHTvRnUbNWkVO6FLMR7Dto2yJHMWTmciyPhNU08yLv6pho7pG2hFC6uDOr5dwUciqKx
a2rtqfeEv9kIV5amX3J1D/R6oIj95DSr+lua0gBu/TDVflsgpqhUP8O16sDixF2Zm92eputnQarG
uARdtmNoz5Aivr80Cw4a/or/T93MQWuimwzWgNPJouOg7+Xuc7wWA6wNYnZ4vHAIS544XDQdOkvf
VXUlQloZwpxBhhuhhXOUScqtj732KgaqbUAacX+ebmnO8WlXE2XMTktSlGaJfifpvarn8ZZ/VNXx
S2iWj20mvSAb9aKaxT+5KxxoHNmplfGUye3u/m9YHuhU04DiTb9JQsadl9am3BtO7lnPYWEcPMv7
OnFN/Dcz03pe7XEv8hW1EgawIlYDZ678g44jir7yylFaHA2Nub+BB1R/Z9tCsvpcNoXGcALvcxa8
5t6vOFjJCi/6BXAkE9QA+v05xDH0jVT3YUxwfOFJyybK9tA2ww9y/OH+jC1hGsg6/9/Q7BQBdKw7
NQde4w7ltqj6jWm6m6o9FwJK4cNnL7nUjWFDT3Ua1viNFqdRg9SVHjNtKre9XS3dlyL0vwPTSd2n
MTkFKhQqKxti8QBfmZhtCHRI9CCrMVGVNsRGfvHnQcOUs1cB1RKX3JBLKvEYpp5HTBK4xtc8bD/L
8Lz9zQoRk0xWJljwbJq0ys8lJZZ1xxO/ep6PblteQBIOuZ6tB9Wu1hCNNIYzBJGndqz3/Rh9uv8L
FvcisTDjm8KIefNJLAc8L7TQcJrCLrSt/iUGcJCtRA8L4dGEjvzXyMxJubmYGoKKkU4Wc38rtvn3
WlDTz1ltdO8FS2y+paPX7cKhqu0gdMeVaH+xTIJ/0iY6JJhd58nLGECWHCa54Ui9/s7PooPRSnB8
TILz5Qcab+HDGn7kXvgTPOpJN4JL+D/Srqw3bpzZ/iIB2pdXSb15Sbod21lehCSTkUiJEqmd+vX3
yBfzTTdbaMEeTB4GMKBqkkWyWHXqnKK/81l/6s3+jnVrWjRLrza0KqHNBLiYuQngcm8MQzrNPMvu
cdJACEeztn9AszI76rSRT00W2LvU5GtJnUWjwOJAyAm4rSssiybRkDfquXf0izti3YNNH4V2G+Q0
xcrVvbTYM+XFG6Zl7gu6HB3Ny7LAj3CPJsKrkLh8Wzh2F9Kyf5r6Sd9ArmCbGt0+G42n2768NERg
dXCiYolNlIMuLaeBT/R6SnFDlD9a+zdvHt1ObN1gL9cC76Wj59ySeWmJTolwhdTcY85A5hVNXnx7
JMbStgzA8Y2qFuwAbX9pALIX01R0hnv0Cs54yDTix4asxaYmDf85ZQJN536ODky92QyZXtxxlhUP
gzM3pQ99f4Dwh9wLYvFIatLdiMI93f6FS+f72Q9UHwRuBskPs8MqS4vetRXyJGUDHq4PHMHnVpQV
zXIj1yDNigI9Qy04ttbStoujmCmr5v+QaFKmuWhsPUFzlAe2cx+Y6uQucatvSbuWgFx0TBv9ROAl
mEENyjAKICVdzUWEFDhVDOKAKOPyU+0mv41y+GbVfI08ZdE9z+wp7um1gdNqo4Gc46THCas+JeID
MBq0X4FlCD0OaIFVa654Zbdzb5sLDFJEk7gRW1AJAgxt1vfW2jtqcZXObM2b5Szy66VFQO+A85Ln
PjQBf7oG+kLWwvXFHYekFhIccwlFLevauZ+wlCChqfEDqJvDsaz3gmqh1ReHD2wdoAoxd8imoYZ3
ORw2tYNkzuAdK2v8zSUqyJP3BZiO3X8yo97sTuBDeaOGGcOWR2GTPXL9G8tdCzIXfQ1aLW9QQgNc
H5ejIWU+1sQCnspIxj9pUT2Yhb0COlncPmcmlPtStKVhemI2geQQOJ3zjaY91GPE10ruCz6AxUfF
HWAK3F8q+0qfyXFAacw9upSANwRv5y1KxsJ+ub0yC+OBGRu4N/etbXb++5k/EyNPRMOpi5enfkD2
wA5dpNAN2W2trN1bE18B2S3dJrNTg5fHRf81gFWXBkWW62j7q+Zj1Hyyza88+50+uJAPFp6bgS06
ze7aAjrhU9DpEWXGkbF8m4BLA4x4hf6zy3V2gB7FWvJyYV+jxgufQTIZE64yQ5h1Jzg4mRApuGBd
/j5qYDFGBfADk+0iQ46QBwnMQNltGbWoCRCKezQccAqkVrGb9OJlKr1XrMKdg7rjbXvz95ScHPhH
/rEH5qrLuebCrybKcTCmOULI2O/akOcR9SLp05D0UT2tHCcLGxDvK7QVzoql6N5QHnkMSXTSeiNi
ES9Gg/e7BVnn1OnZ55X5G9vcK3Udn3e6b+Od7q3EbIu/HoULkGgAfILi/+V0QfOzr9Enjr3g3QfV
J1Rnby/H2veVvTYgXJJNgu8XB9PYCrK9/fml1bYQ6aKLBcXfK9VHKRyNIqh1jk3B2rABuTuZmu+m
723KoQe1hvbH8HMn0vq1yGjpqDo3rBy7wRAg4WNKYEA4jYa8i3qHR7b5e/DXiJWWZhDAFSBJAZub
JVMuVygvB9sFuMXBTf9K9VOwuz2DK59Xr6lBsHIwBT5P9RygLTfU349WxVtrTvTi4MPRrrxH3MZs
e9kN1tH2aj9qgCzdOTJf06lbWg+cr2h/BioMnfCKlTZL8fLgmnU02a6YtoPYm81+tU150Qpg+0B/
AyF75W6G3w1G0VfmkSMxMFrewWcgWBm1JkYxa+14ng8O9SQDrTdeqIAZzff75cJTAKJHTbbmsZHg
fZHVcAclm6+iq77XwGyHhRukYY2H821/WNpRqMzOXfFg4gcw5NIqy+0UKNPRAvKc3wvANH2OjgGL
/pS9NkQdqb5ZATL1HaRpP3BUAGw3N6N5gICotyQaz3LpNql11LvuGbTt9/nEVm7ipRsPCbmZLhkM
80BPXw6uJKMoMj+zjmWz16QMEy3usu+3J3Bp2WaoKUrnEOi+6g7oSQBYABhzkY5FViE0BvabBQLK
YaVb/m22Y74vhiyNkwqK0bctL44OVzn8BffeVem2rBrH4jr2gNGM/Q/u1+Orz90i5uYwRR8w9Yaz
Qj3aulI/KCaoHnqasI9JXj0Sn+1zI7tLKrqSqV06nAC0AZzrzYyaw0cBf6x5VsMM2wk0e76b7g+X
K4pDQPH5YOlAgfPSHwzqNdXo4vtT/SjkXZf89I2XD8zULOaFDWU7AAtfmvC1kjQVaqvHvqpfHXvY
ByT5S3T+fzOj6kNNqHMlQ+1auMctEVdmFmwlbnwkLTJ35Tmw6Gb/jugt630WPmeu3k1Z6VtHDpwF
KMaJSyCEtuJg88yrh9+bBtr/T9tb3eXMSIP0NdFlCmQ1cQETxAtU2zOvsjey6fJIZ4DxDNYq8mpp
aMjRzUrYSGyjpHu5WFOTFDM83T7qbKPZ+yx9pPlKSmXRBKBIsDATBTvz388GxjtJ7JFBAtucim9D
Ij5ZBds4dK3ZZc3MfJOdmXGNlGVOZdlHqTHxnBObxA5j2vdhMrrNiofP6RN1rdDPiwwOjlR0MSvp
ldHQob6Spc4R3dR22BO73zaUNJHwnKILSUqrBzZJua1KUcV+k0B8g4OaqEn6HBtbAu+ct/m+9TS2
GVPD6cJB14td041VZFZ6c+dLcEFTt4VopNeROxesMJRX7mcQkuTbloH2PUW30VbPLTR7VV3IcrST
gA8dx3vt/naJP6QoXrf6E2KRIgwGCC8MmZn+0ZgJAGql/3A0XfuGx6K50TLZPDSg12Ah6of2NrHR
I4zcuQH9Pd364iSpEVKSEfCj9+2hdiqy1ftkLV+1cOwBt48ZRV1i7gif/362eFpupnnqAQDIjY2M
U76yYAtRzEwgggZ3xP04+pQjqR54Aezd6BxF86Bnp6q6b+o9gWDYbb9YHAUCF4g/Ip1z1eydg6jY
Q8upcyysyAX7vb7y0ltwcdCMzkhixP4A3iou3ouG5mJonCPjn7z2ZZqg7r4SHC+aQOoHj2DAB66a
kmXKmTkmzDm22S8xOJHrtrExrRhZWI5ZRgF5ZgwDtbr5R5ytdiXI2NhtYAOnFMSWxUJDq9HtClUD
iLncXpKF8VyYUqYsSzNbBEPmHNMgKtzHGgkGc3vbxNLBjXTkTIKN4VyhrgoaTLTwcKVWffswp455
laSbvnI+l71vb0vHX6kuLbgZ9M1QPgOFAdj31UxoZ7dp02m2dQSm7afnyS1QXqfbY1qctjMTyrQF
JE36vrAQNkJLTxrOUzAa+7ocD7fNLEWOUGpDrANGBpADq7dPlY9a2XnWcRzYa2tw6PlNO5dBycPN
wHqcdnlY5GuQ/MXpw9mGZKgNQTH1eTlBgTbvCeJ9lz1JEjrdytwtfB8cGtimGBmeFGqxrZCOk3cu
t47SRTekTyCSRVa8emED4dUw1299/H60eykbaExAzzIiIAFX2e/UbPUvncX4hnHN3tiD4b7/QTvz
lKPj2MPj7IqAaWibfux69FV5FoWEvROLfuWZsjigMwvznJ6dCINWTMFQwEKXJU+lE+w7Lbuvuyny
unItBF5cH+gPgk4Kb9orXadAA0nPHBofvT4UnrZJHGPlRFjYPbj3/2dBDeJziKJwauJZImnyM3UB
9x0H/tUfccrd3j+LhtCWDeA1ou2rvlhw8g91kSTWcWj5Hw28RqE/WZDAMes1S/MNqUQ8gHf/a0lZ
II5e08mU8DjtWwuuvdeGYu6ijsa83ExrDJuLw5pp9sDINVdW5xP3zBtAg4e+mQmhsN20rzbNNz4r
gSpf05B5k35SBwW6Uw9oC3PGyynbyDanuiXuYB7bEbqrUmcAGNsMgkJ+0x0JdC3isur0MGgm68ki
YNZy9FGGFgLyNnRrOkIT3BNIYrea/6DRnOwpKXLAKJJ+azrt+K3wRzcaaeM/WLxuDq6vVc9gLcgj
I034Fyxefs8mHLA2aZxIWiA3a/sEPC0JmBq3ZmKX90mOIl7o8dKLvMx296xu68+OBrXdIE2yWOb7
qe0ONRow/TT2ixh0ALt0LGKI4hItGtMkLl3/nqbCfkTUhiw043Wsg/vmKQMdbFRpen1v+L1zAp9K
+jcCVX/jQGBtW4OpdVtLn2zLvmrQR6kPER8QnoKHmkQIgLy/ZeURUCpTE6y/nRbbdjNurATkR4A2
kycv19J9YbTFpu31aSUOWjotIGSAogkShJCDna+VM/+wxUTBNjyipQHA8yeRxiXdxLd31qIJ9BpA
9npuo34rcJyZaJI6sy2SOEc32XhMIJomkEz73fOft+0s7SvQffzPjuLqHq/TDL0TzjGjLxB8zZrN
xDc5HSIy8tDgLdL5a1m2pd11blKZPYAkrKoCTcExGLaACLrTNu1XDsDl2fN1dK16wNSrV6yAVieI
THpEkToeJkQgOZ1Z+2mg3zX73cScyDAAwT0XunGfA0Z36Qwar2TfNxSHrXln1n/Sco0Kbem+ODeg
nBLFwKw25zCgD3Fy566RmS5+Hol8ZD3R5XDVqd+7NodER2UBSSv+7qz+c1etkQEsRKh4+0CfGTic
2dNmjzhz5kkwYwy4YeK5muylH3Pd21flC7SaNH0NNLnU+gRjoJAOoK6JRgRluqpe0kEvGJIlZrtB
aPwMnp+tS4MdYBd7o+s/Uzvd2C5LI2Cjnm/vpreAUT3RgbpyXXC/IMOlsr6MbZMDooe41RJ5HTW1
fQ9lup2Ji5EOHDx2uRMaOUebpK99N0fHDbMg3eG9PoYsXZXGXJ4KdP2gr8QGYYvaWWJmXZdNuCGO
bn5XA1+VOCLk6a/AauMkmRW/8jjjj0T/dXsWljY4NDDwkkaMO+fgLpdbq5hjCEOaR+bfm9Mhbe+a
fgWzuuS05ybmA+DMo3hv8MkZRhPcVS/tY7Gm2bj2eeVUnBD0CSvAxZx13yzv2/tzrKhc/js/ygHo
CG706Mo1j+arM7axm1rx7QVY+/lKusGyu0LKFgbYuAf/YIgXx0qycOmAtfFGhxi6g0qgii80qjyw
NWDhgRvo3BDSofaulQZkwnVNC4XfrglxLboU8j24bJHiBzfA5XoL5kFpfTJNlBGcOJsgIJ7qUb9G
6rs0KuA50EOPcggadJWFYSmuXI662pEYJeQRn3z/kZU/8vz59vKsmVGWJ5FiGi0JMz0I/B3zyfI+
jXhpGmm2Ep4vnbvgawCQCFjeufxyOWtVa5ZeRrh5pFyLpQCiDFKJ3AdrXzXhJEic3e2BLfkdmo3w
IEQvG7o/FXt5WkEQkcPvRjMaCKQecNz9JwtvfeFn+57VmtdJqZtHp/8yti+AkX/k+yhvgzIuuNaa
BPksQfBgYeeUkHR0yKeG0pVk/hI2F5eTie4y6GkgZaP4ctKOTduJxjhK4jrPyRikG/Bu6y8FdCzi
irv5q+F4bqxzmz/3mkwPJTdlRM0uiRlDcrTOSP1SCj14BLsjebk9AUsug8QeutLwMkXspPy4euqt
dKCTccysfEcC5se62T2aST2GlLP7FozLH5hyXJa4oNA1BAZkxWmQEs4lsKVwGrQMbdtuf3tASz5p
Bo6Lohauoiv2K5+BGUGrM9yBJYD/3q8sXzsLl6bMwpEEfBuqDCDxudxlzAtam3iJedTGI61+GKkf
ccC6J/uuG4aVc3dpNOe2zEtbknkNd/UUo8miBCXVguUr87UcNJwNR8mJ1UM5SoDXzWPtQwdeg9TT
oybMBHPnmGAPk/rWactyX1HJAf9AF7lhVWsyHUvDhDv8E7+rEAmAmKExmwHrkevGPoPq0FA+33aL
2Y/VQG3WbZ0p1qEdqnb8mwb2eWVNeIRMaWhXTzOyGXpnK0bmubqyArw7auzgj0Ki8XK5mtETBfPB
W2AMpfu5Lb0hHEEE4ISmNnU8dIbud9rzcj8l+gT2WYjak4He5c7jYNmJFQ6FnUSuYM6nNNDAyWn2
iQ2FnakWYSUNikOQWZ8b1KA3YLVEjYfIZpODZQISBAayFzgs3N9S97LDlPW4M6XMyVaOrvuN6wWN
UhbIyIHY26a3hPnEe9qHqcnrIfSq5FOAs5t3PErTndbuCk/v/mSS05M5kb9Mp05fs9IoN04/llHF
rSr0C1nc47jLw2Gqhq05Tn0YYFvs9YQWv27P65J7oM14ZnoDvg+B/uW0WkXntRXP3SNt7/zgDtmQ
299fcg50T5hzhRoFD/X7tDeGsbTxvk/wWKkbDSBS90Ct5gOb+dzMPMyzywwU+VZLHPigLqLOjqFY
/d+GoZzlk1nnaWni+4750PefHPPUrRGezg586eAGcA9o7MA1hl44FedtaGM7FAWoRgor9Q5BB5xK
BlSnnMAcULT+eE/GoYtrPjib944NhkEEAoKJuRfYV1ygcEbfAJmyA/qRWXV747l0g0P3tpFrP7s0
oizQVDAgiAsYofWOsSj1VxZo7fvKAvmEMyuZv6//3ddf8ubL7Z+/0A03/36kmZGrn+WClKvVcQuB
CaQOSvr9rtLtaBBamNQeQvSmfWCDtTNHW4eA0BRERl/+0qa12tR1qAvLaHJH4tabS1Tz3Xnm4iDt
0Do6uPZRr/nBwpMhlIRt65J9SUS74hLXs4mmNcTtSMEg+Y2CzqUtUwdya+KefXTtLRdfVkXYr8dy
+X3z8vteNYy57YHBJZMP+If8YmluAxLfXrS1USiOndmTbbXzKJgblU/dGjh4dqnLDTsPInCQcJ4h
rp4yiBHAVoA3MYipDZH+aMuXbE31edGEM7NaIcgFpE3xaka7YBBwrKOcUicszBGislTGupWtPDcW
FwTMqACXAa151ZGhcTxjHGDnjgFYU5+swiHbfkjozylN02dRTx8g60JcDGSoOWtdoPp16QBV444t
kzXO0+TZebSG7x9Y+bPPK/5rOa3e+yM+bxihcW+uVaIXHQtxCEAOc5rPV2IRe5JB5diVcwQE3673
dK2zaPn76N+CIot/TXhsuiVHhQiXpryrNOAk0z8fmB4wRv/z/dn+2VHSmLLUtRbfd9BV/hhUKzXG
Ra89+7zita3emkM93/n9V1+Gjr4r1giEliyA3BCHE9LSCF+UsxDBWZNME7Ye9w/c2Fk833Wcr+yJ
pVU4N6KsMk2kk0LWGYdgeS+ifFxJXS2OYSaYnlX0wLWrfB51oCTzXe4cLf+zWT00ZiTtzfvXeUaw
gBwZJWzYulxnveHgQx18B++PA2La6iMjmLUC7LmAjRL55ecTECEB9Mrdo17GkryQ6tP0bs02VARm
igKcsnMjuFodh3QC5DJthKcG7fut3fr1Zhjqan97npZOPwQ+AFPizkPWRbko8IaHBhnC16OWQjBA
s7NHsODt9LR7AN42/oAtYOeQHEN2+0p/xxqlTcEEDlu9X0dAHbA7YiT1bip6YMRMK7NOtw1euzGg
0GCKR5rUdNBsp+yVgeRWQafWOrbNgfj7tUv22o1npPXsXxjSNYsUKPozm2WVfRytIYKyQ0whNxxM
a5Wb2ZcuL9sLM2p3FWE6SCsnjohBK1pvJ5yEHa3BKF/HrDSPKTEhfyqLlhymiksw4Y/ZywemEaX5
WQsdEGVVc61hWgaeLwABEuRxyjEqG7niGYsLdWZBiSd6aMIiY+RZx+xZznJJh/82AMXJk/afAdCJ
hiOPinKNRnr2pKs1OhvAPMCza6XigCTrkwsIkJlFhdgaDR7Te/un16/liRanCkGRP/PUzVHqpSUu
qzwre7yVnOCXf8iMH7enaiGvCG9DEgZZeQiVXRfyGIrSb4y2ifncta9gLkVfPeg3QzdlEZMS/VhT
SFDOpyjt9sa2c7PwE31/hha/4g3fDQqgmYnjcpRMOlLUGUqv0+/SRnD5dHuUS5OItiPU3cEkgjZc
ZRLTQBCWdKVzHPWjRr8a7wfnoLowNywA2IZLTr198qHxaIPL4zgg7wqikBV/nu9HxdtAGgO8s+PP
MZLKVVgJxyo8b0qOBJmdwvo17bUf6K4JC3sKRb+W/1845kBEjZ5kvLyQJ1EvIq0uHejdiwBEoEnM
k13p8+2QaNG7lwRThfrCfJ8itFEvbMltEH5BnMECASjKCsP7s4HgVAG0Ecf1LCX4BqM526ICgrq8
qzSIh4rX31I83/75C5M0I0HxPoYaIkgzlZCmBdTQyktZnix0jPRxaf0I+hUTC057YUKJOSrGaOoM
MOFsNdwA9Qoec+EIA3h+hhLCc/E6URbAb0twovsdO/mkP0CxIrKNI4gKkd6P9Gl7e7bWbCnnfTFC
l6vSe3bSsg0xMZxI++llj6315badpdzFxaCUk98AUa5mtC07ddVvbKmwQS+rJR6JTO9cdL+kBXBm
PWTnAG8Kmz5Yo9ReWDJ0q2PTzElGdEapx9goAeNPG3bynM889LqVJVse3tn3Fa8bbcoq3kIjWhdb
J3kx/QdHgBppz4IibLMDtzcOebTTlUfO4qjQSPJWQ0VUoDgiHidAhKEr4ZQNd3zjiZXPLzrHDKOF
str8yJy32tlGDQxidSYt2Ylqj707oULxTDu04bs8HtN3IwDQ0IFHODCGICS9EmCtK0PwtAChExsj
HSA5J+tWzrWFgwG3KPJJCD8B2VcZSeoa0Fcy+thIYCky2scaKRPN/n7bz5eM4Fk8lwdmOSRbcfNC
r/sB2lvFKesjakQ5iae1K23NxOwUZ6vCiVNLCtLXExhAYzq8QPOhRgni9jiuXyPQezgbh7L0udBL
JhjGkRSx40NGOnaaLYLr21aWHOzcyvwrzoYifDbmibSL0yC7qMr/asYAJYvfhO5cf2VhFnfouS3l
BNBlILhGYMufBNpd9I0GpCQ0WkLZ8z9ZJ7et3/00UxGngTxqBdpU/ttYlRPCA79NYFMXyt8NiXKk
a+oWcvW7VOxtunKoLy4epJ89f9Z3QJ3qcloLgh5Nc8DijTaAnNan2osGY+u4K2aWTh9wUf9jRo3d
GAoeBioEcMTMDAMqwtZcqa0vurqDIBj0rQDlqaV1YmoZy4SJORt/tODOkf4vc627enGyzmzMfz/z
QYsFbd4CJXsqs5h4EUVJDbRaaxfEwkjA3Q5K8jlwmAejWGlEBVrwojj1wBN6Ho3K6TnI3p0LQQh9
ZkQ5GcDYoutojy3QkPQpJ3+N5l21BqxfKCdf2lAOhhIZTQAZEI7wdud6D3oQIs5qjG0GGG9w73vf
mzWq46Wdi2EBgodWU7AsqKxYdWGVdS6gad+hEgoShyq5a9P7EkXKzv3let9bfa/psZ5tbm/YeZco
sf2FWSU0ooVGvSSF2QbwpwkejlLoGJkyHLpNa6KxbS28X/BEPCUQuc7PV9wgio/kTpAbyLPnJ7OI
cUYAek2nyF1T2Fx4slxYUZyk9TlpEunmJ+TvTXnw7EMz/KwDHhNwBTXTr9uTuOj3KOvq4FMDPYZa
xOk9txYV1fJTaf5t6C9G9WmoViKHNRPKOpVDZRROBRNVve3Ib8o2+ppe3aIrnI1CWRlgdRpWeNhY
eHLsjfKHTV8DiGPw/i+n/FrQuzJZibzWxqQs0ij9Hg2atDjplbfh/GfTHEqoS39gbSC3BRTNXNpR
GR80o+9l4o84XZ37Mtn1KB2W3kcGcmZDGQgrmiZvuwmnaxGh86atYmg4vX8YeKridQFuDwxEue1K
A9q+AGHkpzF7Kkpw1XwZ3o8/R0IWyQl0RiERfAW8Bd2VCV2vLj8FGggcDqbYV/3nZHw/dApmDGRZ
APHFC1+Nt7U87YFx6fOT00ei3zP96QMzdfZ95arLAz63ks3fH7/22Xet+uO3x/9mQomyiMkGZ6Ay
x2s1pt0nRuIP8OtfzpISSLkN5CEqNuSnqdmkgRFa+aEla2fxwgZEqn9WCkLS/bo2aLnSYECTiFPp
g0JL6jH374W5BkhYsoKyiz8TdgBcrt5szO3cNHEacTLaO2HsbXGQ2coGXLhUEKC9ISssFzkq5ejq
tYRDjqCp4bp9bNn7HC00Nfkrk7vbC79oJ0AlFTD9GYalLHwGRfGxKtECYAd12Mog9EkH2QsZNtq3
25aWJg1qcQBCgH/Mh8qiEko5LaNJp9cQF89jTn8SwO7b0lw5HJcCHTC+/mtGmTgxlqaftQMGZPA4
oxStyxWIavootTa57PYs88NBWKEUX//b+JQjU9baMEltqk/FlEeD+4nZZliuJeIXJ3EmxjKB7sXr
Xjk0PeGkbjVhuep+vOvJsJvGl6R+fzyKdzZqc7OEJ7hcFCN223Lfdtv6VL3qOrIupwSdT7cna54M
JUiDsgPyunPaAOGF4nbAjVjB6MG9h1weAqeI0fa2El+smVDOG0RLVkcCmDAYKLvT8S8T2Lvbo1hY
DVT9ApTCcYUBdKr42kTMjvk8EydJi33dsE+mFFvbX0sXvaWjldm6sKO4VlGYQBviRXUqilzeAWj+
V917IF2rmPWQe8Q4AKxiRkCxeRvpDEmYJ57/2NreH6vXnZNIdWfPs6F/mVIQZVKthG6gsOlmcL0/
GqcdVGIgRFDrvL+3J1Ycajv9Qzsk9SZbe3aFsKPGomXUjP4r6XucqZ79ZdKptdOEF+x5oCXPU6Wb
j36aFa+2UZLIbQIzHByJBhdpksjqwGHjiSQJjVonSLB0QVQGU7XP3LLeiqwcQI/l23vJxIROQ2eM
EBike9PlVowiQwVZAZI9VzRvDhMz9SgbDPs1sIt2A44P7xk4xAaPGr372ouyixLX7TZpVgf4a6B/
zsBsfe8bHATkvpF+DfTURZeiHPLQRpsVwNXz/6bULjYV2WTVHSTH8jv00zjgmAq6z3Vll3d5IcCu
AXmjcPQoklyjqe063Wk2Vq11kSxNEPwVAqQzne1vbvvYwgGNHRj4aApD6QBUipfHpiHaseIiq05e
9b3PPzfTGAq8mtZC5TUzyuk8cvAl5yyt5tuZsTDLHzOA3avt7cG85dFUT8YzBrESkIqzhvTlaGSW
phq8pDoxe/L2iZ1D0w9l66gUJQ0da9R2k0O02BQlwLm9IKFvjiwciWvctW7dnmjLyN5qO/LAoKwS
dZk+3Y9um28mSF48tcyi0cgtOyJSB97R6urYTNsiqvxmfBlbJ9iVZJhCUwispOA/eUv+9F1Jd8MY
dBtNB29iKvw0qgNHxLoD1TouUQ1GlcgPC2aWkYEnU2iYw8lOWhmWZe2HDeuzlbT0PAvqLJ2fK/O5
c5bbcNOSTtB/FydB/5TphoK8RQf1LB8OWbAWMS28K5FYfZOsxGl8BU5MvcbQBU34yQSKxJUnoX21
UOQF6cOBBg/G+4mtQAEOQAEoRawFbjce2BNBwa860RqRpkE+0XaNAWjh4IcJQDJABoa4/Ar4NhUQ
HfRyfhrE1KO1lWrbtqR+vOLKC2uEx8tMvOFhb6o3GK1JRQAEr071gaYPmKr/9nnl9pJNlvKRaPi8
8/MhKH/d/vrSbkdZBaVIoKrnR8ulg2XE0Dq9A2d32rSQoPEqFoLstg6rRHtADnJlqpbcGYJ+aK8H
NwoiB8WdbVwxRBsyWKsoMjL7vE7DVkdUQSOtXasYLRsDzR3quh5ggsqdbJPSaoq64KdSQJ3+xUHw
nwZooBB12PhrJJ9L0Sau/3+tKTez5o+pr7mwNqAfPkumMNXi1v/ui1PqfhHse6o3Yc9+3l69pS2L
7rv5/TEvnpqcMbIBzANDUJ3sEgo//aHuWJjYWtSOezLumFtHt+0thTlnV5AaD8rE9CZDJuWpmdKN
Jh/GBCiNtebkFSMqLKNN67bTRhjJGv3eTulh0IxHkUxrzSALmqWgmEFrMCD/wIBcyXLyPGWpUXjl
CTwZIEtgJNtxCX7cirigHhoTOXwy8srfiE7/TvucRXbinvSMFvEAtunQKEvtgLaxLGal/wWZjTy2
upTGGui17/u0e/GKaq0GsSC2c/mb5/18diEYJmscgznlCTncXdlpX4M2u0+E8TXQyLa2+qisZRjY
4x59Vg80AT/DtPbyWDpVz6dNvbmDJG8IxbTp03dNu7OSNaHfNQPKief0iPmyeYzdq+OFIv+AE+Pl
iWc7HtXXHENAOrKWIzg9VaKMnemRs6cOdm7vlMUxnBlRjoOa+oCR6TBCWSTdKFuDeS1tkvNBKCcp
qXjVFPMgbD+iUyxZZNKVeVo6P89NKK5WddL30blfntjwg3YHKPluOvFgZ9UW/Xsrthb69LEUZ/Ol
OJUfMN0MIAV/suWPRrtPQCWca6/lOAfbL1XwWXeqbWP/3eveFvyrNF0JR5euwXPzisuNZgWW8QTm
B4CZrT0ywkUeT8PKQ3TRCuhlIMANqNEVanMoqkQUg1+epgLto5HBd3kXOt7mtustugaYvnCnQ/H+
qhUcRO6pOXbYPg3bgHA6ENuqWckLLHr3mQlluqap8u3Od3FEey95/z3wVr6/NFE+gikQJdgWuFaU
vEOW8wYgo6Y6OeSzPe6saBp3NV2hoVzyb4C+AAtG0xAy6EroE2RFCgUuDIL7n/vpPoFgOa1ei/R5
7NmKey/d00g+26gcgkLvquvG7kyrtHPc095cH6/SeNSf0+Gukb+rds+cH7cd4O2Xq68GBCO40kCZ
jQSospnERHKQJcGbi6TtQ3fgJrAMpVPv8dt4WIzobcwccIhOZZltR8tvYrwHhh0bRheEkVqxDzTf
CKGvQrb+wLI71+qKbe74RYQmnyLSMo7SWacL/txwZ/hiuIgGKA28T40jyie9Ec9g88yh9db+cmTR
PbOCeM+l69IYKbnxMBoo0xKnKaH3VPlV3KXB8LsmtI1KXSQ76SZNOLZ9FdZ8Kp+ZOTTvz9PjZTEr
E+P5MaNurMtb1Cpamcq604/l+Jqw7wxtMbeX4HoPXhpQjv+KGD6fCAz4cje4fQzuJb3N448YwUUG
4iNkbV3lpW76lE1uG+hHaZexmNpo0p7sZsXI9VZEWAkiTrT14ZkGsrfLqQIG3W1NrRMnrEoEKVFZ
vjTBS2KvCXRdHyl4gqBlexan0Wfxgks7utlmvQYnOFV+hE4rUKK+d7Iuvz+P8yxwQh9am40lvm86
4eRvg3ETlO9+qcEEIGQ4uJBAB2f5pYnRoWWuBQk5Za0XN20QZu/vlcCZDqwYOLWxt8HlcmmBuVzP
bFGSk/DvgbEpyzhn70ZsXJpQjvY+1XIAchk59R2oZ6Pc2aTvh49emlBOdwk1h9bKMAq3AXctSApX
XHbJlc5myVcgyRVBHqlyC3Kyi79TpLCCNd3O6919MQCV0Wj0pFsHKQYgydf/I+3KmiPVke4vIkII
EPAKtdku29jdfW33C9HbZRH7IkC//jv0NzFdpSKKqJ6ZmPtwHUNWSqlUKpdzWIVR0cYna83pazKU
w+3UFabeMsjoa59M+8y4N9diyAVSllkPHDkwsgA8Rj1zUzrFlVZrMTKKAnkl9G7yQ80e0+KuD7/k
SCR3xh11v/bxr5791NxfRXKI+x1v2t3tZ/P0dyhn0zVEGxZ6GL9IuunpDtMybK0AvLScNkJIgIgg
g3qB6a+FYpiqLk1enGFjsL0IPzXp/nYtTkUox99uhLA5jxO8K3wS3fXdAR0G10UsOGM07/zRQnGS
YWy2DbAzkpfEfteBz10c7Npnt6PGIEI5kaJsB24DPUKvLdYq3LbDoSZ/sd0IShCb4tK6pCDAhP2U
RtwA7DK5q9NtVezbtR6ZJRdwKkLZCyN1OtFmFJbdeag4OMXh+kYsft9GdIq40UHSR7kVW03nNZAi
YyR3PI347dobdXGjT76v/H537q8XMb7fu09RDubCJ8DGTmvUMYuH4kSKYk4FKipJg2H9Fyvb0fQB
FC7Uebm+UGuKKLY0TEjWN7mNjXh3wJvl+C6abYYVIfOFcR7vwmBP9FCuxcHBFFIHQtuXIS52dUc8
XmmeY33rzW1vvzASZOXrdbXW9l+5Ja0x1oGXiZUbp11ogzZ08799X7kihQEsGTbO3zd8xwBc3Mot
v/L71clpLSnAVGnj+03ptb+ytRmutc8rTyujS+2mSbEh6Lqr39n3/2lxLOVqpLwzHPja+KXr7q16
J9byT4s2izEdjOhgvgUTKOdRVje0jj0ZU/zCpW/V+zx5SnqvMN7+QosTKYoJjUNsD7SBF+SOb+WH
0F0xocXDffJ9xYRa0GSXkQ1w+1beiSDN78Zhe12DlXVS46y+BCJtO0CDgdw7Eu3fnhhA9P1+XcqC
HnOxE8EungVzzuF8N+qOg1dpjKIXFAhqMO5V+7FbqbItmCtFfQD5QOQC8CxUtmISXWJWca8FMQrT
rv2zJuPuuhILS4VRIIBp4fPAX1QfnMQMCcfjAenywQBI74ObfrKHQ96vdVPMv1TxhGdyZk1PXjm6
oTmiyM0wyLSvaK3wNfeFuuWGuQmqnF9pubJw80m4Jk65QKgTjdSNII4Y73kahPF+yj+4eUyN6ebn
GxgO0IoyI8MvIDOHdQ3+DB6SwGIHoDLZxVPXrxyYSyuYRSBtNqPAXSadWIRXw2AUelBQ347MbRev
RYgrEtTKhnSytM1/S0g+ALY8rKXlLo/KTC6GhgRAMS2A5eldk2hFMQLILmK7nluvVT4dtFLsrxvz
5a5DjGlS6uD5gG5K5URWqUWk5J0elKw4hHm315rqpx7W22Fiz3Xbr5ydRa0cFHExnbmAgCerccqn
Flrlmri3ktBzCuIR8uO6UpcnBxkbggoeIO0BNai+hSyjBv1njFihiceHtB5eW7vJkCGTP4YQ3bVS
fnLi29OckEnZ772a0Q2VKDKOhQtc7YyAa6eKPcnzbxO8j1EPh8bga+WuJeMDMMt/s0WKMG4YjZWW
sR647V0nnxEhXV/Axe+DTZSimL8Au2wxYemohOsBNz8lyY8MhYnrApbsAI31AD0AEiIAUxQFLJvW
RutYJIgTcPQ5Ycz2YNsD05Mwbh+MwcbMuWEAcdtgX59PwIkbrYcBiLAa1spkLVjagcq2Rii8uFon
EpQrB/2eNJK1A3Mj1ac4LT9ZeraW5dQXhQCJB60PaK6+aB01yDBwrbOxYiwFqF6KGyAmx7puv2ig
WrV1afpR0/4C9mjlxXFyEKw8oNvUazFIwOrbOXeArznT+WCIZsaQUNwGTXpB+lHQwDL8+h9ND1o9
QJfXdSNZUnkGVp4hVwAocnHRTpMtehA4BKkR5wdntPJNXdm3s1tDFWDMgUAX81kYbDq3D+4OAIdu
CaZ6MQYWfcaV+xeH6VSAslZOBbYVuCs9sNNjMj6stSsurtLJ71ci6AZEuryZACoqQ2+IN+XbX2zC
yeeVk4pmG0uUBJ/X7IMAlzVZ+f5lNIXlBxMEKC6A8mmobQ99NRY87zFUXZl+V+9b99nVj/T2NMi5
FGWRwho9g7Qw4DDrFP18yebf66u0UMvHNBTFZY18FPquL6pcmpUi5khIkORvlv6pYHwfA/efPtGk
PM7DrVYXbkQ2+qV8FsPNL8B5FAt0ZQYAnAwgYJybcNnJqolrRwaOU2ySqNgcrmu3FCQA9cICKZGN
CRU1R4r+0rLKdCkDPpagu8GAYONbGu//GRGg7AQlxZ1lTGIlIF2yDLhrfQ4SCaJF5dFToKG07XXU
XYYC1KAAzpePVovqV9lZ/T2Kff1KDXFJHgq5BPVDQP9cQNwlE4+NJmoJfBnb551zaIu7jO3ScGU1
lw7sqRzFFoGwnFvlVM96he+SN4emnP65fcOAkYRr1JzpM9UAqOYhAwvOJIGxWe6tOH20SJh7phgf
QQj4ADq623NcM0zkH4Hz2p5cslmsp7FDILBo3y1xX7J6U02fhTn8hS9F46wFrSzcgUT1RlQL6wHw
cQFFUwH6jYksN9eXbml3XHROYiwdWCXEmP9+ookhpwoFvwl5pgQYstU+BvD6dQkLsQ/6k1B+w9UJ
/Cp1RCqpkiSy5GzXQ+WD3qcCtV/Kv/9PQtRbDcBHjZ3GEFIO+gjyP3Nb5TYaFOgaCOWyNoh44RoQ
ZqltgCkbQ57P5Ve3O7Taz7B7aIbP13VZ2BLczMj1o2HaBSWjEl9xQJEmtsZBBmq+R+6v7PYc0Yx3
6/x+bAErW72CSr2TjaZRCYDpx6Z9B6Mzjy2A+rxeV2NhpRAuYaAA+PfzdafYrqhrvZw0TQZJ6/Hu
GUDB1s3zXlAE1JUUtO2YJVFD3baJrAm5IhkYY7VN8uGxG8Nt3fD32xUBvhcuOSRz0MCuREyV3pgO
2INIILVHIlvflqnfVCttIwubDnxLNHahRIHWYpVorRwLaXQSd1pYPpHpKfv1FzqAuPg3ZNQM33V+
zJnm8ih2UhzzKt5pjQDrovsFSNErvn5pz+dJW4aNwVNeBYmdBhvNpP0A0xJ0P2lix6vuPYn5SrV6
KfxgJii8ME8IomZ0C52rYzcOb1gRwf+6buiFVJt8I0vu0LWx463ReV0aH4pIv2OVPBZN+aOhbgsc
iejT9VVdCBTwM2CBWFG8HNUre2TxhBadVAaZGHdDFj9pVv5Pn7I3I4yRvp9WDHFhGB00hr8xioG7
aV1wcgoA7IZAyZMBxhzpTgJu7GffuALsny7ZxPUotpOL/qyRadl70wP3vwzNAQ3RNghqrmu+EDzg
BTHPb8GtAwVW2YCocRqizb8kAp5JAy7uKXQBAs59O1055AvdyVAabKe/sX8xpTTb3MkNNVmYGWoz
SwaUlf1jHPE3ro1RiZxDH+8zBriBTDPYPWnM1u9C5mx6zf6LJy8OPp7UaOsCVLjqy1iYVXbe6zIY
23hrONVLZ9g3N9jNFJV/RCgXcTGkRdEahgyQEvDY+Gi62qaJuJ9Gaw2LS65mfn5gbFkH2q2ayoul
C8pFPZOBa/jR6GVrM9FL35/pin4fjEukMD6AAswGY3Aw+CJ6sslKnDxff+eJWxDSAgR/HsAAOKz6
THZTvJEFTaZAzyp0hX1NMrKt9U95FIEj7lUXL7dbOrzZvE6/PZviOam0Y7cImyl4oPbbzteit9u/
Pw/5woGgJqv/RuI7Me++NlH/490UdIcI/D3xk6RPSby7LmRhS2BdFDeMCaw7JO3OzxAecaNdi8kK
XDC1fE6bL3/zeZzN+apHsKeukRn1DCzQVlDkXwvrLkHK/rqAhT3H7/8jYP77ySJhGgI0gQUEwBXs
G9pAC7Fxnc/UEiCdrn1Bo811iYsrZqGENscWKKfRc4kxd4aJJBmQY4FNFu3zlet+4aJEBg3Iivp8
6vHOPP98N4imaJvODkpQyuGcvBTpXyhwKkFZMi4qwVqrtYNC/uQo1iSGvbIpazooD9Y+iWgLJeyg
D7e6viXNpl05G8sS0H0K4AP8VwXrM0LDKoGNYAdxe4/UbMmPNLz9IsNG/BEx/4QTy9LAfTO1yLyh
ndL1cm32hib/Wny53ZpOpSjvRStzQM8poUhCDna2p2vdELO5KD4RaAEUyIkYSEN3ivJ9l5UFuk4z
O7DibwzTn+O+Sr6ZH428vT8N1QxUE5ComMsN6rCwXvSg8SlKO5DZR6v9cqvbkxJn35+P5cl2VHWv
M/hbGyCzwh/ItkUzZWj+rNZYWZcX7I8eyrZ37UgxBQw9Bh3YIwfQj5p8F37H/OT1jV+Ik6DPPKkB
EiSMvCuOF2RC2oSEDws063umYXj3mZt++jfWdSJE8VV12NPCdELAUHfOW5zTgx32367rMa/HpYH9
0UN5zKUTJYkxgNgGz7CPWvBdVIgJc0bj4bqcJbeL2xAwJxiuRUlTkTOWUeZgz51AKwFusAHn6/Xv
L+gBakbkvIA6gIhSfaDU0k30cRKA03b3Vn7X/7Sj2zVAOQx1coxJIApSnybUbAFjbTAr6LP79keS
rBjUkgIUaWMH/6PoKFAuDgaqrqIVFm7CCo3xae3HzdEQn6+v0uUugJEbJaQ5R+Ai6lGslg144plj
SoN29CfDc8Xd9e9fKoH0MxDVGMYp8YpRXw+SWVHJEqSnAZCLaeRwW1K+j2K2ElJfHnKIATsBZltB
TYKb/NyZOOjTLxsd7FPTiP4Lbcfsl1w/dnxPyZfrCl0e83NJ84KeuK24Y4SXDSRp4ye3vs/RqK2j
mTK7vUfiXM68sCdyKpZqeZm5NNDZ4JvGc19nXtUBebzYNM2xu71LBvMlqJcjzAawysVYteMCRCHj
Ng1sO4IVxJ4VPQpb96h8vb5+SwZ3IkhNsZRTlTlkFhQ6dDv2Xxs0wl2XsGQLGJuY6SXnjhzVpAeA
NIB8CDjWVV5vpMlTj6bD96rju0Tw71QO79flLWg0j+7+HhOHN1NNXKujUPT6OAb2YP/MGFyNvUb+
tygCtz6maNHJefEwBlWa2aaZCaI46zXemfHKniwcUsCVgo8JDx8EqYZia13VVjSO8Hn7jffHJn4E
HfhfrNGJBCVqsew+H/PQGIOQc6/vPk1rwd3SCrGZrwhEnwQ9CkoMTGLHTgxaTEGaTH7VMU9Exu2u
DBWbPyKUIDiPHDZiGHMKDESOndwMyA9mw0qQupD4QeoBkPsM+UGCHVf2Iiong4oe1iTaOyP0C8Mr
6j2L9pHm4zha07ZnG7ZW5FhYPdTXCDK3CCgZYqVzZxOJJudN1yHVTUFs0PYYHb598SABiXSUvZHi
UQ9JaE6t3hslZpmi705coM9rI/j+upEt5I8Ay4bkrYNoAvlPh56rkWWgxeoFajVV9QhA+R3HiBYp
mEeyu6h/jMr7TOR3VXlzIAupqHcgfY+ZF+TqzqUi0QtcOIoke8tdP5bix1CbW1KYX0HAsZIhWzio
WD5UcIDjBXetApXSxMp10pdIurqHQvwa9Cct/uf6Ii6ZwqkI5aSmvMJsTV8j39ppGz5Mj0DWW7GF
RRGocSFLAQRKJNrOF6zWcr3mWoLcZioiT5TdEyXDioz5vJ9HsdgUywQuOzpKAMyvHFZA9BhybKGG
Nrg7oGM/57Xjs1x8zYBpDxhW4SXt7SQDkIniAdIiGFe5OLpcS/HML7A7Rhd5FjKUP69vzcLuw5iQ
ODIQneMpofi4kjkCqDfhFJTJI6m5NwKeQiQ3V9wRLaPvBW9YsM3iKX6+OUM4OryNkNLLpLZJG+nn
aw+lhe0/k6BszdRKLRU6JGBHnI9+bYp1/r8rOz9zCGNuY+YpQw7sXIEKIyO0sbQuiK36vswT00v1
0iu66alO6ZMT1czjuumBpHYl0bOkF6YPkQvFpBLD4/xccD3GTRn3RY8QCvhQceiDuv26Acw//UI1
PCjQPDujt6qpJCNkk9lPcR9ooM+x2uOk7ccBaFgrYpbuoBlXHC4UwQZa8ZRouiQamiI0yDEA4dOX
O9KyR6Idmg4Y+vKgd/GGF8U+ciQGFFemghdVRNyGi3YmcVKDN9SrpBYZvA+K5IsGYLqsv596dLZl
tzdHoafkRJByV0wG8MZcO+sDkLik/owzltVrpZMliwDiCf6Dhu3L1hmUhxI7rbIhyLM3jaOVbeWs
Li0WkNIAeoeQB02uiiPNaD9GFUeJr86dXQdfqvfszoicjcxWIsSFmBoN4SgCmWC4xpi1cmYjQLIN
eV6IYGhfZTRsefUt0lC8CKNdUn1ct/IlN4dHCPpb8fq95MEyzZyZRQfro7F9AHde6edp+VMjZCVc
WLgiULr4I0exANkKfejNtA+Sf1nUPjY/jK/dUD7WP1ZCuiUrQKIOEOY2QLNRMD33C12Z5plRjV3A
xabzzDX4qKXlwjgvAGJw24EhTqlZDzzJRdG2fdBPWTBiHi6sm1fbWWttX9ICXR0wsxk5Gnmbcy0Y
GhXoACTRQPJ48yvS18bEl9w2kpogVYYxo8Cq2LJZJpk+JGEPgrWgTP81xRsCeL0/VpjHSr/axe66
kS0dHZgy6uRIbwJTSlHH0YymADphH4Rt6hXxR1P9yCUKx2vpggXIEBdv6j+C5nU9ece7A2rbtJ0F
5U9Gm27MYjyCzu9gsOpLbfQeibpnk5e7HFg1vpn9TAH3h01escGFMjp+BtjM52zYPCavXE4tqRzZ
EVxOBQVhSNc9DkmBKi7xG4th6L/bdHn+Rgg/tqJwPbSNHhLH+PwXaw5fhWIIQpiLh3k16G5T9jhw
tDe9PDs44sW2AbO+BnX2+5JQ70nAdaIvAa1byMcqtiQYeH61EB7EGmxQiBQP5TR+rgaBCUjQVJOJ
bfLU3CTFm9NF38e+80ort5HqKPyGOD+AY7qh5fjUOyhp6nxfGdmznevblqyhCSwdXfT9YFzABBEP
XhDnttEXEUruCRYkY4eyPnJMgTv89sYyEISAZGkuPiFwUFtnkMV1LTRtToFJHgt9r3+7vqkLfgFp
I5Rt0FQG5kI1XixjGvVmRccgKVuverOm25uM8WCEe8MlihZNZs+LeHKA5BDT0Crw+0ue+DXyYWiZ
vK7CgusxjbnmO8P8XoI6gG4vqkg9jKDjMHwboGtT/dJNPwzrc0y+h9ODU3+6LnBxzU4Ezs7pRKWo
Kl3uhHjj19pRa6nn5O9/IwBJXTge7Lvq3VDjBDVRRMbAMreNuxn/wnDxCkVXMyJddDDZigJZbZmj
dJkIqjH0nhz6pQ5XgumFgAMSYLnAO8K7mihHI6KdU9o1EYHRpO+adHed7BLPRWMkL1tQOFnx4fqS
LVwIpwJ/5xZO9sQ0E94ljS4COwOv2rgDmKdfJZ9Id/sT/kyO4pvGktttk0EOd9xHMjn3Tdx/jt1m
97+powQ3jT7QohikCCKgxfb0iTWfC/ExrqE4LVkycFHREQXgZXQIKYeTMgAg9S0iUJF40jqG7cqV
seAhMUPDUJaf2xeBkHl+Uko5pACT7cfAnITXUrSwoPWj/bi+VktKoI1tJgxFHAXq83MhzJz+cxwL
oPe1/LVco45YEoCUHvLRiG8wHKRo4cZVQ7KhGYI+RnjZrhFar31eCTAbx+jTUrZDUI8baft8LcJc
OounP185iyRBn50c8H3H3A2dFxZ7Xb+vqu2wVnJeEaQy/YDslukphnUDo900mZc5L+7kZxYyoCuv
zGVBmL1x8bi9LBEUTmdpTlwOAbOE55qJH7HJ4/YrkZk39ivmtWTD9kx0OANduRdvp6HU8O+TEbsv
P8Aa4ZAjqF2vW/C8A0rAg/fFf0WoC4epBVBaOWIIZJvsAXU2dhgM9JvyIauOjCUAkN9eF7jkLU8F
Kl6sKUy95RICmfiWZw9Dcizrj0xfuQSWVw4Nl8DyAYa82mykTbaJXlkyBBoQUSeML5nxzB2zRo+w
eH5mSo//iFHOD2rcYYZeYJhduZEWQqSkv7u+XIv7gzkP5KMwG34B8pqj8X5sIjiAuiHDA9oR6kfk
YDM/pE3xYI9gXMx7Ig52O7mHmE/Wyt22tI4I/pGaRHf2JYSoNXHk90eMJZfhJ53cG+NGrM1VrolQ
IoK2nPlMXIjQy4+JRxvd/eRiVOL6Mi5t1O9uRjQ00ss+czbWBctbiiIC+J82PVkJZZfqBzNjH+j7
5jHeixYOJxymsJI9ZqvRoWfVXtv9U/THKfsxWalXsm+mU3h2cntzlYtJVBR7MM0C8mo1b1ga8cQy
KknQAWHOx22UPY3MFM+y0rSVBfxNWqE6CqTFgTUMGAFAwszbeBLlABEGVZoRZRhHTLu2fU7IC9L9
O6SWfavZdLr0gUXsGUPrNUgua2Rnk3umHeSwLfLQM/Xv1XDsih+kx/QQv6trsb2+w/rSScEQDNYD
aLdzmeP8BzqVOxWNgVElae7DzvbLUH82eubj2QzQ2KOZ7DHrisgUCIDfLPOO1y84vL45IiwwXoS4
Q0CyqbK1lDWdxV6sG4MLQtIQsJjqI6q1i5A7GaZz8Io386ObOB7owIg2vOTld61IXwDhXwP4P7eP
I9hGy+8yztHaK7xKNvvQcO/7vvK0Jto66fPQpy9Oq/tRO6z4y+XtxfLNbRAYXVWzpy0vQlHo2N46
/cd1Ym+ST6R7lTX4qfG4rRyk0sJtY96F7Q+zOObGfVUE8RjjMV5sqN5sm4z5lj0CYTL0kKV/YenL
9f1dcBPzyMOcl5/xrn/PAp/YX9g4wxjmmH0QbTu9TiWNjlFh1FtWTGsdDbPXVrYM+Q6M/cyhKXrp
laArjYRmNS22rNLa6sjbfNqNqZjurUm0PujV288O76vXRnO1FW+/KPk3hCaGoBBdzDZ+oqRFuaWn
qLEEgwOkMEY2+vTUTk9FE+0GgF3IZuVUX7hF5MmR/UOzE/r07YsCJJipUmCW512QOA90evj3+pZd
XPX4OgjqZrtHRQhH61ybSWrmQLiOekppgQaj57GH/tzet2SYHIAXusYecmEiijz1JhlqrR3coQsG
wFGOQHf3CoKOBGTnVpbtIgicBc2VImSj0DWgYkbOjZq8G8Y+0GvB/JZFzgOqe4bnaMkXKsBchPVe
61NaXMwZxw4jLajgXPh6N+tzg5ldoI/H1tQ9LX2Q5Zf25gfHrNqJGCWiQUTRCTpCjFFYG2JyLx4/
rlvFwi6hiIfTNadlYByKjbfMyED4JJvAlvE/vayz16KSum+4of5+XdLCkmEki6IzGE9ApM+Vc+zk
DL2OSQFJIfsGvKlnsKTchUO2FVm/hvm4oJWJkSZ02yFcQRO6olWRSN2OaqvGPN5L2YO+5o7Yn6+r
syJCzTNgntQGhzNE6Np9G0VerT8Na/O+izIoCjZsZpbEbX9+ZHPUN+OkDqugTewBuZJcbCs9y57y
UNorh2hhd+AS7JnuBUWBi5FPENlObldWDYq5W+ncWfLQisOYfb++aAtHFc0CmF6eW8MRyCo2kIcV
EnQsbQJX5FbulZ0+HnqtpuDnwaOj7OLswHqZrDR2XCbNf99RM6QsKsnIkyrBSDjlfWJEUC4T9xjb
qMKHyn62dZzXZxP1lu6dJ89hfZevkQgvOHQMOCNGw3rC5tWsh+yzYdJo2QRgiuF3qWZLH+RrayH7
ZbgLnAscYdST50lERDXnZlLb+TgOTJZB1HefM52+Car7wog2IWDF0e7CN3FfbfTamnw3JitP1ksb
pWjWAiYwkkYWnnfKUdNDwFCOZMiDKBUbTiJgfBDvdrQkTCOfSFFPm2nkJeikZB64BfkyIA8WyjXC
o/mHnsUZigjlsMUWA5bfoOcBy/+dytcelWrgvezN/rGPvlZxYN/coaMIVNJVcWVQUHjQPAAPkavb
nqav9Z5e2h9WDccNZoGRW6L6D+lWdet0kFD+2zxkK6dq7ePKz087p3D4hI9z+jDpGxG+XvcVlx7p
/McrhxYA+SOYH7AfmnNff57YIU8PZnW4LmTResEhjzqli3/qygUbMVeLrNbIg9S+j5rjFD8wa6W4
v7BOc14Vsxdk7mh2Zj1Posi2cAvO0jgPCJAbPZFur2uw/HnUc9Hqg14ftWO6SUuTGRrPg1HfNNT2
ZLyWVrl02vArM+DlfyTMv+BEgZwKgY6/PA8yynZjBteSx4cqtfc6C4/TlK/s+5JCaPpFMQrt3wiI
FW8WJz0rW5Sfgq4EY6LBfa7715fsspYLJ4k07vwuBXTZRcRIwtIZ0nGERjx8GN3kPZL5MbR64FuT
B60Dow3L9qbe38e6ttXl6I91+ZiwbuURNRuX4nHOfoaysIZdtG7JSR5IS3A/ScZndI1u27Lb20DS
Q8v9r6SRHyu6LxwrCMWoJ2IKQIlcQAkA1NfRWpEHlrCD0c0OcZscQRSwa4DJOsl8C0KUxzGePB0c
z0YrfT6mqCGn4LMjPmn4tsa8snf9Ry2cQh10yWBDttC4fnGH9L3bMklJFuhTg8aKAED8m6xaK0Au
OHhImflGQd8O3HTFsDq71IbJtjO0JB0nBwwMz3H6GhfMrxrudcNrw/+5rtaiQLxIgNw0DwmrrRAY
v9FkLtI8aIpnW7RePO1q2/WS+LExba+tCDIJ/HaHBmB7AxlQE9AEF9MymlZKkXZwB0Z96LPtpEeY
815JTyxu1x8Zaut/VOLx0zHoFSOd5sSQkHxN5BpB3IKUGYIRnZ+YAZgTNudux5HIwrLcLoKoeBvr
N55/4fTL9Q1acDVnIpQDmEjT5vpggc2KHH5Rd3/962sKzH8/8ZsdDlNIGigQ0yNDo69pfdPSfsWX
LRznMxWU26UUNNWNGkI6/a0j+d7IQTsPCsVoDcN3TZByeuqmaUbccUVg9V5sbCK0EfK73Fgz33lX
FZ94po9yIZsJMyQvIIbJ3uf8p53lXmXFXhjvkP7e2tl3u0busDB9Z6j3Bcs8lu+LIfRl+ez2mp8h
+iVHkkuPacdaZpu0/MDjxh+E7bkuP0x82Dq09kbgEBd3NN/RpPsMlrGddLegE/Fc+gvAIV7B37J2
AoFIgZTWprb1TQRS5xScXY71k4h/OLhMefo6ke8jEhtdSdHR8MWNH4m+dvsu2CiOGjIbcwkdnQ2K
FSVipGGWF9XcY8BouW2tdGXNlyXM6JoUb2a8V87ttLSmomIWrwKqj/7gYEZwrRF14SRAhz8SlFAx
wrz3VNpJFZT6ZxHuk/HN0rbXD9uaEoq36DsB8ucmqwLd+U7psSk217+/YP5nKszyTw6z6BpSEY7v
D+QxG9AzezfJXdStnObZuhXrP5OibDZhVj+aFFthG+wBiS0vCveIhTxW7TRt2Lr99+taLcoDOqKD
d7+DPINyqHVOMo1QWqKDP/erKPPsMiBsVw3hhmoP0c0T+hZaqnE7YbTHgSWr/VwWMiZmN4RlMErj
wWw/svzmEvosAbV/gHYa4CJSgTImauAZGlUVHvXH1Pa6tZa0RTM7+b5yVrqJdJiCLXEarXcz+17y
leB30cxmyMoZowXvacWdG1kvx7qhMAAQ7JT9a0L/yWoUG9aa69fkKBtvDgiAk1CHHHi4xO73df8Q
Ok9yjfVq0cAYQCyw3Qjt1DKQlrYcADisCjjzUP1p5aHQvSp900pfro3xLnqZE1nKEdXzxHCjEmsX
Ts6uyuWmF/xOtM7tweqMlflflZQzWsgqdxIKlbRw71SWNxabLl2DtF/SBes1P4H+fxLu3N3MUIek
Nd0qcIpmI1xwVXUdOMluBiHAcUETKXBn5zIsYOvOxYi0Ch2TJ3WALfJ4/+zEL6Z730y2b67lS5cs
bi72ooERlZwL+EmbhQYPrawOJseIPGrwuwJNAKlw78CMdvvDCh1tgNYGpP5cv1GsG/8+rpK6gFoY
6q02Q74Fq4UB7H757CQr2DZLHgFjinhNWsCavcAZmlhaCzPideB0XwgCCMvYXffR849V74RTAYpZ
yzilmgzTGkBG2sYRD3r6YZKdVf+qjP3/JkmxbPCklyQkWDbrEx82GFaPyl3Y38nx81/IAbz2PKU8
I3EpTrQOxZRHU1wHkYEidTeQQ5KFG7BPo1hMH1wZr8hbND0bc1DIcOMxoQY4GoszUgroFRs/CvJD
JyUSlN/16Md1tS58HRDtgC+IAApFSgz7q8vXYfDCqqsskLpztOHnCJLoYfZpCPt9nGkPqbGGUY3G
INU4IBMPJOSYMWyKarsS9mROP8kK+gU0Bc6p3jDdL1vDPJTMzve1iNhWy4rIj/uwuAsnG4zkU1O+
OXkoHoZ0AHtsL917cIskOzOP5EYg/vYLDlguw83SHZVTh1Zqgb+6wmdjYW/MNnvj0dBt3ZhpQLpy
hJcmmrEhRko/icqOtq1sO+BlN8NWmEN9n7FU+mOnC68fJx10e4J5souLIwqS2pYmSf/Upbn9kSEU
2aal9Tx1HfVjGHrFdy34/5DB9JrsUzke9YG/NqV99xZvZczuHLARZa/anZYNL0yjd4mg2daIbbmt
pEAHtk4qz8a0i99TK/cTUmWexMnb8Bi/dxzBnZtgUMF3srLHc6C3vbSaiEcpMlxxjiZoAOMZ+xRo
8L6QwxdD07qNVhvoOXfbatcK2UOjiPpJ11h+jbLKnqbRZ15Itks06QAEtnU2VR8OPtGjX3aXjZt6
KrKtVnaFV+WGhl6hOPS6JGx2mkgSj474g9Vr6aaNJ2BpGI3hVRX4o0eGJvuSuL9AFVx4dT6ZO8An
hl7rmPHdkCI4bKLQ3BjcAP9J2PceRjCmfTVkzY6YU+zFNKE+6F0SnwgR77U6sYBqL7ND1QOR2bCg
YcrwhOEsyzYFfvI70E3j+z5HM2jTu/0uMQztGdMeeOqHjsR4QZLGnpawcd+6XbMlIxMPbhtXOFrM
8NJUmod0atotilpo8i6zNAna2vgxjRb5QMteBx6mdPDjoai8ESmbw/VzaF54zBm1fUZqnkdr5zHi
81tNAvotFLrAw7ttjtZYezR2Xyrx0VrsiFZoLy21l4oZD3b6VNn7TOb7Luxep3pPiNxQVCQRSXg5
S2EB4WOOvuu0Hfwaj9AiHmBC6JCd+GYAxjlnxHNGjD7+HHTiDeboS7iX4r4S0bZ3MmT0HyP+FA0W
HFzmmeHnCI02Yf1MY8sz231CAQVhWq/62K4sweIKzD2wDgYYkd5WHlzFlCFzmI5F0FY/ja7zMVm0
DeX3CHCH5c211nm1T2Qp95PdRTVMY0Cepj/SnngTjsSUrgRd80fOLkFFiOJbY80M06yEkNZ6s7NP
rb2SFl37/nyFnDzvSKf/H3Vf0hw3rqX7VzruntWch47uG/E4ZCo1S7YsyxuGZKtAEBwBAgT4699H
37pVEqVQPlev3qIWrlQSSYwH53wDxTaH50O5MJX0MTl25h1rYB2xFw2EVStKd8aIVNiUlnQ4Zify
5ozbdNBmzgc+80mk8AKaI0i47YM85J/FLwMQN61s4sWm0yGXBitLRiXUGYYUCh25sJ4+XsBvgt/X
rWyLfUO3zGFr4V3YmIHcrcYvpX8kajvSXT+Zsy+Gw5uCOYwWNDH+7sQp688tmbvx7uP3ONbIZhXG
EeuDxmDMmxJabjuHXjU8C+3/ZW9tQoCl7USVzLK7toDlqTO/T62jYhbHRmQz7mPSSmh0g9FXc9sv
mG91GSKbASdm7BVxKFSK5JUGas5uUS+wgFWZcPj2YOYVoDQ+jqz97lTx10RHxzaGteU3G0MSgr8C
LWygtDbzvnNM0sA2AwPZRneEX3vRXGj/AfGFoj7s36rMm49oFL3bGWBJYF9FvftN+GrkMriCMKQo
ywL+kVTtj0n/vi1QIazDlWK1RUTE+gY4ACFmlG11yK4jMx7i6cwF4oycw+8kgymm3Xc7wb8G/G6u
z1t5FupjuJP3NivbA8wdNIcIuaHNZoXqWKeVQGm3jK6lR1MF/46Pl8axFjbDJpmuykWhnt94ObQJ
pl+ufGMLefkGmwmLOK/0OyTgr22gEpbFSp1+//EbvLe4X7Tgbui6Ou6nZvJQvCPuaZUg8KqqlNpe
3ntT/nFL7823ly1trkvCeEp7FKNRWQtkt8LCD3rkuY/xC99/oZV8jPM8QnH09QlV2/EYqBClcCl2
o7ohwUldpsCRfvwy77YC0VwfiIZ3dMpsVI6YRVCEA6c+dftHrm97+4c8pmT+7vwKAYYBYX+VK9ts
vTD9nVEES3AX+2rVmdJ/Z/piA8BtLw5XlZXXfeWXRIglGtBX5NPqlukeWx/vjfnLEHYzGLY/Ozwp
J4QLyX6OC4NYmh+ZwO82EaJ/fAgP4Pq4WSLQnXXLrnK667nKACi2dNrbf2PmwjwaaD/szMj7bt6i
9Yd4iBKEC6S8XNqbwXvg7pFa5HsD/bKJzUaiJ9tYTK2xPs1hYkWcIyP9bi9hpgIxAPGHN+mdtl8q
6cN9+XoIUVgrh9RPJmwmx6ir774GaPnYbJG3Bsr59YSaRl+yyKo7QH+rYtAHL+yOLDz3vZWHGsyf
TWyWhJAEp6ek3TVyb2EueGgOsfD9lLtAa1UzLoYe3NbnDusFbi3zBQt1exKYWeRuzas0NnWcLk71
LWIgli8B0kOjqOxsaAiMyyjsnM2oaYF8RFhEM/idOi5NHs2+TJMYd6XSiX5ZjGyNE1+80Sby0X7l
U7QOnQEU8GdxJcUR6M67gw8ladTSURizt9i2SLFGMxCJIdf2OBmWhv3BdpsjA/P+0P/ZyDbaVaO9
CKDZgAJxmIOqpQM7Z/+Yo8f7jQCKsGI+sBA3K7HjEvFEX3XIiKr0yobszMfb+vr9N2EYqPr/fv5m
GdZlOdUDaAvXuB2Tbq/jXZnP8tR5+LiZY6+x2bNsr5x7SfAasn0q6/Mg+f3j579Fiv6cUn++x1aE
o2P9PBphAdRW9me0LXPmL8Xi1bft6OSBboqodE9hDBll7qKLKkQezO+Lj3/E+7Pur9+w2QsiT06y
HErERuNVWNXAb9zNAMt+3Mi7PQmFKJTiUJiBnNvrDackoC+YsEM5v0R2D4kIL+BHmnj3PV40sW5I
L+5YfsNcbM28u7aR3NJapmV0ij3uf9nKZmbDQkZNg8KLJPOY8a7NFE325Jij6rHu2sxvl5igdCuw
bIIlX3mY9ZFN4N3N+UVfbSZ2svBJlJCEhqb1PUuAifdPk/4zq46snyPNbJE7XdxiZ4/wGrAWudS9
my6kTn33SXu/Cg5d19Ff77NFnqKeYY2zj/fhXonRoIBiWN8/nsFHptfWl5mWAMyLAe/CnaFQDOEq
p9ADiY8Yl7zfzF8XzM0h06KZ1p1xwXT6i2UhaeN+hk7sx6/y/rD81cY6+16slJDNk1cuY3et3DCt
pwvLijLSmMKfj4Gq3p/Hf7W0WfZ0CslgKrxNuTzUtnU/Lcjpfvwyx5rYLHsSJdxYEk30ZpmBcBtu
pz46+biN9wflryu4+7rDgASnwjhY9KIt9I+K7yb9NxYkDLB8qIkAs/tGR7fs4FfCXExg5uzLvkld
epl0BQGJ/eM3eW/ogbqJIVoC8ZU32P0B3o5J2MV4E1RNJET0plClvTkf6BGc/nvD8rKhzQ42+tYk
gyHEDmaf80hknflllTSs+ZctbPYwbZCImGHSe50Ep9rg6vg3VuKL529v3CW3oYXh4vlT9N12773x
jKsj82rthG0Y87KJzdHrAm4OAl6E5dHvVIus1picC+z30nrALTMb5Y+PR//dQQFWE8XJlT6xxYYv
qF2oCLW5a6XuAxmmfverAgnrmLirNSnU3qDYtDkdEzVZcBpq++vOgalQsFfVY6VYLpOnrj8WUrzb
eajpAisORp0TbnbKeXZiVge4ULrRWS3ygKbWI9l7j677d6byi4bWXn2xXXq0HmCmhIZiniI+0kvx
8ai8+yKw+Vgv4JAh3xZyUZ2B6HwfttfQa85Lj2SAfXXdk4EcpDWf/LpS6zpGIO+ApASsByAfr18H
NWvm9F2y8kDSgdxFzZFJ9l5s/vL5mw2ZtaFHy26NJ1G5sjKESEB7s/FqYEf67b1d+WVDm8nmyxmO
XgFepKcm7cmtbXVpXx3J3B9rZB28F4Pv0jixIKQIULXhd0qJy8YEmXPUAnHdrN7sBJAPAMkeWd43
/pSl29vO6LXI3Zt6x1Bm7X+AfgT8dp9WSZuJoCtgEP93Dp0XjW5GCr7JnLtqzSwn15Vpc0PyATrx
AWRUPp7h73YiXJ8hqgb1jzeqeTxJVKnWGT45l4FAUXBP5ZFF+u7BBjlleBEkoMhuc8ggrfbTYIO+
06EwUCbnfJxS2l7F8eePX2Vd7G8G6kU7m/mQwGu6MT3oIoOV3bNjSjbvPx2eDaDXYWlu0bc2MSXk
4ySePjrn2jefrdgcCZXfHQsQkv/dxGbQZxotzlhNuP9/datPAXCL4ZGhONbCZl3ayozBMqAFRm7a
4FrJ8/iXKQHrHoZ4DEAyqIK/8ZaHUj71ewusEpU82fWXWe3pdP93BvqvJtaherHwm7ntS8sB0XB2
TuFdP6gjyZ73Vjz4oT7k8wECQDnp9fOtym7CmCBuNZN9CMUM0YUkT5wvJvi9n++q8TKQf+fW97LJ
zYmJFLI11ZCOuaZkPFcTy0O4/+jYOeX6mOHMe3MA0SygQliPQMhugjMCC1EVRQuCM7ratDx6wktR
8/z1IQK9BohhgK2xcW4aiT1hQtGjC+Oyv7GH8EDiX/cqx0yD6CTCGRDSkLfYTOaQSMmacmyuGYQe
90fRdu8t+NVEOllNIoG6X/vxxSybWvjUTajWXwfJ50BeuUcW+3uPXzMuIASvRn7b0EK1Mch0HdaJ
aNJWp+xY3eDY8zebiaWHpm4IdsOg2UHkBnChXxthCN9CwBGFVhgQe1BB2ywSRJGOqMJ5uqgsgMXj
p15VxcctbM+NbQubNeHVeo4dqOxesPnEHi7D5I6fs2Nm6z/1SV6eGmgFly2EdhgEqGJs8+3aSkzi
zXS6GGfnyh3IzpTks+N1+4Y9tuRTXNXXTbJmrp1Ty/oSeA+Ae1WphFvmx2/7JuG4/hAwO1BecFBG
AgHu9XxrqOgdHcXyohyTm9ZOHqeulCmjpZ9KVu9hlnPQvg/uK9lHo/3kVZDtCJZQHslAbDe/nz8D
pWwPNw4IHG81NGKRjIDw4Gc4RO3AoN8r4Vf5ZOY7PVSALjGU/WPYeqbeEh9jBfxMBr0eDAj2+Qk0
Rx0YxL/xFiJwewigfccvFmCV9zBhaU8j0V3wBeLHES33Vmh9GUgfXwxGnJZ18I176tkn/Iej5Z0i
QDTRpPxkx7SFr2xrX5bOxHcc9dmiNPMt9C3cHJrEHZB6S86pdaiCBUIaetdHy6mXLJc4zrJIlHkD
f7y01N1ehhD+LzVEnk1yNi59n9Iheo49wMeUU+eSJnUWE7pbhmBPAbRUDKUnMZKdXduHxMVRYctP
rRtVmQXCEnHkMZHl7TJf9QTWyGr1jUveqnYksly8eGn4hfjSklOP/Avh8J/f9X+R5/76X30v/vnf
+Pf3fjCckmra/POfF/Q770X/+/Tf69f+/LPXX/rnt+eO0277J6++gQf/0XD+OD2++kfRTXQyN/KZ
m9tnIZvp59PxE9e//H/98D+efz7lsxme/+cf33vZTevTCO27f/zx0eHH//wD6+o/Xz79j48uH1t8
6/8sz/zpkdaP2688P4oJ37V/AxsDIjExliii5nXXm5/XT3z/N+yDMJUHWxlYO9tDwqDr+VThI+c3
eJaHUMFGJh/Q+hiBqejl+pEX/wYaqgfALgxicJjF/j/+/dNejc1fY/UfHULMnnaTwIOxQ/y1eiJU
JlfrDaDdQWF3ELbYr3eQpbKr2sjKLqKlpyfWWFoPlvTbIwfXz3h908w65VCbBEN3dRl73UyXKMjE
oI5csLKLDlD0G8CMwzIJXTPfG8//MbvzcKK42xaDgLkO4vLhRDOHPYa6mS7CRQFwO3U0PFEBA029
mVRa8nI8As55fXf/2RtrXADZMWwZ2E434QGFXo9wWecWgCCI/VryEmm7JORMTvqZVE15QXEE5xNI
wkeOxg1o54+mwS2AZQWU2d5Uu7sauucmZi7Ayay5nRsx3U8tDBEptrbdIoFWXvqpfGxL5Nybyp7u
+7oS976sxUUb8gJeJubwYhb/MVWOTI1VNwtTDT8K6tSbeKyukOOwZecUhrsSTBXLZrsmatvvv94M
7nhOss6/dc6/nhqjcKYWPt666KuWH+oJhZggmI8p4b4zzyFRhHAZl3II1Gwlavtw6EY/HnVBmyXJ
mmqwdrFdPn38Kuv02MxyJMdhKwZ9akjhbBlq5cjmOGHUFA0tvQsoC5kccMf+1oWsVO4t5ZQ1id8c
CXleH76YOGvqD+L1kOxbPUG2YmquJ8puUqVbzM38bWA9vV5it0rrpCPfkIIu08iwdidab8gS1Qdf
Pn7lN/26to4dBPoXP2VqNiEjwFEVDHYStwhVg6i3j4BrU/L240bgX7Dt2ZXACqjM6nkD7fqt7wAZ
nBmrUdTF2Fsmn4NqvqhDUp+yxWuW1BBSP5QJGL6+2/ELPntkv7itjz0GHN5GiucE8Phvg20Yy0ab
dDr1lTd/I9IJTpoymM8qNjenEirsO0aZcpFycFGsBZsuZYAu3HTOMuJMX2T4UI5qRm6S2WIftyJA
WqJWtFBB2FUpc33wExSx5Z3khhZ88twzwYPmRnvjnNUVDx8Y65d9XScRbE6b+vcIqfXPddCbnZKz
yg2G2WQMm3JRj6E69Zuou2h4HWaeMd4uGHidemPzbIgYnmVQX3iNLk9lHXummKFMUSBPWF62uhcs
9XQdndlzk5x6Y9g46aS85cfiw0ulxbdPq3Ku7wTW/5gSixoBBidy1QQ9BfbDMDgPMqwh+Dh19yqa
eNbTscHfaD86r1vaZ6heg8IQIeCzSpj5IPfoljsAm4Y8XrpplzRG3eMSYHJat0luLY1/aZNY8LwB
+eGROMZKfS4AjVet7zXZ4NOl4LPsbw0kQ74Kr4mLZqQDXPuiIMjBFjiJQ0lSuCGytDHDeHBF7Z1E
U1cfIt9ie94H1njqYQgzyOx+rXquitDj/j4YNDkZsImnq57FgVt9eKjr0MmXOVYH6cthv95WbkHf
+FZhcK5BPdoti5fkfQj/oLqWSQrKSlhMoAGd9AhmgfKf01KVn4y0bqGaZA6jbe8Yj0w6wicH1aXu
XAbOo68AIC3t1oZDyuCfcEu5WUngrTdpiA0jT6wK1gQnwIbo07q2ysIae/EtkhNsIUonGyRmEIga
LdRHK1i2ZXKm940D12Vmn0nqPskWfHHiB9eUidsaTJliIXQ4JD1JrkMet4fe8t1D1zdnVc8una4O
CniHqBNo+H+L65O+7r9PXnMuLPmlIxNPiZlOweD6GgyeOsQEPdaEoFo7baByF6qkkAYoYcIDMAqF
eZJqUsIDWVBulkJpoQsHzHikiiDMpSGU6ruf+sBPTixe2yeQbCcrGkLuQvD2SjPdxKiJo2LhCzBq
vCs7ri/pMrs5EMJtAROMOh0Ys8vU5bW49EvHTYWTHERMvVx27nIrLO0eqlGV1yVnTxoo4j01Ul24
VaWKjhF9uvjSQumFN7nqooK2rblQg2lSSELaWTBAoEz03pkZ55PR1w+QiOxPIDD3tVM2SCc6uKqX
7sbqvPgu6Xt17TZ28qDgiHao7eZq7KYE3ueQxKLz2OWOxZfC5epHMFpg3kT42cFwHRK97xj9Ua48
GfiZ87wqB5GvgpTASJG73vXPe6BCzkqGTkucb4oOKo1c89iwzuRWFz8t8XDiCEepFNFKEqOO6E6f
Jj3bqd8vvFDxjKUFq5zvJDD7xovOyDjYGUv6r06/DPcW1T+sOCZFP1dL3jTWiT9Hy6XQ1nergq1g
0yW4nnm1Z64Mgr50mI2XYVYBNbJKEUxTae10KOB+ACGQNqz2c1J9s7zqqu/5fUyr8SKMmmlntQIL
dN0ETXBwA8KyBLIve0ODJoVkyZ45ZZgOoVX42tw4S3NwxiXY9RbAUMr8XE6wrLH7OHNrL8B+MGQx
gIuLK6I9LNNP57F+qmtzKiPpnQZELrANMY9qRH1g8aEhMmCI+0He84rwlAnzIJPoEsXQrhjnhOY2
D8rC9zr/KWxtmFPgSnSgdnXXifqrmZGI+PisQqz45qyC0AJYqquLIpIEW+mRRjQ2G2k0FIllLWbX
yHnodrZWfrkLmsh6jpeAQB5sBoJGHpJQcVoMrB3Bn+vdsdzpaapuKW0xF0rtOSRv2r5/moVMHssG
MfTOEXZXzDAd/oyCqfid+GPvZ45lWfaJaCDEB2SdNN8MTaon2OtBU00wMyGo6kjZ7gjKuBdJPbWP
nu9YstBdGHzvDEJuOjQtSefWclb9+Lj9PWos9ij9ISTp0oN4tXPqZRhz265BbzMkEtZOUd0+Ycq5
V5Nl82s7AHk+hWomCXamsuh138OmMGvJCOmq0pZ16rSuaE+pUHOQmaUaRBrHWrRgEpagOvk6vrWH
aan3sXDVcNAz0Y+VNU+pF8lweZxlowkOnYAuNxXgXLKwRz7YeQ9bkjhPQBiMUtTZ+JQRhGIiFW0X
RbsZ+cTvZRuNwy5RlmvlM++wmfnlhIKCX+s6a/o2uAtE2/DUcid2HfugG+95oAQ604p1nJLGTc4t
VokIVxatOZhXvoNCTglHrHyc5jhMASZWt17YR21OG+6P6exGAwORMGlxibCrss0Z4+0FdWsFlkXI
vSqdXE9Pp/Bem5OCe3OosxbsuHoHYIrXpXNXs3sdWW6VU6kSllsQtQIq0q0hl1OS1q13sexac5ZA
gand8WAqT6KQBE7mwlvXTiPp6zBj9ZiYk0bKBpa+bhMFOTLYg8nCqCQ/gqhTVd6UZAwgcmL6JA+s
gD6Dp4ntvVWrIPCgQdWIm6ZDcFC1frR3x9bWBerpA1QffOWbdKpJG57gP/VNGuaGwL7pcSyki6Pi
Mlyslp1HAYfXSdr6nXBOmxiQK7ARbM3LA6ZFz3Il4NKdW8Slh1q5aoFwsbLmPMGN9N4SPfWysrKT
AGoD1D+tw9HnOcTEPJ3JGuJJIJwikCmmFikd3oFInfdRqT/NamSQL8RpMKRjMLtTGmEe3IwusvU5
YaT1Us0qMNyGgDEvW+BOWgx8cQk6kNg6c72QY0MfiXFS08ZkwOxi/FPY0+lr5TjWTQh5r694JIHa
TFWz7xKXtcfRNPrRRdXkGlOej5myaCBPjBvpPrchMHFlvLFzU7m0c5s5kicjNiU/eiAjirmQeEuA
R1VzpMAQdEpqZ/W0LDUGI5zOqJw1houJ+btArZTmVgloZiq8aq6KNkB+FfNVBbeURDxMG6tHAEUV
5DR22MKjMA8GAvUEK27KLKBcUtwpF3Uek7l+hKoXklg6dHGE+Y6Gfy4ZhfXFKWN0hBkcrYoGErlx
2rfVBMlaaCWc+k4wMUhhShBEieWWsLGCr1XHogEe4g6kOrJxnqolbeME+BTLI+UFT2wTQCJkArK3
ISL+NnsdeO9YK2JMp4ipq56wmUNgPUHeVkxtwjK/lLRJOfOSr4sd1c2ZA70veVoDW40TfgnBnUji
vnahQWDrAwKTGKLgXN+BrAzNOcdpbIFzuvOmHbaJ4EtralvtVN8ObG+sesEGJqc2dadwCdNOGNg3
m5AV2uJmPNNLb13Oxi7vlwQKdqcJZgctHAzYjEPerppT7dfJki6aSFwWqMZGZDAPZ0hV8CTIg4WD
7jx0vrnSsytEVqHwezNGE/TKJ1v5NaITrJm0U9HSZoY33N5ZzFqWtMPg/cD+6rvg8eLaCF320Y5T
kVD/kxcoUhUm8sT1MjsLvYIAtTPuWRCWlyrQfpx5DaM2vFJq217NbwE99xjtWDEgs/E5Caj/uZk9
i2aqH2OaV7FmQxpE43wVjoY/AVdENfb4EHbjtpmWG9wy6q8lqcCC7lXgXfk+TAtyZ3HIU4gpcmiX
lZExxjXcPJN5RtrETwQHz2vdrIBBjZ0xc1zOv0T9ai0+wjmoyzTuWvxstGe7hjlvNT9V/WC1acUt
P8gj0KRygJsI6hCWTm7hqOp52RCOLo4juH6dz80w3qCcX30ffGv4pAwuLlkZd+Kx9C370DJoU2A7
7USc6S5QoKLjzR4sXS1uFk31OOaOaIY7g4pNVSgI40K3acbPOBiAHBNERTII9o6Yyu/uqP1n5NJ7
uGx6lrqGKZH1nASWbHDjg/RYrmsy7+Oe4OTsBi/4Zrekn4rRk+S+xc4P4WV7VH3BeWyZtIvLpT9v
HR5+WyQZbuUMx6G0CXqCe4KJRz8NfQJuM6BwQMBFxsHRFHUgXWOkETk2psQ+NkNbT+0heM/uGlwa
5ryieiCHCMmxKyRN6xtuVyPOgaAPedZ1tmDZwKQDyyRHdn5KEL4sB+ar5tEjQu/IbCP97ZIYBxNq
NzO4eLS6A9eaILQKWTMV2ENWHNvkOe2hEpYKc8imx0PGlngCgn9A+ihFZmUpRlPNn10Klk7ai6W/
nbGPYWKtdxkYzX52y3m+nUIJ94k6hirkPCUz4g0crFHqo6CJuCjEtSmn4Dw/VSqhNOtbu5Y5F1x8
YSKMr7y69r2MR72Di2pXKYoE/lyRbFFVc+NyOCulTOvJT5OgB9WiISXHVgpRwqdBuWJV51/Y/aQm
3GV0NOFEtyxocKSWUg00wRIxVp9BmfcR7dfVA1yKQ52S2lJnbSSb4GwG0+mSIVlxy3Xn1oXrlrHE
lceXFWxK/abctSoKhmzSTT9mJCnjTzgufJ4xlIc9pPSRBNtRFME02pXQCbCjskwdd6gfocOLwl4H
7dj4HhcjKvIy1styJ0p4mh8CKshpNDvlg3L7mmUeDiSdVTggTYFs5fRpqAPNMynrKbyPY+nHM0YH
bFgIACkDwxR7RgpCR1zsJscFS3+C2PJZ60H/oJEBi4sIAQRg1u009bk7TgpTGkHc3lPJaBW0N+OD
FwEevTO1McnFMMPBFyrpqJKlreWCwR6WkXshZLAEOVkqTbHtC7vZefgf+6VFbmcHMMf4idekxL2A
ztVzRAHJQ8gJxXlAfaolSEPEczIrLS5JkQi/ea7YiA3EZSMJ1+ilPq1IOw1X/sQECl0d5WX+cfz+
k/P5Kom31pIiqLFA1woW4lvoCZAcOnIJmQrhB91n1ydwnaEBZQbyVkOz60ff+TzAgfu89s2QOQMk
DGQ7yDFzO4Xl0iQiPoyJ0gc+WIOVBm4HMz/0hOMVtaWdHzWN9b9+8x+Fj1dZ/T9LKX+v4nI1PHef
Jv78PF08Dv8fFF4gX/5i+NbCzqvSy2fZUUEfX5Zqfn7jX5UXx/kNPqLgCeIiBpQSuIn/rrxEv6Fk
ikJkjDG2ob+PK9wfhRcPH6G+7kB0AMLpa4X3r8KL/Rsu2TbAlqtbADiV7q8UXjZpW6ADVkEr5IpB
08VusTVrqrW/aNu00Oxw7PZbU88VMhY0QY5Aqk+4lja54Yu+jjpYBSG/IPYv+umd5P5aGX4xy9E8
dO1t8HMhcQGlsGADfPLhfDzSxh9SOYbOZd8t8okKhMxTBDz0Lzbl+8FaxfppfOV5W83Y1ip9Leao
S72ubj7rCclMaICW+eg0x0Qz33Qqqmx4q1Wd14Y9arCph8PNVUNoMkHQEgiaTo5FrZStavEpNhdk
5tDk51DFrbMzpEqexQx67OHjt92AA1b9njU/DTNZAL4w8bbkBUElTlPO2nQpVd2fwMSiErh8Y49F
ZpT6SeqMAwrMZlhORWSah4BAfDtVHhu+eI0/1TtrjJYf4TwKt+hmflTIdpOxx++D4Q8AwxHshlBC
3MJsUGRqnCXEzbSLFnExwIX91GrH9kglzX0zwQBFRUOOjWziionaTLBR1kMyOoh9mNXRMg1jbYLU
U0uPzuCu/RDBpPiqlRYiE79r52VvqwEZxzlqUQxsS17dUO5WN+PYQd14RPhkFSiaI9Uj29r+VIse
eFqJR9Ns7psICVsiLtskmrw0mieL7znUxT1kITxVp2M9+EeqVq+BJtGqdQlfTZStQBJe1TXXJNAL
pA/yP63BIkPQJBnbhcyOdyOWWzqbdi7EVM1HUHjOOw1CoAlQb+BJPSDlNw2SpJZz3C9t6lT23g+Q
BcftFLrpUJ4o2TcoJn3q42BfjyJNev9htsNTOy5zeNxB5rS7IGsnImw7Mtk3Ba+1F9bSXQihHOyY
oDO/7oUosOzAgh4XYvaAfhqwkxVtaZ4XweIz7SPd3Yzi1xiP6Hk4QQJPiUWBFY7VvkHZI8oDu8JP
6hR2jf2hQqpj16GmcATPt10layuwHF2Bm3C7AdT19ZtJGsSidkvMnWbooAIxIQERivBI/73Xyqpk
hoGFTSs82V63YrSPalm3tqIacsBtOsx72NEfqb6/0wrOOEDqAOIHmn897V7O1THpWkvzHkuRjo+o
tszfnJH7Pz7e9zDkeMzLIwVIKNRJ1mIgKugopaw/48WS0A7Qe44KvvNEYrO3qzlgJyGFjcBz6DTI
6w42uRdEN/YJ8X0LqBqGbGZBHEWsfJyHZr6Uk9e7lwGlfp1KpLD6S68NJnEiwhp8E71M/XiY/InE
iGP5RDNXC1hwURE1wU2r9NicuWETe+fEJfiuL0ezlrmCAUcPEtpLhgxHLU+EV3cs73gFBZqo6vwr
1PZwSVmawW7zUlb1CWHAOO/Hjso+VRiQEdkfiKznnNT6aQrgtJTzae6Qf24RzWJhDTO5gmyTd6IN
1829FXgQQQRxyRLnTdXK5VZ642LflX1F3L2SfFqKOXH490RbFtlx3kLxy15FsU8i2ngMXHReqbwz
9uwjg+62Yw6R4MHKuRIGMPIhiMne+Au/twfAZuGBV5JpB3+U4KobObNRsccF4LRcBrXk0EPunXxq
RGku/AG3m3wGmdeAYeFHMFErnepzHC6QXpqCKnF2lgEaJXV8A+mxsXbhYQGGN6Tbyp4jZWN7o4Xj
2xGAcsxOI5FcVo53YiMnzXdkaXrvgAo1+oeJYDnEYKXjO4LY34Cx7pF9oL4sUdlBqW7n6Klqc/iq
oAeDpsUd04QBuZm0xpFHcWZf4mrOcfdClxJoxUyxwGCAr58u9QJzSzOwZz57ShQRqVkC+EDi3HHF
MQka3791JuNYV3gYrzJWOmFbcKZavUc+czAFZeVyz1xq7AsNIMVUOLrDvSyB3s7O+G1XoryITfjU
jQ3YzjH3WHNtKTHyncNcRvOgxsUEAYa0viLNA919axhb5PEa3j7EngK/mFbIoCImpfQC1HbSp1Ed
6voSdZnxAcWAJs4hBCroCYc6vpsLux1/KG+UDLccqk6owxqTkxG+LBkuheIAJYGuRscHcMDDXDJO
gSyHU2UqjtooU2PTjIghWj4hbISKLpRetPf0f9k7j93KlS1Nv0vP44LeTElub+TthJCUKZqgd0Hy
6evb91Y3bnUDDdS8Bgc4ONDJlLTJiLV+y/7riQ0Ap68FcynScZu6s16cGl1OQAtE+B2VGOV3Sw+D
Cus1gfQB2eqrYHbbQZLgKGrOPUJ4KBio3eRrcVvf2oMKWd2mpJzmG9xo7kM60es56MpZWFGilcO1
bEn7OzRmUnXHPG6XCUWpb/OmaKoyQkMasQG82HlzqOWguJE7+W68nZYUFgnsw1ChbUujQqPbiOGK
H9SCSiM6h0AZkmU+HNES0hv3SxK/6ENvZ0exNPEBRFyX4dhMWRuWNNinMB+z4YD9pQSUJlCGH7nq
RR/KaZ7w5syuPm17v68+Fz9TD2ZKzRjhorHrDRvyweH2e0JH8y3LteNsmqkBaG7rRa67VDZs9Jlc
h2JnpNKuoyzRATBJO3TNvVeNtJP6i9ccsgRb+3m1XRqycb/rfuh5aW8F+NBNB++R744bs+q8Uwsh
aQRGUfpVuI5TdYVGSuuos2oYulmV1npveKMHn2C01h8tN2Md+GfJ0q2Tz+mbXtQ1aQqxBDI0B/di
1GZWb8xG4x4eZz/f6AAbuHdyrzk5eus88y3FlzjvQXyqugK67WTRg2QVbUvcXDfx2uZdVQQTrfFP
GTz6QXidryJHK6yLbEhIISzQLRUi4Yaiz6zIpzXUssY/GmlRdxc0RUxDeUoM4cHQmvgJwImfeCrN
5I+P7uIqrNW9lSbViwotr+hh1S1/XHey8JGxm3aj2vspHlbnYDuNlYSVrXwndJyFOKzS6duvzvaW
k1YS3EtqlaQ8lXTC4lWfS7/eNJxWuzWrdIuWupTs1sz3+lvAFXmOCEYdkOZVv1vnLEs2jbBRIaQr
9xq4mF1Sd2TpR97N0jxT8CJOVauMlV+E3zwUZWvIbVN1DqKJUimQL9coQIJzPckAtIBegm42xC/v
Qv++YHP7qptadIFaW9MO3DJ1eGVh+DTGuAZwyvXQkwRqThYZplKwDkK3+VRlkJnVB3Pj2p++JXUi
LdPJ69GcTkMe2H06VKFISnG/TKKWoaYg/8KVv5NCR9XH29aqMzD6NfXGsM/KTtvQoK2MzWCayTt0
r1sdrcRI9dAWdWvT8umIO9hB34/KcamfYie7KYj0DBkKh3z2LIcZHpzUyN9y9PM+FG1raGe2Kagx
Uy5ZtYPLS357b0qtgy3N8nVhgvNBFHt6UdK5ItLPQRPlBq1IPC+I4667jGPck5zGYxBkUAb3TuMo
JsZ4Ml6KOB28kKPE+1iHtnmwySF9qSVdeaE0UsMOUTI2UJp1pU2RHTsLbmcN6eGD2+TFvNfH2QLb
V0sndrdfyNWs3FodU4RKE1h3N0rOl1b9lJNV8Uk4Wiu5PQV8Fqc6cg+QtJUMxwoG1hlQwZe4OWGn
0WrCbuqjJvYmUz/X1Mjja1JC6soxHIzba4VBgk+VuFgaQle9yiIHLvzG9mSdRW855mZ9Ozeam9yb
CW2mT0K3cnLdyGcd3GPNfxuzALZ98YK8chfeMqNwkqWIZncewZV6MuGAZA0TmO669ObvmMJDRnN7
80psepk5Thn9c7D7H3Dpf7Gp/9uM+/+AS+e/lOWk9b+DS//8P/4FLhn+P5BpOhq6bRd8kvaZ/w0u
Ge4/SJAH8yADDSEowvT/gy4Jw/uHjfGBxnF6hQnNvkUH/qeuV5jaP6gcBjoAj2GMZqP+b+h6+fL/
ujHeLC7mLZ8bLSkKTny1/9dyAbjgtdqMGGUY0ay2ubTDET02YiYvkuaoXZuye9S5ya1lKs6FZgyb
oR6PjHifbTkdYmfat30Peq+l486W09aAVAgoax3D1p1Bu0GrRt9/yIYBkOUtbr/quAkT5GMtyrwF
qqgYnbdp6DjUrOE6adnz4mbDnejbLXt6HvruH49g16kE/+hUseWZvu+y4sAZ98mGx+gaG31QWOP8
igzND1jIu9A0u9dYOVHqEiuUxf4MdabuzCo9tYNpRalVn6uCjg/R3zsSjMBJcXdW6HYql29+Mqyo
sWTKOIvKJUUZaJvr5zLNG5nTlNtnaguB+tvOjtoWRYN0Yf3OZXHnSH4s0RTF0WqHiCqCTy64MUJg
tmWF+BVrXoeIHd4Z5e9HUL3QR2oS2/6PnZ0tOzlk6ess2umTQtgW9skjJtSG1GVv4MS7WYMnSJsi
TJJGPIOS8TPNwTy0SK5099GTThY2fd6GVBs1If7id6cYGOlna6e5lB2ZZhmZc3oye70PzLG/qxhn
WL/vTJjA1RjCnvgJ6buwyHX1sXZ6EfjNfPRlwpaiVRe7jqtQ7xCizKJuNqiQISFVnO9Wt3xI82ZT
yGI3ebdhfH2w4uJiduVV+Oax79IxcGHfujF/ZFDHspCIekthYags4f6IOb4XrnPEo9JHS8sXe4XZ
BeZAXK4orDKaQG9va1QvTrwrwQiuF6xOvUeLcS3yOdTNZrynCvpJeJl4Yi1LgiqGKNOVX+2McX0V
VnKyZP3Udmsrg7b9zooZeRfCmV8RN5y7i6P2k4vcsjeX+DXzENRUZpps6yxjMlkU4kmEcwWJgmGJ
4BAKtrdDmJQ2kom1c5z+vuvi31Y3L87YvFWSRP2uhvydbXmXZa1xNq10a+COY3noF8SQNsXJrX9B
FrdHg1NGNgc7ymY7GJYRs0hPXrNW0LK96ta976kvC2PJtkUYRDBYzvfVpu+y5ndkeMnCxs6tIVL7
LMfuvSv8F00UF7egCyptNcjAzJivwGeHYuWeXcb8Q426jOIOaaFmNq9yBIdsjfqq4DRDYnDJsi+y
b7jNi848H+Suk6MwR5+XXwpraoM4s9QBOcctXrqFwSFJzgisuT6JvEXu0jv04aY1ChdULYE7F1OQ
esWP0mEP4WLqoBiI7xzy8aR32QvxzWjlVbkvoZE7laaRmzj8b/n8Q6sdlkVGHNZzbdswmhodvh30
tkLMUMWoG6vJ2Bl9Bm41IkMhVBmUybP3fkZGrRwRnSTFJi3uiEFuNw0vSDo8VOjVfP8z19uZRyH/
SdR5GhFymll3n1q0FRe5MQWW1aHPBLXCJJW7yZOJ1GhvSr09O8IBnfQbdsVV9VtEIOlBT4tDF0/T
Z+E0arvoNNsqv3uyx+W84O8NrRne36oS+9oMPqKm2a6wmSSkPlSjE6nSzA+WmNdwqWQw+2raeIz4
EfPInbnOF7kmx1b35r3Vt/I46dWGB4GaGF+clmY69YX/Z3WnZwKvX4vSDruSnYA162/mTD6aRi3e
aEl8lzhNaK3oMablhFaGqDF7GZmVWRjpS+AvqsW+HyTpyrZSu742y4uB0o+I8jHMkiwsa7XHf3vP
uHhFjMNZoCXFHrlpGiSJOo22d+wliE3jV85+9bXzWIr31kF5YrST9hf1sYeOi/OrMbz8G/9EedSq
egr0eQbz7uazVlT4osqEjYrNgUTs2d7SO7VFHf9ku8WH7B4ZpPaVEpTW5KAuBTL5YUpUsLIHP8fF
Ya07zu9Rn4bXxTH6C0qhY6VQvI7VMSVmDrWTCUAg7HkNlG2pLQJZm/uB5RiBRPOjIYMKF+lIkunS
O4EmOJwK2GZtTInMK4Z5y0x2p8ov7B9aZNe4dV25EA9gOV/TyFaVDP2u0ynbtAZ73/n6Pq3FVg2I
z+Ia9XOvgiF1jipZQ1fPriLLXlc7czbpVB6lkIcMoWJpdw3yT6TZTnyLxBv+Li5cYJsUJyf2gByc
imqpZM3DaoJZJ3W70rhj2vGSDd5LBy2vxvhE3s8fDTnFmvihtJE1xF56aRLtb9cXLzqi9U1tdfY2
7XiYmBZLFLezTm1cNUbZFMvtMsRbvyJpre9NPWjndtynKRH+ZjdO4TCqR2vSPuZsZdlgg/br7ktq
ggoRnQOAQkVn24tCXnyfG4hk+4/MjdH8ub2u79o+cwJtYEklva/bwl/Z21yMCym+jrY3KrG+Q2e/
oeMGGVG4f+wGaZwpjBmZuY3fx66nEHQ3PxZ1mn9nKHW31iooy7LdFEXIHKMcieVNe56N31pqlod1
UZJMDWt8yyxjebWXpf5YwDsfNGlv/GVyo86+szFoMu8Htj+HzaQ9mcJ6KyvZP6MDUmxwb1VDqnwd
t9Y2HayJAamouM05ZIV0h41dDEXQq/jT710vcJsG/QSVtZHVpqAH9XFGOhxU7V/VO+Y51j0VrcJu
o2mxv9D571Af24dSF9pTmwxvxuJwl7mPsTvuBjWZb1ZCLq/diYuZAHgkRlsdlc56Z7b6FDU9t2Uh
m+EAFr5dWCTRq4Vxndyheyc4VjuMs4Eii94GoI/Artr9wBlvsBWxvIUgqOcyV3QsJIFV2K9u1p5j
tt8K5W3Z+kGseuj8WO+3xYTCrkdtvEj9uSSVDrcq8VEtkVVNPKs7jAy7dLi9jzhZmtIN5NKGWuts
8tzlzqzP2ig2c5KGlcPL4Md0wYxPiWF+LrUOEoKusegOKtO2mWW99AUYlk5D25qLyL+thjmNBf7k
BiPhZXRjX3U5cs+DAhUiylGwIIL6a/TFrjbOFQKrzF8CxN6BLRN68e6TKvspjOa09k7UOKQgTTPz
UsKLgBbTFcmujMd9nDXHujV2hYeLQSXb0XGOYhi8ne53fOSVkNsMUWsUW+ujrJyrWaPSlCU1ccm8
vtQsiXwnqFbNdBz37aheAcKNyFq40IbFuRsrfm5b+05c56Rr3Gf9sv5Ok7pkbZ1vbbUGwGj7Qk8O
hPHe8VAz8uGiuIULO62/JfloU5TWHoT6ko3dd9c/Ck09NRY6G2R5jflU18XH1CRvVa3vwEK3k98d
VlGcy0Qc3Fa7tiAXs8i7qM4LI5rVzBqrZdu5b9lku+W3lt47BTrB7WyQTvtRu91fypVOtsLGEdfn
Pit2yhh3IrOAt4zAzhr0ZOrPRP8NcpXjZE0fa7v3tWRHmTLTfLc1S/9syisypU/UV+c+OWvWY+Ks
D/Xsn9DKhJbVbzFDB13anVmyeXkntFA6B1k9d6fOYrZZEhqSZfblMOvKWZZh53vMTE31bbTG3qG0
ppEXEkVjci1bpKue5OeCEkSh7vyirmfZHjzrvDguE5V/adv6rja7B0T2W84PYCi+QHr39lxu1u7R
BAMMtHKeQqO4K7IFUWJrXLRsiYbOMCMluExarQ4JDkgP/vIxT9o2doo31EgXi0HV7vWTa7ivmZW+
oOkjEScBQVp0jF06lxYxKLWufWSJjemgNkeuBISfo3nnLj+TmUZengfrfGsGpMYbnvowVv4r2GIW
tsN4XJD+zYbZ7UZTPEym/tI27+7snGfH/+FJIp5ukI/GzbA8OVR/sIwkG4VqrkppH/ToO7nh3pdq
odmnasr9OhvXPNfu6fbelD1FHl3vxEE8KokC6q+DpIV6juU1E/5to7il+K68BjyWk/8xMyvlXGVa
Jc5F5Ybr/ILzeteggOYUzfrQsabHKsOvpPV37ayHiTGeUKUGqQARsiaugHG2DzHGB91xPqbpzi+a
65J0F1N4TxiQI9mZ7yiwA51jjzujQ7hkNC/j+i2dr9wWf6l4y4R9rzkbpwU859h7WBZ736/jpW5H
86Gr8z9znV1qDUEnUUyhbS1Eyw+h4rtLY3G1VbaR3nDEkrVZsubX1+uHOZk2dfOOpehvavbY4qtT
kmnzNdERCKj4rmlJme0n88ilzbaG7mjI0kgiR5NzvM308aBnbpCtzp+qBXZL+/oAQG6EqnANwp36
S9EIejnWTdKm+67rPqUn3roGDfaSz1tbG+TG64wsFFwNRakOQiVXyPCJYCUOG5M1HTJL6RjFpAfs
rjaI6pNQqskL7LT5FTnwvBFj1Km0R4mxY+PenBUZoGDkDso86IpMq8ytUX96z3GTfjSlZNgisiXR
jWvTtq/TWhDgZFbq2JROHMaL/WqV6xKOEqbINPPvobGeamHWu2qQX1S/YCPz6nbHZPoyTYsLOt4e
RLn0N2fN+xS3H6UEJWaAhwlKEWC6Kv8pWVpDxCvaMa5rqPkRgVzmOd+Jqh+1vrIjffTuuzynWgXA
Oljq/s7QxsuaOFf63ioqYHRafrqWN6pf7U0cAxzn4PQBKrAP4XAMiN6CKvNStctR8UR1P6Mf8JaC
OH28CQjTW3KWZhWS71MdwZZzfuVZ/KbryXNK3Sm7iiI+o03GO9QJKuECE3ujS7d8OFPQCZxJmoFk
1htlAocznoqYCV50yUORDyE63sfKa4LU8Tdx1jdoNylXrNu/pqvfF926jYtaDxc3prWlSCT9Oiqu
LmjdWCbaHLLDa0U0T8uwTZ3aD1GTu0/ZZKUbfqUz58NhMUp2yIRpZa7n+yG+JVM7U0yCf9nTRNYI
42SNVUVLXdPi87xlE7iNfjAkQcl22xafyAbLgyMy1IXzTyJ4t7UcWotnQ7rvtfDO4MVbvzeOjl3+
ety15lJ+prHm7eulhtdqc+UGszF9lpl6jfPqICyH1T0xj2vP1bb6wOqaeTYmHnPAzROjKU2qnFVR
Bxovca40wjo7Niecq9fPo95o/mZB4srYJ1KUjE0pXDYPHVKktQ1G4drb0nmVfYEo65tZTsXOZ7fe
JQMYzJyO4PNTk8aHLMeAvNHWqQg7D45F4+3j9IhPaAovwKFm0LWrQ/ql6G7I/OsYp98jxgl91k+T
W10tnkSvT78SHrXKFc+Z17uRTpRZnDdh0VXbtEIrqlZ9Y1OE3sVLDArDtZyXtRXIWHahjemkggg1
xmTv6OqUoFQMOn/ZNrqYo7HOcEra1UnXzWvOqFYa1bFTGCp8ucms6ehn5p4C9JPVfhdO/DL33v2k
ppDqse3oGUe3G4NppLVqhAHPpv4z9rOwL8rvTqprW6SnYvlI3DGsq+XBtJK7eZHvomrOjWz3NkOb
U9th6WdHDMMPKOJDkyi1vhNpVAl1tur8noJfkKTxPpne2jl/zBv4H2tdN7bXvIMqWAeXkZiBse65
YoUFROCYybZIBn1b5Et2Finjadxex9jAGF8sl3ie7vDGPPBaRqnTP1s3cecq/lrMfas5vqm0Rejf
E4dcZY+wcf51mnPntR3hJPAGRUiEExqnzMgU3UcxoRuIBedurZ9Frrng7wifleMTCZi/TD3M/9qq
+din2UNsNunG1vDlyqq9DiTvBPq4Pq2F64cKhJ8mkbeh0u+SOSZvuabcHudYFVZd+57IZYHo0x8F
InUmouLVqGFzV1RQbtEwvo9E3EHHyUQ3mVDS31529SHWlH+p/AYd05Cb4zaXHuytvKexkGvRY9kd
t33tvVrJ+mL4nJyTxJsTr+7BTNILwJAfCgggLgYTU5ar59nO0BhykP7KcWMnySGFRaFFzX3CRvGU
Z8X71DJS/w+cj8OWkA7w9P8fnH/923wV/wXMv339v8B8z/sHjBHB5ibSTvNfkP2/Mjo87R+oWojZ
IDfqlrXxb2A+eL1luciEoZZsMt5vkq3/xPIN5x9Aqyb6IYB385+ZH/8NLJ9v5b8KrZBPW66FEvz2
V/y7pibnqk0GlXd7JC7dQ1+2412Kk+wAAHF7aYV40Iwa54I/TCVLvkAPuzO6XuxyjonHWjLcMc+2
m7gr432W4kknSGD8LcuMxYJK7G/F1LFHpwEknOT59LdIM3ujDSVdf2o0AOxqtS1JQdppjpU+tTDG
17TmbLDSqkW5R8ZlaGBKulAKmPDuVcw+q679lQorGQLproMTl+7eBJV68LUyO9aT0p7XJud8oEPW
e5Slpx8cf/DeJ802DnmJ7n+15/yjl+NcRC1U49apkbqpofROQtdzjfVbehe8kkNo90h5vI65Xc2u
e7jJLQ5tmbJf0xF5xRbVvgF/xmswKNBuFhIdKYs+oEXHoFb/zfJqfsAOZtXo5lPx4bIQ45Ho4uba
Zgv2Vm2yN3lG7N3guUzIWnICkdSvQ2nP+zZWyyMlqMV7ien1JZOtY8ME+xiKMTnRpZRCLUz1MJxK
TJVpUBRl9h67khCKW1oMTLc1nIGpms8ZWC6wST/7NcdWXHOrHP+gLdDOTD3IK9gnvADjilaQ6jTp
9N+t3hv9PnrU9at5XHB+0IYypjQwL24Ow9GmVvcWWwmrLpYy/adpl/KnNsrqsA50ukkM3lqApcEM
1knlAf6QJeqJZN1S/thtEBk96YR978zhuUl8M8BFgQxJ1m847vbOktJqjiqeYSIGhWpuyL9WPTSW
j4DtuWpyJ8pt5W6WRZU7l/xQvGJ+5KCS5DCz9qk+XE24l5HVN0ooLX8k71Pfx7kyI1H/Jqap7zIz
K8LRTECDTa5bLFrO0u+BnHdCl12ElxA/qcSlwNgxjdZjf1vF2rJY97FE7+KzF2X+l2L7CXPvHsjF
/s0rqhFcfTZnvBaWRt4MS0jl6b9NM6lXxJ79pvUs3pYiASHmH2/Wv8xZZXu/SN+UX6o7sBh5QlgV
zf23Y3SBb3UAZsLfucoVJCMAJhqfts63JeW6iVNxyMjgcoVffRrAwluvhG2bmi1Qw4ucsMtoz6OZ
R/jpLs3oOYdCxuD9EBUV9BC+zAddg5KySnWvzFgG3TDukr7YG2n1gzQNjZaH2lKP35yKxg8ESWHK
ZhJWCwjW4GmHTmvvrFZkx9TNoqS2P7ws+cOtczd2nUM4sf03c517ssJw+6imiXRMUTc8g5KSOQXn
WmMvUhSPiiE5lyseu16SAuyrezf1NymUFcJfCnK7Ar9gmT2uqftQxm730voCcHHIMNCO+a7Xzfhq
T1k464D4TkOKz3qTFyElKYABlYl9ZHC9fE/CB0CQZdGHnJVvGlVgvVm223qc4qBobOtQWsUT6Njv
WLwob9XC2Gay6MwFqxbvp1EAxGSDblEbOYDJydIIBOJuX0dr0fHWPbuT4d2rVeMBmf8665IdPTd+
EQMNICPASWR5c9Bkrrf1RRmBoh2kO20R7y1BNppPVSvCmgXAc4eGhs5Ze1i6xP2tBlbcdKHKC21Z
ZONRvLrW+gUmys4R0/X8hUkEc2Fa+13GXseyEs9W+eB03fiFczANEZ51dwqOcCeGJr+ia/AZ95t1
QKVlaRGio/goay1fkHOs+ks9aU2EWEU7+Smfr62an0Wt5peoVfazpn711yw18z7peuuQta3axj5t
foVnNVGt1Ks9iH5XO7G9t4X+ikMJJlBni3BzQaunPaLn8VV3XCUSsWCZcTA50nJ+vdk8dQk2865P
rHD1tHrTj8Nn4cFjLVUTWWKdT6ihk2OFtgE2jUUcYdaVsmacUMgsnhu/GR8Maz5VFVKPbJ6+xlyX
9+Qr1KE7aX2Kuya+i12n/Inr2P0pyrhcWIkr64ryGbwgNkQDntJ5sBPZMm88kbPQLzeyNCHBKoj7
Z4GDGSOq/lAm+s9qrSxYdqZv7dQxnifRTFEJOpNgNVyhh6Scz4Xhpac4Xd33AWMStmalBzXWzC8E
rk3Y5ALzbq52lL2e8xqAIOD64EhNSnvbrx53jq8X+1ISVz6XuKVirIB60lsqymYEktGSuraDb9np
volOd/c2HZSnYbLgogtPXd1aEHPB5Y4J1MLc17BYZEVkZaBCgVQj8dGS5wyljA7Fzh80Haja0LZY
wZPIz1s7WKoxnKR1NsvBQTz7XjRd+V13jRnm0tIxx8/xZtYqe4OIhfe7HIJ0KOSWj6LkMgbryUmY
21q52PMh8tHLBRWlIe66mR8Uree4BjqkceuZ1WesYyaLUPuvkg3YfwOjuLE+q8vVgHoOWyMCMdC7
HkS/6oDQhsmP1qbbJHZ6n9iJGXp+cqmsOIS4q3Z4CMdoGmw3nPOKAtx+u3ownHKI1Gz94jl2A759
nZIU4E9rnV5Urbik19a9UBgMU8mr5G0LhzCRsjs2JrLQjGHs5Dl0Ci+lNEKnB9fobC6O9fanivJD
1sQr1MYf4Q7Tpkz8rxmoxHIq+1BbDp/hqL5L2Z49LKohDbuIbgr1d5oVKQWdULBJg9oYitNvsjSg
v2Iy9qZgqZXAzY67HD0J4jAl4ejqAnaAwnoHtRi1T36I7opsAVs7rgUWHzQOVTO9Uj71OTttdV2J
96VieMlPywQwka7mr2uYd2sy0qhLAyGExd6X+SWXVTAQlxA0t2SiytF+XIl4PFtYhUlPCjObf9GV
2W5wBv+CkF7n+c6xuw9kd/ezlSy72iQkZ9J0mnj9IHXb8i9pE+g1vIizCKtl0n4y5Azknfn8HI3M
dr7XEJVjqstI8tpDMp60JRYBAk8DdV9zcmHnJCFTjo6+zmkvcCDTezaNe3N+1MdSC8f4J21jAwSK
BJ3ZQ7VAUm1KBSSqymsl0u1EHU5SIMQkaQiSagizqnzV7ZIFXgMKucfJeCnYADRIpGPeYhXkY4ns
NP3K0IddLQs98lCSLmOuD7aTnJesvvaFez8NbJMEFuwnzui9bRRvq5D+1psHFGr9xcscHZ3tkLjQ
plPQ4t88TCVVM0wAR5iv174Q1lO1er9GTR1B95R6aRuCir0383qLQoh/fJfNWSvPUpEhARf+7azZ
g6luLFXJwyrw/ZGq8umpLD+3BCxITWsowSK7IravbkFfE6xLRArCO+EC2V0zEmpw+zXZRl5sndJu
L+jkrat0ntoif/VmPKBCbVp8W4/mOP/OhASRA1NjHurFelCe1f0hauDUJ7kJpA9gl2nPishiEO/+
zDMLKLuW755PypXfKC9cCm/lLZNbBBSKKw8DumOTf+TQPm7XdhIMRV4FvgCM7Mriw0Xo2E9dmKAQ
3urEKQQ6umHQ5ErEO9I9rXDJ22Yjq/yqKoinhqF2nKvHMXH2zZCGs/CezVExaehO+oROYY/pbWbG
qKI+Y/9Oa3DI7E/u2fejqe1UgsjHbnieVRnk5Jqc9WbdWVYbOfpIuE5xkr59SVd0RvGUwDJl1bRv
JObsKOF5W1ZaptHT/JNT48Ogb3xpbOz2Slgbm2IuwkB+ct6qre02IA5zle5sAlk6r0nZa5a/HPyi
TE4Ls+hhXJajkRAeRSl7yWyaca30BgAd/qfmyV7QS7hSc16ENI+4gOyz1tSkcrRrUOSPBn9apFvF
vvDbNFDeKRfac8fIY7Tmdzt1bAqDfTehPQqayaQaSr+LbcmEm9dn7qQzsV6vKAjg2wzviPsVqr3e
ETC/T4sCaC8fKNe+yzzjgDrjocoFaSMY/kFoweQ1A5WRuzan2BVPljb4m74nwqcvL/lqB5OCHaGR
zhYZ53TXPBNcDXSqdX51nVRM2BnBGTaBRxGhZ988sNzDiHx2Ge4j1OTQhob3a9tqCLkez+BDxFEZ
yVUQEkbY1jvD1I3n9uwoz9BCxL6mMBlXT27m4jg00CphSnmdHJsH00L9E3s5jwNJYeBY5FZNy7au
RHvwuz+dE6to0fmos3R9crlbwjh+Ffp0dJ2CfNvimUpzBlcSL9AucLM4TR/GEnlKLElPUYm9hhXB
lD8wRvPn6PjXTBwzMczRf7B3JsuNI2nWfSKkYR62nClS1CyFYgNTDIJjdjjcMT19H1bmb39mZHeW
1ao3bVabSilEEsTwDfee64XZdkHpCyazX2k9MI52Y4u+t6MA0lAXRBGPyNXUPinbF2sKD2Po/iiN
VXIvGJajV/qoYX02LhlEoWsZknSMVrU+xi15utpLObuVfqpH9j867ZjkF8S+FmH40JResYI+cNf2
+fdIWw+RsyBVCup96MKGmZMbR7nZvjP2egxjimVrdMRO5MN68DgQ9XBBdvyFMXm39tz23Bb65xQt
+UUm/TWWicgJfkWnLruogXU8Ao69lThfBteG6oJc/RHN8nSc7Jrf7ukR8orQcm6RX/MkdLcty5L7
msinh1hwSpFwvQ5V4FMpLtA5CE5qO/2YgyVeI1Uu2Ks3Z0+G6jhIo2BXWd/Ip/+xdOIj8ksEwyPi
ILtNAFmF6gtGavWlGaO7Op7yDX2E3GQ64WNA5MArdIaHA8UtYN1R1378GCTWc2dVM5GiMoAdEZ9G
TEX4d1CS2Go6QX2E/OD1YPtSJ9tnbDmBvt14o/3IN19vMcDm2yAniaPXREsYHW/s3g7WnJ71rdaM
PkoX0l3HgEAL5gOon48VPLRm6NwNg42n3p92o5LO3rJQthV6OHVpfYBR+uyoWu6nLtd7Am/tDVm8
DwuVQDH4AFoMNL27gpllZuLvWcEtLtHFTzT4gLyUDy6NoQDEFCyi7n2dYGecKakjKq/Zb/lTLbVs
+zK00kEm7uwzkZ868NxsU5EF14UD12Jw1uM4CkpSq8V66MPsKmwuVDfaymJeFwrnkkBImUfIwxZb
OYfFUnzSiLazqzYIp4ETo9DczpbvrYYhd87SCj9NZJ/qYBm21pDd+TbG2X5cYLnk25lvlRn7m+Iu
fYRHgZwamREunvSdW+3Fh6TMNBjaDp6WqLwq4xX0JlYrd23qfsH/f2+6sdyG49ifRRrfSGl/y8f4
J4NzDLOzU6yNbdU7ivMHp0H2HhVsSmsIumwO0p2FZOyh8bo3Z/BeYsFTN5z0vmMkL0ywt/ETb7Qs
1xrRSzL5z7U2W1cSKD/2motUHFHl3Ptu/03X5UtBPLhftPdMy8w6K9EOLU3+XM3Vg3K7zzRFfNca
EBE2AGdusiztMpYmVtCcO1F+llHY4iSwHj2ruLclXMWuhr0TtGIVgo2A1cE6m7PHF4zDrcX6NrLr
4wPCMoiWKmCQM/bfexA5mzrwd0jxqUeDZGcv/m07i22XqV3qi08k+GiMgpUNfod86mFfWhSjkvHK
yrR0J3LuXtETfKtingSD7PnNvgIdCZCrDsJoLzvbPsJucbFz+JZ4CKsFmWBC/UDjtMmG5QvveO0N
9WNdd1td+iAIa3WXCtnceDrv3gZIMyunjxkC6fzdxMs9CpseVlX4BKfnpVjcaTPnFAHE3rzKibVV
OUebamToY8ruqRBo9NL8S4NJZV+r8Fk50S1IituC3fEi69sqeMFHjB65bt7w+x5La/7ZB8QmWepO
sC4F5dbtiIMDhxMbvbUs/71u/A0UDXSLHI8QMwKuF1QjnIpRLbeoNkDQWQgaPZsT3YOK5AnqS9hN
Y5behBKVKNOecqMju3hT15tL6KPUDd7yql05Qyl2CPCOfbMQ3bTsVJw/DjEO0DkVqCnFrnZYpRm/
PGFJvjjG2Y1O92AQMdDCtpcyG+/aeKHjGEm497MSnWHNcW0QO1T9LimjTbeMO7tK7oeK+w7PznXk
XmU9spgQWrcXY8V3SecW1M/lXer7+R7r4yFl21f5DGt5PgEHfayW5s2fJnsXDo7cIEdm4IJPbQaY
vI4b+yG77gkLOGjRmI6s7bn1DGBJn6b+zYTNgTh5SP3J2gQZ2hpmP3My2XA4vjMQ2/aFrbdGONE9
Bs4Z9BsUnCzdY4aNdzFqqoFT/Th4d8lSnCw/PkdJe0fjeVPr4EcqzUqgIMLfRuZwZb2K9qqqbln2
NfMbqsgDocvUAPIpjKxuE7VvSUmlDfOMNRUCwHF6shMqH0Xvb9IcC48z7wrb9F8rx/lq2f3JQq7n
Wam6YXrar1sbE5Uy3ob/c4/8EgiMmCEbzXeD1mBOg7O3lCyukxBj+fja5BK0IRL4cm5PQRNf2iVG
4qsb0K7SeZhb49Jfgbgc9ImLAr0cgC7HeyUwAgGVhe2jkPfFqL4UuBbXDtu6Pf5hMvC8VJ5c1Z1K
wZgv8O/ywHsi6/UYm/iuQ3Ki3BJIUPUzMgy5GEeWcEPyVdXR2rnXXll9lRJelwkZy7rjvs72tjtf
grnhLtA3N25RL5vOpYVGpbIyWaC2UVeB4qPQ90OKz2XML5FH71fPalVfKVNdty7G8iYGPLVKPTT1
hfPdFtarpxt73UkQLxgRfuYCraVKOL/tgXsdibXzo+lh9Vitlm/MFr2iTYn3pZPJqM6Fl226OXhH
cMCurs43lT2W53RiKW4vKrvEiToE5XgTdkuxy10iiFRLmYUzzK9779CqJz/QN05efRLEKl5CO1Q7
P4jUYVn4UgZIDQ/NgvNoziFiKdyW21DH4z6BH7aKERUjvUGxU5Vn3G+HJvpS0n6Qbg3TZ6m+54XZ
Lj7Ds1oMBIYOeyukUlLyJQ7Sd3x1JLByhef2R1Jlz/YwneMBVs/yiHJs5aMpsIf4Eyzt5rq5xLP9
1a3U98aWO7Egiw/6LabVt0BFx5AM9WWsDvE0vC5kOy1N8QPt/s8Zv2CtxZPlPlj0edoHvhtWD65d
TSuNMtDE2Zk181ZG/aGwQ+B/jlVsE7BSq75gnIqkFz9bnvm3sDTHtRJ8CwmDqfm1QAq1ZmA98uRN
7tuleF5Udc9+hPI2ZimQMjpStHe7oQCxCDTxOVSMoeOEe8o1nNXmhNt0vrs3jfjQdkkZm+6ipPJ2
oee/hKlCaNc79yxMDTtf6SHj6cddPkJWbnuAtjMjTbhOt24ef5/kozK+QAXD28Gg9J2nNy2hhmtH
wzHuXZFdtIa6EUQfGiHjWo/BLrJL3MIMR6KeukSvXfag+xhX/Fq09qXnzOrD6YkG7i7gPsGPw/Ac
YO5P3G6b5NSuge9mpCdUyDkn66tR5e2QM+q28h+UlK8xC6ltKTlnSuq3owXq7urCS7f4GJDeX2eg
0PByfH8bdH50lCwI8uSnixUTA3hxmNgmkz5o1u7gBJsWjqbL9JsxsfqEgMohYYE++Hlzali5TBU6
2rp1H9olzw90/PKU5JRoDKKpcHlerqw2IVLUTZAoXLf3hEPv2dmhqBzCQx+LXWtb99LYTFv6lPnq
ZB9ECqeu6NDy5u5Xz3DhLJ61EbI4BR3Spgk4F2sLzdVXuegz1nNo2bdDECBh8gvmOcUSPjddott1
vsTyfvLa4AhzLfkKrWS+VWnTfgQ9QzRubhm6fbS6Bv1jrSlIe+HDE56w8bUFyIbsYZzHxN4Y0CET
w/4pfMYWj77ISmt5O5qiYjFop4Pe4a3sjtx3GB64Zufm+bd6trt1EvT3iWnFxgmL7/ZcnVsn2k34
LpFwLbeO5WPiTqtNH4fysjAuAL5HgOFUFRmXZxE/ZNhWqB1mRmkVLLR6BVOpQPBY8V1lrvpAsguI
sqYGdte2qvtdildg0zrNcoOmpADmVU4UIDJEs5T54g7XsP0khIeVo5vtXbO0UMMYkCQ/pFNYrG4Y
XCtdxCe8d/m2ovHaIs3tEOIV0BU5fttFm/xcJk58ETbLHzkazSA46GYUWlL9nHNWoHOg9DYyvMey
MaiBp2XUh4A+4mZEAXSJotx+jIohwhYT44tPl4bWj8o+RS1jejdcZbnRx4Fklm9X5t4xjEqa5qRD
gZf1WwgGNP8WJaXslisPbR5hcNd6F/M8dncgDDGFT3y3B02dA2PaVUBPGNfX024BCIp5tlLT3g5I
UJu9KT6nFhbnNVB19TkhVcOSIblkkjEqXpahvxpqzcC0yHas6M0UHUCTUrYH5c6010uZeEfEw5gT
FLXVrkgtnkSBaHJ8PBg0z102UjcNtaZmyqqdC1X9a7nU1g/LgXkDKcSEaM0RwqbEZe4CXo6cPwME
0+OM/cgmnDdMP5ZLIMWyY1N7lWvp0n2famd68BfpblK0rzvNJVKuiA7v93Oo5SljEHTApfUed+Py
7Dik0nkJXQbPq/S8YMG/xNQzBLKm87Fop3rnOSrD3eozZQikfww9Ix5Hplh3wkzl1i4ZQeHSb4NV
I/D73NHrsJaLdaMo3vtcLUfHaAwNgqv/mxJFdOlnM90HrZU8xh4NO+LJEFU3s52tBKc5rKwiyd91
ItStj2nmbnRa/4SPSb0nSarmm7IPbKDcVMVnZuw9ErQot/r3CAk6aLuJqrK1Zf2ZWeg7ZWalUPsg
Z+aHOIM7yK6pGBiKZDPrx+ZUNYadUzVYiEZLDTRmGY1kW+5OwT03kJAZTdnFFzfscnGoAKpl8BbZ
Zo/E+rk7l/nFfvGt9BG8xGPK/r5ZWTG3xdRp6ptFJ9MrgsX+LWaWu+0qB19NNGTHTpbTrYpbb+/G
X+u4C/Zh74hkNWgnecoXPGqoW+V2cW3YyAHKyoe+HDruQa2GQ9WqutwbbvGP6Si8+1nnYbvnak+z
sz/gQkLYiT9gFY9jKFdTMyTHitTjU+cJ5MQGzqqzDmMmMru41/dgQFLM7kbcxrSRamVb1rwd6i5a
e2mRVD/4b9L7XtiM8vxB4BVXdYOmkQeDnlbFWCFwsEf9nOGq9NjJjsGrobl668JoZLgRXV1juBLP
TNn0UbeBfW7nKf0KzAj0KismjUBrmTexcACeRom3bUum+EyqqSLsIoPBYsrHJMThc62+41OWVP4X
IBHZavBrC15nY0CEdv6BmB7U2s00vcLteIJfLx4wRWQ7J1dMPLl/Ru8IBrJxNxKRxEawiXb+EDb2
PUByYz3Naowu0Ri9+1Vn/zTMiq/6UjZ9wdXrhRSAfk35uJagLiXHcgpleu9UDTZmTywvNQ+lsJ+u
M7f5hX1l8jQQkMK02WIqLOfrmm+2VzDGuStMTTEi5iJA7AsUI/9x1q2FJWP2SaVAkRnEoFvWXoFl
svbC+Y3DXZ9HP2GgZ1lpebJpfK8+yBr/QKcwQ5biTKhAKmi1fO/dFnHytrBm2Ad+vRMF46lsiDDy
MS17MwlIXyQadnRMBMd0ZaOR2OaTHp/xPgQ3WAzdbRm29DJ4Liu4QX7x7JEEtEo6dra5h88iEhxU
BKnprq9Bg64s3NabqCvrDYoXnuEJLqrKHfrTTHrcQ++O/fMsMqahla5vUzEDMB3dkp52kkvL7Ahp
TBgkMBHHkhVB4QzxRZZuJThxW69EwL7Yw3qpDO7VjPPlVvlKq8PMjhFvkF0P98t8tQilkfRv58VD
J20187ip7QhpYiMl3UbohT3NwuSf6fM0iuPmgdE26DMiRriXG7dctV7KJLCfU497HxuUSHXjt9Si
NIwEsr129gEupqG8w3cDT6AJkK1zZ54xWDgyeh7aii09ONDcRruSyY9wXCKgEj61EUpU5q1WVml8
RM4V4Av2Y+cNeZ4jQ2/LtxlaRIbBthxuZzUMH0HpuA+wPthblU7s70JOmC/Fv1ZtXgChPotLOn5W
v/Wd65uwP7iJsjcep9h+kWgEXCsRl6i3PET0U3MDlUV9hiyoViM5XPduYPdnf/Kyo011ur1mpky/
c93/Ixv8c1vzv1+xiX8JuNr/bK+pUP2vv3R9ne9/Ssv643WvpvP/rVArH+/5/5xqtRYfEKB+T8e6
quuuv/2H8937Dapiwtw+gEZ2za36f853x/vNj2B6w7Ik/9C+/pM/sIouP+EK5J/B7ULyb+OW/0Mr
F6GiowZO+G8JPnWbGOv/QCvHP/0FQ3V9W+Ty8Uex5V8jiv4qmWspovzOCW8Y0XcU+7GTorRHA5vI
I+sIZ427ubY4o2OmgM9e0gKaS1noLXEiMBiS4bMWlKrJc+JkAaybsJfhLq+9uTzhNZzsU9sU3SMN
woK3PCuSZFfQPaJRQc/EdNku61zuQB+76kU4JqHMsnLH5TofCpZ9mcwCZji6CucSBLvJmUMUauz7
YzCWaF4Kb1GIw9GdHfw8S/0rQa1EPyJ9QmdE3Db3Ipdq39Q2jfvk2/s+9zxyGawrLOeKlDE+0RFh
2cGJq9nkXia0cfaFJttB58O7ss9UJeWXBaxVfeD25YRf4qZCEa3lsrEmHqBsBBv3KmrtMdDBNlIX
KCRE31XpC/3jLOPVVebDqNFaAsd68/gTGzhPs/c4mnpRF+6arYURnjuLB/82eyxqGMzQcjxPTtet
iemY8GPNCnCygWC/g8QVi0fbms0VOkKNIX9M2CV/dp1lF8E6RuEwbQa78bOnTCQ6eAws5TfvMlOk
5hAiABUaodYP1FKOBzNAtd9EF82fGu/mdQFnPChjSlbhnT/DHuuplBjSAtDId30fGJSLzVLcEUKM
gMvqXfcOG2NqHcCK0/YVWePMLwj/xp9khpcQYNJQwGdHlBnFWzCx8rkjPvBGWYw97TkOD7Y/5Ewx
sCWOs4NFTc/zRINPPEqeusJ7QhXXMx4gBZ3qPM8jzGvomxLyg9dOrerkliVhwlK/AYuLqxV5PV0i
tdxU40LMRGT7tCrJiFczJJmP1gPuCHh6LLgK3T3snERgcbI8vWAKaVLJ8UWvQs0akCW0nfzWjU8Y
+YSz8Xxvmo9InK9deTuG1snkgI/3Uxoimkt1aG6WqSjEDfTwLsW8BUdi0wtDPGIaw0I+RKrsmmPf
Uh6Bq8zWOSqgDSSofj9AnAoRCcgIH7oM5Xmua3Gxavo1HfhMPEwCQQCF34wWLF0snqFWpHZD5c0U
LXOhcK7O6jA57fCQCTnfFeBF0dXNk3WJ+848jG2Dx2Tqgetuaqa7r+RfNEjjWmyeouGS2AJKA/4y
GNyafqqQjrUJaBWhRXeUnes/TG4kP7ImY8nJqaXWcQTEAa39KEm4tZclIB0lA9d9ZZrJY+A1WGni
vBTWCp0wltS8L0vrXJhSvyGnEs/T3PmXuORIqwFpKoXh7AoEuy9YagtyWIQ7FelSrlLN9IQir9MW
V9O45rrs9PCdu4KP1jGdOxJTVlPhYVC6Oi0nw/nJ07WEPr9P4JuyCfLsTk/RVji4jb+6jtuP7gmo
lK2f2PyxEtIVhRA0qMwq8CKlk1pa1Gxwrkz7KRVD5IJHd5ky+tj0tcnHs035JtNgJdt4ULiOEz2C
T4XU5yX1Cbx1BxcsDruJ3fAIts3fqUZdhfeTN/o7iQElqdZTxMFfIVotnwE08DZvvbFH1/papyLG
bO7HKoIlQFdX2fu86S2XPpwROROQwU29qzF8EC8tFUUrV40bjuLDTwhUfk3Az4XvbIXb8jkGtjTt
jGMgTCUl3PRbSnDmc0yRr1ALJMuNuVcCJc+qUAUUBV1i1G2Uw8IkVUH4YbBJogAru+iAT8LfM1PB
P9tC4BV8uSscwtYKNYeH8qCSN95QWU/xTHfdCMS7q7AuYH1O3BdmN8DP7/KHbpegU0h/wvgRSXRG
4NsSblXu0SZOcWysfWLs5hCB9n73PPhGtaKyQdfKImYYWVRdkz1i1jaNs5/qpHoVcxDdZajqRval
2GbcFjSWh0yFuWbkHxtdWXcGFMF6ZKh8SMMm3M8yi4+2HDFDdghNvw6zgetBL7upDVW5nfT1AZ5g
e064nVsoXJb5uVSBmNZJFehtXQQePXV93da5k7t3mz7CFTG7yc73VIGhTTgvQVk/LrZmIpjV5obx
1WfoW85zJCFbrorYF6sGXwMVuGxeCb0P69PMsd6DfPqmnbJTX1EnE99j6FK7H2nl9e2tzFsEXmXB
NhjzUNS/4jgSxbpsedi+53UYt/mmAU6W4Tms/fR2UpWf/SjzvvgIwtC1vjCzK7OzgskR79JrgNaG
C8TdeCOnzKrP3GhYJxnzybVPItfDFM1ynyu7ui72wuYSljjUNiRQOfjQ4qiZd7mfYv+iHo9vq3zp
kcyV3Eu7etZsP/p53Snt4M9PCmvdJfV8rwNEhuDbjJ1spr4skiOzm4roiAXqAqlILcgYRwT4pYaO
dCYZfw3MYm+60XcJPODqfKj7LmIoXIaPWi1owPoyQSfmAYb6VlneeM6hAn+Mk4Xc1eS63KXWONNB
B3P5NOEID1FXCf0xhDbf/aEhH4+WYAFL970XCKQuKfsoIAsM+uJ9mufzyasITqhlEETEYEF3mCNL
fM7LVRnWL43iohfamPr+/ywntEsUxcE/l9AtwUHf/oonv/6L38tohti/sQsKHOpitIq4TgCm/m46
sWLnt8iNien1Ije4MqT40R+VtBP8FsehB3AqpIGk3+ZHf1TSln8FlPOjkKqXYN//sJT+Kz+KKjrA
7xL5Xhg5tk2l/ws2Fkz9WMWmr3eAxHdNXJ6xWOwdMV2qwXn8U2vx39DI//ZSIU1BHEc2bStmkvAX
bneKcw/ea5DvIpzDkmcsHIDsOg1T8fafX4mj8ydILZ/pl1f6xVATEnQBN5VXGqhX/adqevnnv/+v
eID/T8G9voDjEqjLt4BXiLTKX14gNkWua6UQ1cEV7d7mfmCiphvUq29xCWj7Qip4G+wCa0m7z1rG
U/gUsvGWxxLM5/QKBpcpEyKBdu5P2CQ1kYOTQZDqz9ofXmHHeN7Wx6Fifr9IaTv/+yDgv/K6//W+
OQuJLeWMojj7FeVsT60lg7lmbze8kAAfFvEKY+E/H5y/H3wnjCDx0+slASfWFd/+J0JwNXmolnpe
wwxmPQU3AaOhf36FX7q/f30MrqUQHrV7zVt2f3kJg4nBnZY036WBZsTfbK9ek1KnuBaHl8TGxUmx
3PkpEqV/cw7//cNFMWcXXjA3TogP/vWVZSsjpOpip/u2Ebeg4dRjgXx6Ov3zR/z763Apgpdz8Lvx
Ae1frpXWAo7ohugW8/ZqkJorCOQ8P718+jeXyt/PCI5HAFyVG4ALOvqXDzT2LjJWwvd27CS/h7WJ
0Z3Z5AMuS/S7J/F/PPf+dvlHsLxjz4lcePmJF1zdb386L7gPEXYoZ4spFvVSHW7d5KaB/OQ1/+5G
8+vBI9WD8YTrY4B1IHvbvwwHHHjUC2TjfAetiiptvQTW5j/7ekLfAQkfO07i247PsfvrZ6HqAGwE
pXgL6TpCpb4kK1+P8t98N+D9fv16Qpxb13xwrIcuZ537K3u9HHLwUDm0L9YsF1C7kSvuwr7RM4FO
XS0VEpAoYKTaSzq/Kytl6TdTYNF7WLoYn6slKwmFrNU1uzSwlwizuugHJPy0ZWsZjeGnhiVxxyXt
HMkv0PY+G3rnmyfaSGztObPvi9CTLSS+rCb0KhZyR9gGCnQ8+fC0/c5VCKdbv0VWZ3BaMEf2DAuT
eQhYUDMcoUaPnUNWs00/dYuV6A2FWzBtQzMXNRetYQkSFrm9nKLas91NI2BSbLBAdNNr0bHOXddk
gk1PaDgXZOHCoTdlgiLYrcWVFtE6qOmfeCPl8NALy3E3TMyL+6oMzbR30ArcLXQ/zzGa1nklQc2z
M5l83uIERfqjM5kiQSuuWI+XrJkeiZ8NbrvU1j2QLoLwEFwBEN6E5PU4ew4me7ScvcMdBRRxZXx7
GGMq7yrQ0TDyzSqw5fADQwwUVJSw0SWUcH63w+hDBSHgKXwYZMEYHLq1XWNauQasCuY0l4Y3RXYz
z00Yi3jQOI4ZWo+0tSG05UqDJYOJBklJLGEY4bsBoI54Ph+bDe6V8tzSzN7HMoYTIMjy6ojP8rDB
ad8l/NKvu0bezJXk1caF2JtVbWwMJMBYUYFjBpJfO+gAuXtw5sgGPWFX0acbiF6uo6Vg1Wkio+31
QCAD4t+kYCpWO75FhnGhQJs3uZXeY2VMNZYxRQ16ZFWUZMVejbL7KFzmAqvGqXW+xScHUmhmQ0RC
xjJPtwle6n4zstZGyhwPLIgNOcnRtidvDWyQGqZ3gSXFWhXTladXJF79hJEMzH3mmXbaClni6HJt
CxGvbJh/rwvEBUSz1rV6yYBEw3L1jbech9mnbgatJXPiE6c03gbjMCFcY1TVr7oOggOuPncP1nHE
8YJREvyB3xi5BkJ49SjqxXtDttm8On5d/XDjOviIWpZcm1ab2ltr+Ot8w5FFGIiXO09c0wsIsdAr
nG3Bb3/U9JWKZKgo/m7yJGpBVUfDJ+fW0m2WJvXZ9LTJzNa7hBhFplsPWzKZAhEddQM6eYdnEupe
MVXs9g2nE6nj8Lg4XqPdvROCNXF6JxJb21rEffzSuXCQmT/QCaMEKulO3U7mkFOMDX0Re0cbb4Q7
JCdZpdjkh3CwDfg6ghFvvaGRd0XAO73ux6ppnxEsII5TRmmxagLP/t4TDp3hPKJxtj2I8ius+ra1
cduIiXy4FMghE7DEHpafrsI+maAowO9ZlBKsFdmRmPYGJwcrFdvvJa59uCrRFL24Yz68I99nUZlZ
vo0QsC5ZnmVetW+sylziaGZJ0HPoz0GNwhoIg9YvBrTfIyvbAQdLA6+TXs5mOtX5hT710DwRY/qR
/dMF4Uc/HfXRhaAQ1A8eXABEoVY3TU8MEyycCE6Kj+nYCTfGxjfnxWfJ89neuqWPhpPzjRyqzk0G
hP4DY7xtYIIZWcKU1c5K5SmQEKRQ+LwS23Ryk9b1zaTd6SloHOvB7WEsbYZcW+6WmJPgZ2Y1mGll
6Qt1iBO0Q/gY+hzcGg8cAIHaraZNSDASukV1ZaeiCnAuoBIxLiRNArV4anrgXaXXkUku9IRklMgG
uCuGJHGGnLDmgPW3oDK2cSsRm82Zk7lgG1VKC2oRsIHGOAXo5SNBMcdIpOm+zyTiF+3m1bz22Hl/
VQsJjdsE5199ybD5PoEQYx2D43pe1vGoYHYUQ6e5mbY1UIwYIyN3paUHvFdkbf+RGeMHW+INK+9k
ZtG6B6b2UGWFFPHPkeUCl1rRK7NhLQfIMJ6veLrA61RG6my4vCW9TBywLoxL8V5Iea6UdJ21qeOK
VyavlCGLM6Tj7TikebnFSybFxWQxNFjs1YO1MbFHuPZcgjPio7v+l6wxkKW90eSfXWGJcMuVnsYr
o52sPPrNEGcQvuHTcp80VrWesVdDh8C7+BMZLtjBzoKzuArmybuvRMHqYUx9rkiQpmDxCsqOH8zy
kC1RdOGiEf6I7jUUWQxFcYq5tRI3kfHY8xum7cUUGe5Ps20BrSWmkOGwnXTtuodu/h5GhfZWwkMU
TLRihvjTMgEqtqFyoxM3lIETQ9YaT7QVg7WEYZOrZHjPCN1rt0XNQGstENebjUy7sFz3rcq/tBpY
HEC4rL3mVWcNj7VaOjdiCuNl7XaFHR0cVj/FGs+1/4Ar1zwz1mBbvlCp/iiSxpySWJf4QgrOqBV9
nsWsy8E2jXy2FpAhR+/HIkm63o9U0agT0xkYN4ts9pwTU8hnSJId/gNFrPIm9no2od6Y+R910ERw
EpOUONZRMNjqZTYRLzooCgj2mHja4MpCeTRB+w1HFkm8EvRpi6F9tpFl6REUJq7mmVOrRvm0ZTvp
OIeJoT9gHC8crHeN8QKeVu+U3o41UfPVapEAYc2oXQmHTxVftK+489phR83hT6r4Okwt95+ugzbC
ymKWP4dQSg7GyIgMFY7fTutu6BacRnbAqGxwCQeIRl+5QPaSCBCBveh3VXu12Vi4cZBx+q55rdwl
B5UXe4tPwoSjngoetM42tIvhKZ1MYhP64EMiChfucxF9L/DY9HpxRH0OGt2CaPajsCc8rj0SRNBn
SVw18qJy5CN7nr5tf8Vi5h8KLc2y9rikjkYVBnhWIYO3qsR6uq4wBN52uiZHOlLJ8jizoajQETtA
r4g1+p4HowsGpwTrvNZFkD626Ms5v9Mxes7hjhJx68U5sCzYlDtCDBv3sKRqyFD+5PTG5y4R5uvQ
cUAeGJxFnwutC9N6L6xJhIHxYPb9MGAGatPR6/cL9wrkE6Pnn5Ouox6EQY01UGLsxXpH//MCOQJb
mGdlwZfS6IndR9sLRHbsn4KVCauZ0M5sieeV30fTfTX4GIjL2u++ZwgM9EZaaBY28ILdz06AekFO
3CYADsY0QDYCEeNsnKCAOTfX9KtjhVdJdF6iTxUvDBWXOuIqdevUamD14u3GrMRkFVRe8ZnGUoU7
YRrW5bmWJIEjqblH0UIRMztz/Rp6sXHu87mw4Bim86i6T0LZrPmFrt8DIEFhZN+YhE3dtrY68P+5
J4PycfH0AGOS4h+Hmkt0y6Fj5xK+d8sgw4tIOzneDmASJek5WVo+YJoI9YHMAOSZZQhzctWDrvgi
ckYY2z62GLfoVjXznkAOT2+KkitwXaAYoV4YC1Z2xLRG+UOMpgQ7SdUgAUkqB999UacoJFzoNt+j
bIh/TtPCkymbWoFTpqtL/1VfN1DrOvJtJCiEyh4bhHr2rdf1CynQ/ZSj4Z4TcE1g/THQuBu0dd10
ztPyv6g7k+W4kaxLv0pZ75GGwTEtuhcRiJnzTG5gokRinhyO8en7gzK7f5Gqklq7v63SalFZEiIQ
gPv1e8/5zogqpWDTPkMuZFOY52kB8Zb8SVBUQWogJ5CsrCjGkHYk02tvjshskOrNL0pG4sGi/QC/
kIMODV3IHNo5CF3b2zPZCOWaBdwm0b4y2O1HeFwKkEGWaF3CwCiKkrO6ngzobC3LCAIDgKy37LCo
zbBP5NHOrOciuuz73hr2pFiwZlPpg6WSnY1jwB6Tfji6sdf08INQaB0FQuZy59bE57Lqh37O2hr6
d8rrZpwRUTk9aWQN+rtwIJHtOJaa/hUoZtLg8dGHYU9CFPEXLfyXHiFNHA+kfM2RDueEVhcCmWI2
cOOjEzauOZ737gUzsQaPsokyh1AhKTTsQ0sypVvmhmAaqzPhgjNZuMXKL0T7ZkYojHZSUu0cy9AM
82NqzMbSe2eLvhRo6sxdk9qmfdug1b4Y7Xz0rjWj7kTgtxp6bwJ9ssw+eNSJznOi89sE82A5Dvn1
vCXnrd6xEJOGa+mBHMYugeSq6dnObwZlIifRfYS7oG8d7IQMea9kPtF2Z4/vhk2egnpBzZIvkryh
DJsAy4kWbRhlWdGaZLKJN4phQr4mvkO23NkRioZHZle4luSU9hvFrYpeLB0O9Aq2b93ezJ6YS/TF
KvGOupzx7TiFVonAISXituR/uen9zrsauxYMXuHo8qtNZGx3tMnoy6+r1BoeIcf52o5Fghx55csK
8ArCIeMc7Wevb6DjM+jTbMasz+YwiWif9WaFw6zoGJpFRC4ZN4o05hdkxImBWi70340E/eJRzByb
Llqd3y5w+X31o4tawcF8ht7rsmfgOmNSlhXFtu61mcs+a49TEWh1zM1Syi4VgSwdFtiBSm1cU7rk
70aeaNURnW1Mym03gwI/VTPJiIA2RE2BqPfsvtFEotaFY0mmzJbW8vQpwqoQSA5ebF+CGDJA36Tx
TIZFQrMIhSgeWII8ymqpfHS0nLAL56ILcTRAm3iohM6Omddh/yqQGC1OZ+8hhMJnBUnj9Pd6a7v9
LQyHslhDYdfe6pCD9Hb2m/aridiQo3g5zSTFJ1q2syLAXhUBPItlK47elC7Q4QmtyK1vRVv14YMc
0uJpauI4CWYk2ed+Qk43+SAZ+IJMDhxgBF2FbzCXx/RAKHTybrYzSI8yru3qyaxgHQTIkNzyVBVS
AzLoMs0Zm4ocZnuui35B0nTOqezAM3Ma7LJ7USrfg81oDvJKeGZ8j6srqo5GhrH7UBYqxbeGpeCx
Kefmsa9DhcMdsTZpDLbehIHnCeaNva2ZGmdqMUJf6AfqUQeHUrRflqziUiHly9emrEFCFoioONeN
JtSKgvVkFac5+vmcTYfvhpDSpfavjPsYWQUUfv7y20yPKAFIJ2rVuTBGp7wd8dgnV/oyJTumMyyg
M+JjxmXiBIM2wvonqldbt1yaLKrunU1RcpIIogJR20oheSmhJzjxNSxfrJkgzCdrK5J50WiwPabr
HoyxtgE64jV0gnqSUdoK28F5xqDbOCURZ9ivlG2Zv58az4vWsq97dTYZdnnV5bHXM7HOwAtHi4IH
S/Aky6+tjJwrhn0FBiToAWQnSNN4px0zQSlE6Sl3wkvR7aSOYHWZOx97kcXuq1gJrAVMqSzMNkVD
OsLCDe3rTWyFjbbHJjhDZHIoYwgYG/o0AAYD1MHhQHo1mZWcz/Iu1iUeaa1w4mc3Rukxxbj99n2k
ceYifS0DwDEhPDu6kUJcM2l1NKxyaENqTREPU8CrI95BjAg1ViciwuHz0el/aRWSFogSlBuI4jvr
YYjT+dnJTfNp6PMmOnhuSnCRrU+8YBrR08M+jWIw7bXK5vyKiDLBG2C1DJAZQALJFDHQZULXAIJz
0wmLCTWHxCKwlL1+iDhcWUuWhPe18kHOr6KmiLBydOgQ2xB1y6ZrTJXupz6zr0KpuS/hHIc3Dsrq
8CRi5PQBCgWiIGJtwCjTZbx5mZV5BNTgRSx3kiP9EdXXqGDEq/gqAQrJIL1HkB9HPpl1sVMuwipr
5BRdc6/FqshbunxjN8u7BIwTpVlTkiyiO237EpWtfSt6d74Ni2zmgxvjQrHyW2PkPDj0X2pRj69W
Bks9iGld9kRKJS1gTYjx69ngJdoYYdXc166mPyPycagtTRvket2P7Mi9q/EXocZWzlZa3KAzT+Zw
a8e6SSVj4Mm4QnDeeAF5B2yT7dTUt0NTedcyiovLsaSpu5JoHJ78ydLR9VRj2UDhiqGe6HHoXtVk
C5LcYbnRjWzcxWYba9O3MneWYG+IBudZp3MIQFBFp88tHeciyUNl73qniLVtmyIhXrWoqGzQpVLi
wOvZ3McGfWk7j9p7EhUcsTx8WNqm8ibTDBxXICs1Mt2j70rwWHwIJVi6hV9ZcuyP6RtwSopo2LS1
gd6X45U/HHl95okfyWBlAZ4FwpselDizuxZVbabnRBvpJNRKVB+Ja6Ib8xHOacS6eDuTMgJQE7Y3
5lnx8GIUFjF0TVmB4p4r4q1aaYKQDR33pesdt8L3JvhxPWdo3l20cGj2y7lUQUG4ZrsylYrecEu3
X31J9PcGe3Hy7likBa4sYyjuVe2Pz02sF5gi87EmlcRWl6OJVGTZn9o3okE0gtqHhszEKp0W4Kpj
X1eeh2KhhpFOD4DYdvx33Yzqztc6lgco3jqogCGewO5P1ZOiEasjec3144I0S9Z9HnIcN8PQ+8qs
fsmXT5L55DQNw0nU/v4R+YKNgoeyAPg3Sm+xYcOm+pitzn+igUdD1/Pb/MVpBc5GTZYI9A0HO9Ba
kMhhrHOka1/bKcPrRDGGSswbCckDYEMHbOU6TgMbz5vQCbpjX77msPQO6B177M4eyzV03zEPERmU
5fUEAwX3qKqonSFnqyQgNIGimnKHPPrBYF09+lVf3JoubY0uddjwGz1279JIDHcdVqNpJaPU3iyp
upibZtCUnJkLH65Olfff4pgQWQKJh0WJEX2JE5MWIVVfemsUobnJrUYcHRlF24YEHii/PaoFnCc+
gh6UcsOjS0kXcvJNU7z+nv+saEy813Dn96a5sN1oOCv8YLqrgYmaULvE28hxOmdtQSi5rDio3c0E
KV7SfgvPFIZI/P/4Gl5MoKXtFpYefoRodL/ZSPndDbNdqzoJos4ELdN0hrKh9FOEq/VcG3QMEJqW
z9+02OMlonPbPkXz2D1X3QAzCATY9IWsrinmjLkItBJhp2ec8nOm0jSeQetaOVqS1J/bLyiYBS+t
a43vPt0M/ra0G+/HPrMYMOoUE/ghdf9VqJ4Xj/dOQrFliZyDuW6rF6El+bzG/G31K5oXMRSXZnBv
rY6zLbta3Z2T1QglTeQUEysiBR2cpD14F3pRJKDmY1tSW2OS/ebpjfugM7tD206gyV2CjujeVLQ5
AI6MRRu40+hOFF/knqzHsEUSVAqlMyWB+3ahpkXGKWocTAgMS/8FBWyJg8ojI2BtzUZzY7lx/RpR
P+Hol+nSvUD7D5tbjvfu5MsnexhL3kwRv9G+ZIkLbd2vCPUR8izV5/JrwbwNanpVhDgRS8M6IIVP
8fThW7lP4xayhV6Z7o2IUo7HyRwqCMEKKQApkl4OuctduNjSGVwX//eAeaRuDFiIZUKNAJ5IiG9T
ZCoiN2q/ICilTXhXB3c2YRCjb1k53hKaKWVs8SqFWfvVFc5o8vn6ihAd2C0rk+6+FszEsHSr2TSS
atuEZBlutYybs0lhvlPhZOzlmoMBejM7Zn81NFDAgkwZOMkUis1rlxP6/azXjVjxEoWvYyexFHsU
wrihaV1xbAM5iPWqtJ8xMi59mdboHFShBlSpASlHi0B4iBn/V0By1Nrj1NYsozOsxQ1irxhJEC2+
Db494j0Gs0rx0hDPoq8q2gt85zCB/p9zE9UqKTvID37W4hS2irB3UBMTTMTzUuMoXSJjuj1AJLNd
e4LjCEQu2nq/mcKbn2eTLqIRlyGoi27EMbzvONMfBroRQy/bIPUHs6u3GbNdmtqHubkURnpsxb1j
pDsT/DVzWLJKvCDyIePisO2ME326C8MscateWHQDdccL7Kjb2v2hp+UpxXgovHM4Tr8ZQH8eC7u2
gdDFMxllYt+F3PpxaKtljsy7qQDZps3R1mqa+JR5idr/2WiY8G5hwJjlUy+nWgMp0I9j7pS10fM5
Q25MhOnnKZLsm6jIq90fXoX8ZZYYqCmWYJBnmR+v4udD26upKjY+TRYSc0Li2jzGE39+FQyyNjsp
38r9PEhn5NBzYCRzELqyRk4pWTJQlpUOzOvXF/rpUeLrYGyyOUPZyDrc5af74VGC2+qDc5LFpuwr
F3ZnQz4qTMw1T7L4zaV+egq4lM+TYBkGPSUfI8KHS/U52lOpcedi027uNeagF2iA5z++iqXzC4HG
NX1XeOKTrKLBpGb4nco3Mzi6J7QP7oVwQYv8+rZ9llSQXm453DSa8rZJf225rT/ctrR1hWnMdrqx
VT7f6YPsz+lRuQePYwYBb/bwh6qU79ej3+Kh7dEFlp2P13MV3Tuq7XRTW5LW0ZRygHEM+zcLy7/9
VqiU+JPC0xG6fbwKXlQLwYpIyQuC45mBhCT/hcOLoFe3r1GR/eYp/4hdRnmn6wY0MqCBBg8GHrqP
18OvmtsunEOiN9jdRiEu9AH1On5TxL9kpiILjn7zFT8/71zSX54L3WMzEkL/9BVT8sxifGH40Ksk
3FdawZRDtXZg4Qr8zbf7+VI8h6jVdIoVzxHOJzGMBiDRQUNLnIJJ6rBosCMC+SS9qc9/98N9frU8
zD3msraaCw6bZ+TjjWQLcybF18VHHtOSjaVHVgAuHfWHL9dyHYHukceRF8A1Py1++WRVkU+IXZAN
lrW3XYrLanTN3yzk9uc7Z9s+4Z3WAuR2GdeLT1/H7pG2+OTgbdsNDOfiobpRZ/ZTdGNsSX/YgcRZ
z9vswkBDfyYP3q4+zEG97S6aF3kjMcC/Z3cN/Pz1sd8MAfEkwf0Q3J7VazPwd4xzV0zND8k6CUgf
YJwBaH87r6Zt9u3XS4SxvJMfpIrfv4Vw//4Wrv9pjRiWXRxdYrHNn7pNHchDu4u91UhVdGWiz3uA
SbCJgvhQnMTNby79+UX+fgNJSEIEyKZL+fPxeWhJcIoACBRbczdvieWmk/XknRcPuBuyEw2bw+xh
KmZqf1Eef33pZXn98KWXRQqR6XeBIFv+pyvr0mFWoSMQdM6jG/ILrtQxuRp3w+OvL/Nd5/nzdYAH
oeD1TDrvH7+h3bZlWhEDsLVWLwTDn1krMG7rPqjW/mbeRXf+Tq7L3zz9xvJ4/3RRii4Uu6bpskp+
vGhJinqLGYPI8l1+qC7svdqH2/mYXjh77WAcfv0VzaVe+Xw13LzUGpbPRmZ/+oqaltkl8n8QVWtn
J47aZXUhD2I9rt7UZtj2m34zr8dNuLLWchVv8t98WWv563++PBI4KCWmTd/i45eloHdDk3HmNj44
x4YvO57Cg3MAMbrv9+wO5+4NXjFa3tWahJ21xtntLX3TvllX3oVzgVv4AEY30E/uwf7Nnfl+n3/x
0T6vDwNxfMPccmfGaAOwKEKG2u6VsfOISARZDqOHWTuE3XqFZoneTvq7e7MsQD99AOTUhqCcRS76
aR10acsTEY/OEZPN3tr6gbb1jnjo994mu9CetKfkpC5JuOEfcRVeiq150g56MJxVd9WVPIo9B8rV
bx6Xnz7TovL0LbY2i7WT0vTj7xUbRRuqFlkJw7ab6UJdaq/q1j7Jy+xIftUlMOhNcznfM8ItX/RX
7ze3xPi8BdkuIknLQp9J2qvJ0vbx8jXruIZ4QduobX2Qh/DINC7wWWrMbX1RBPX6N8vr5yUOqSlR
EmRA+zCtLEShH68Xd7FJO25KttMagNxVvq9+swv9XJxYeFwFRlwLTStL2scL1BPO1JLPECCCsG5Y
Y10aSdiqtlkcZy+EpqLcgBOr/+Z3/Hwfl58P162PP8FgF/x+n3+sLHMctcPEvKx0KrKNVE4gAa6u
7a+fln93FQcngItklOXF+XT3gDk5tTtnBDp7sj/aieBtGeSfVq3fH8WlELd8ThYU/h9voT1msZn7
qQh6jjrMFnDl5ymolF9/l89PAldBsu2YLm4PnBnmpwc/UbRxO1VbgSPnEfFGaGzZ/zDsWpGNpz9p
rn59vX9z73zuGtWJcFzT/bwL2ENjD0xhgZHD5thKze9v3Goc3359lZ8fP8wny3tMXvly2l8+xQ/P
wVwh5GfaSp5V6ZgQz1xr19lNexcSrHQFQB6OtefRqPr1VT9XXh6WF9TvGJbZVzlmfLqXfjcTKpzH
FhW5Ma/8iElxKIAQkJg6/X2pP3L8nydfZdVW7+qzn/9HO///uuzfSF+Qb/86/1K3/9p25bcvKqnK
z3/mvyEDgHv4w/1faAT/WP4XiMH//B8PfI+vX8p/rRM1/QgD+P7H/rYxGSbOfk6x7MM0PV3T4en/
28W0/Bt+Jwr/5QHh8f+/HiZh/LU8oCidaGYD0Fu06/94mL7/K0DG/P85u1KfeX9EA/i454BnojnB
e4e3AGORo7vLq/nDQ6pqzYyG0YIOzQxCdteJuA7VlxBHtauCttxP+s4db/Eqp/7+clvUN35yyWtJ
eocZ2EzINBBFVgTN0of9I4FsPVj1gz3dx8O9Pl/EzVWnkCQgZSC1btyRqDd51071lTN9NJ654Y1t
3H6//3/0UP4/YCj+43P73/AZ9Ni4/jOHYhd/Kb/8+Owt//d/Hr2/MEA4lr5YOniY7AUq8Y+BzvqL
qptDu0cn3nfY+VnZ/4+BzviLtd6jTaHrNHyQ1vzXw/eXK+gzcebnMEQXgxPRn6AoPrdBXccyKE4X
IbDNJ+Ux/Pj02Rmq+tj/EuOrTldxrcNidAAsrVPDSrR72ZjaWdHypqzGeCThtGx18AsoWilawazW
hyJmRBkocL0kGdS69WxmWpri5UW/djRmiRE1ZbyKCH+CEgFeOqmsq7Bo7P4IEd4HMbks0YsIkqAj
5BvjmC2h5dgGgB1n/SnszTwJaqdTQRJXZBF2qB9pwZck5xxyjr79kS2qXQIjU3WHQN24jmOH4Xqr
UE2jeIzOtEl1xhrRVsxbwJT5MUvp368E+6064cevs/2cwk76kk/zpF/MzWzWiJpJwV45EQGGwWig
nl6nptG/e1J3GQ7AhtUPVZrQ0sHeOtZgQil+VkAMnOywwAd3lc8MKHB9KXYQBvpu480uo4Mmx8K6
T9u4jFDg5bXJ6KVDyWJGPSmqCXpCRp6h/YYITTvZNtsWMElrWoZNKfGzrj7b915L1jAgM4O0YKdB
+OfVvV9BtWxGfdN3cfMyO0nxRWegkq89r3F2UaihLLejqbghCRc4doL9XoO7LLJ7JP7pm4iKqCLb
qE7Oa90rrl23RtvLgEiAVtJtsnHHGa05OK8pfOsa5AmAqh3tXgsV/f8k9/R27Q/L2Dg1c9fexVWT
2GsdaBiISyMztmXohw2oTKFeRSpCnP9V6t7qRjpidU/MUAvCaCwdsrxNaLQzbcBw308UyQwIPBXY
IEaBJERCAka2TLVC8MKszAT8/zyBDnhhlg5Ss7Houa2aBC9/r40IVpjZE5JYRDIm/rr0e4KNUM1B
Ax2mgFGHgJOYldqlactZW49JEusI5dL0NGQRTS7m5Ul8yGqRWEhf0NWgJ2i5e0asEQLfdBWGFEcR
Ow9xrgRJF3ldfDXPfvq6UIbaQ0Sd/9Z7vpih75nqlVFu+SQtp2vBZmpxEQwM5LPNGDfDqSZl8LVg
LmttEMBU13ripS7acTt5o8wk69mTUb7JjGKkB1OgsMXFT9kZCBkV3zTlxqBRJ9ds+TEK9JCWNbj3
bogyDi5S34IxIWgWkEuljEf6hflFJaxFMcMIrqSjVuLPq8Iuu61lC005IfWz3llLkntvt6/WUJET
GWUifAINNjiBp5xphgBRAywflLTedb0FuOUxte1W2SwSsUIciYM8c3Ab7jC0ym+J32d8usUUg2Yh
R+LYZ0rhUArR7RPB20XvUs8QrUe9iXSHGAh+UIaFSxy4PWPssjBlkM9NxOW6bSqmt060mBn8zPTt
XSV7eQsGG2eUF7cmZvt+CUBplAOhWWRzOK1Q0X8jLIIMJinIfuNYUHPWzaQYNgDqIaugwteOhhjK
9zBKwp5wjNL8FroYP24TwqTeQSQO73Gjt3jmMsKMAjZ26Igds9snLxPuE9lEfbWWwKMeZCKJZRt0
N39hRltdOZUcF+S2kb4ncUpDIJxN/ws6HOwPbrHMpWm4+udOFEZvVot+5CasTe6LwyOZrxFfFsei
Afmx6aKRubfGz0KYasdiU8hlpDYAoH+ZNVu7rvFsTw8RUPonCUwGhnUvcaGVAm4BuDJn7UZuNGD5
AfOX7HJ/HIt9WdSOvCFA3ZmA5oZZc/RoLB5YNcKE0ajbO+jUKrJ0qrlyH2lpeLj5XKTRW5ye3nvW
Kr4cuSg2HjWcRucGStV+52WJ/2qYg1cyMI8ZWvtykJdGDfBgJf0UcDD+J7h/vQTdLayYNa3kYmj0
mCqyu2jqyptDUnmQoqCOieDUIFvqxomMHxvj1L5FnTVAdHOdOxxEIT0U1USXCY4Kb22NobzBdzO5
q1k2NoSzhrEJQDOsATUCGJh/iW2a6xi3GTohQvrcIOGgR8ZqmZu8LwMmrHVaSnWXem7mrz2nzQQa
SiO6yG3aFsvvXp11jtcmPEpF843NwC3RaNhRwd0CMs6CK8kVMFloFkGemOhgOixqK1Ujx1pVxFQ4
ga9VyI9NTFftKjeg7D6R7dCwSrpCU+fAg4f4EPF8Doe2rmZet6qgEwkcxIFQWjbioQk1s950KXC3
0yCm/tE1R4b7ca/n3hYbQYzgRK/Trw78BbDBTFWj+qwPx9Z4IIEsNddjURFgqjiwzNe1DFOdrGI2
7yBPevU4p9MI7NmvZtjwjm8DinY14oJWiDD6swi4Dth71NUvabFwmnOjNq8BD03vo5cVknzBoiHR
e+Fxv0SEvu8NQybdBZYiI3sa+VjWXW5oc8ZToUP4KO2xI98p8qy3ph5tRBm2s0ucMb12ZncWkBWR
/wS8a2fFY6kskIxuaXR3rTuxqCD4GpMzyZpbB37e4BAKFbJVJNTz+A7Og48uIACSRGAh+oVCRb12
8Fq0YWujDONHUFT5a0sUvJ7H2ouLBeVKKunWexIN5G0YN7V2puEQ4jcIvfIJhug4wzbqI+iJeK/a
bniHZTM9+1Zjfyuioip3QyOcswg7sU7eCexgLipDY/3n5fZ/rKU/ngHrt/JWybc3xSHw/4OT3xJk
+p+r7lUnOcUmP9bdyx/4u+4m+JSqmn8Y+/omA22O/n/X3ab/F1U16HiXtheTx6Vt80/ZrZl/AYXj
TzBxQs/zd0/yv8AVwvHJXqX2FvyHieWfFN40wCisf2h/OpAkGDfhiea/TVgAn3oTqewSTeekNtlC
v24be4OgiUAGLdGPY+vt4ykXx9hRUBsNysbh2fJ2RaXWlglciD3NsW97C8LKhAyLpIAp99dmwkwH
NP3Qm2tPu1HzbT2NW10Wx6o4NSo8WyxRK4f0uUcrQgN9Y2hfcuXsTRVuLOmooMNz9lAZ32rMiApu
qQnA3IK7/ao18sSGjGiYjIDANWSzrlJdbSXLd2yAFfZIEnQwGTreW4jwtzQGgslbyMEezOagCzkF
SH8J8bpMc8vfiLY75MRH+4W9dtKLEQyBPd+gX9ZWWIJu44hEJBwKTa8dhRfD3/TXNn4cNIS41wql
ggbh+0rHH72SZK2SN7MLZbPXiJ+UkKndNt/Ftn5q2DXC/qV3e0Krhpb+Oq7c2Im+VZjBS5WeD0RZ
6CZ5ywcLi5eMdBM0ZQ6h3+qOLWlH67bbEIjI+sCMaWEbU5JR+22HxAu6Nl/r5rQZ1LsGS9or3rsY
7MVM7pG89/xvsUVAvEOUwzD7N70gkNVo8Gp3Kt7RY0bd1J1ntnM/j46ztwwCbkbdi7a+zV1BQWbj
jEMe9xa3w0pAryvsQa5Qij+kQ7NtSE0vy3TvTUS8QyymB2C6zbme4BdO0uioFWem+JKN9pPjUHP5
pvY8F68pPhLNPR/86tAPmbWxIFZTy5qvmOnKXa4n3YkpRnvRUReyZT10iP5CZ1F58iPbctESruPI
1u8aKkA3Ch+MMscch5o5th8RUe2qdrjAtoh2SLjtcSKmy1czSUzeCdU34STgcCMNhHZkn0YxMnls
cgu7rthM/bAVg+CchSV6bk4Vtrko7d6aECfnXMnj6JQbncOmxUPaxPLdSFE5kv6Kd3EddsnWaKpk
VQsDh7JNbz6aiYsPvXMnT48D+zC+goBRDOrbTGo7jXByrPHp2tejnUEcozY1gSq9PQXNhl+ZxMEa
6PIQjJL+YKcFg5civ7oG4uqAUp4gZxccq6adVnsbUyQkQqYbN+u3RW8QH2mtde9WEJSlS1BakWSu
QZKbsA54Q8Ct23szAijsku3UY2EiFkKD9EDQSsU2ton1B46TmL5H4Og5yqPQvzKgoh1sg03f4hwx
aafaQzOT+uuyexk5PzvldWfXBzMmz7LUN9MALdUC0wcUetqP+nDTjcRjzNWlqI21jWrUEgnG07LD
hKLfwHwJCZoyCChArU8YTB/4CQw8fbxIEZ57OudGXiUO5htKYG1+TPQnczAW20RzPQCcqytOWHo3
bOkUkPKq7JusxUVEKlK3Vd21kZLrAizAVMdRDLddkx7m9hqfMUJMiQQ+Lc9SKlD4vaBkL80e7D0t
qg5nBH4mgiiyV+USXzoQlBByADMTcgRiXvfUOViIf+tMgxb97MTmUrSv0ZmjMrwbyXMJbd4GjzzI
0XgtXTJMoFPW5FVKDKHT+KpqQL4cvqBpU+LiFmniluLovhjUquE1r/EDTViux/kt1N7LDD9Sbq9r
+wZWzk6l12kaskRc9Hbin2bLeLKJxbTzct0b0asxZUug/H3l2FXQYMG2teyssDm1prD+qbgWnrmc
4qMnhis4POuQx6VQiO/JrgesA++/F2KLL7DHZqqP2zhkAcT/SS97pUhvbLJrhb3Y+4JaeDUM3OEY
34Ohb3jufKhE/Y7k6JAPL4wl+isL126BW1/Ox9nTzma6ifEhVju9E941JrS7FlFuHMnnWri7ONL2
EMiRfRLRdiB+lTU+ivz5zDOkCEwRX4AmUheAxcAYkvP32hKeqcGaI6atuXIL/6XnrU1KdY0VHKGu
oz+37DUg0MYXScwgEF/foHJsN00f7XzEECtHmN+9PJdFYV+b0sGmb9OHGobkJNPsQobF9OKnCDEb
4xAW7fkwI9O3MS7WKukvKlw3K6Ma0mMG5b8B77dvhNFhaAR/N0ftDWHbxnqSinvHeezQDMxC1mnb
k7xSx+MjjMp2B95a3sNyWVsJm6zuaO1bP0CzMPQ228vRQRGBUpq63sye8CEifC3qI1JSvIRlSFcr
F5u+bfGgD4hh+IKglcCjYmjAoRydNDwiB8fTawJPCItYpV13zHu3uw+xeJENDg9t5bESUYj3AUGq
PPDYcmKr5CQOFjDyk4d2aEnyY/P33eHazv3F6XSOY/w+1MINncIoBXsHBN0zHvyJeyfFTZs40S6T
81U/e8Mhn80g1cVjGeuMdRsTpfqoTtBB3wUoRKJt9fLVaGr3GLWhPiOGp2fWhtAy1jxY84p8X46j
4MLvTZu03747TSLej/78qKQMwnn8CvzNC/gGDGpx9U22c/Dd+mAoUC9tyQ/sdqCqy2Qj2JTWlq2p
taMQLkdxR/swfiTr9amyzcea00yUkbVSlf2B48MVmJitVrWP0h12MULZwDFHGZhI8ha6/L6KLkeF
spS9v8UVxPayqvWZh8puSB1bEnEW1EmcIndNiNPbz6jH+7k7qdHx3kltkSeceG2gV6p8qEPN205T
OAaN3VobA6tDB4DQh9idqMRSO/Do6lppVh3gShSXueuGqGgSrL6BrsLurhRVvBEpbj5HNDH8WYiD
BlZgQYhZS/S6g1F+zcGecLx6YtEmzJk2AqByOLu1eQVIg4IoSdvzcsjcnQROfu3JLAGuO8bdQ1gT
cH+giVZfhzYGhFVL2A8ZyL2V7DNcFFi9yl02N5lcmXnk5iyhHse/MglpzoRkfhzJjaKidLvBXxIC
suKYNbxHYBs198Rb3V5maP2exaQtsRuFOhOFAWW8cVv7hVZaRWqFNyevgJfl1mm07qniYaDlqJQe
kKBqRFu6sz1h1uyvR69X+ZnogNBwGAY1mqEOxruKSAgeLrJkk7R6uDa7QsvmE5DL6Noc2DiUMZXn
8EpIQBJfpX+XucOJmIr5oSuz6aDEUG/JkMIZS5f3jFP+cKu18fgs+PQXTsyGNKShRfaw7268tnXI
QJk8QC1jdc1HCQ9JOt64eUjQMp6wpEzlA7Qt/wBxn9jDohMkLBrT/LXDnLjLDfcAczQP/MILr9iM
9W0bWy3kA2tJHNJPWW1pF51Rla9lopcPsVtVZ/agHF691KTj7XE9vBcRJ+q6K4BSYCVN43uSDOEm
1s3OB7yTYwqm7VVsU8sF3Gp7zREZHQh/O7uPcvk4GUSX+iEDHs/RAFPITYvv/oVA0OoY5WaykaU9
3XGGrr4UdMIe8Ctj5q6yYd/qVMo5/pog7KZwa4L+vXexyeBQAWXhE80KHWDAMywLaqsJlzXpX9G1
n6KJnL0uPBey6SD59umNyJ2vSQVDuFSPQ4913ruem/Y5ju4aOgMb0lay8yyuD2BkK0o4w92HNn3W
KIwvVQiDQwz9XeItqbMSTxjLVwwKXdxpSg3rWW/OtXDgABQCLjHgVJd0T9+agUNDmYDvtzL3zGzG
WwmxAOXG99pw72bc3Bo/7VlCeMicJ1+jBDdKnTpPRuc+pD3hiXJU2z7FMiaG9uj0YOizdwA0/5u9
M9uNW9my7a/UD/CATbB7TTI7dW4k2bJfCFvyZt+TwSC//g56n8J1pgQl/F4FVOEAu84OkRmMZq05
xwQEVaSfsfYMH/WMnRh8fhV2mDi3sJu+Ynf8Sh2Co20WZ9eweIPYpHkbS/9zgSGQZfB69nEMFNb0
ybH1r5UcPg5W31+hG+F2QFp5bFRwcNv+cZbiW73eW0wuKQBIrpAGU3uftcBxJvKBHMU1xK+4MPkk
pa2QqrB2/Cuvd4t7FlMOxZ2x7NBXzhsgUTZtcvMLeZjdbZkK8wgEASMg0v0GUyEe6cxO2tAChAJJ
XHO3k6F5t4qKc0oiIJYMNlmbuht24B0ffX+bF+N4l6dpth9lmaHga+ucL6P0SQZvqzDuXEotdVHC
3GrpDmychPCO1ie3ABTSwj3KK9cE26E2eSd99yJhgBKI09R6WDK/Q9I0k589nr5wtpIryGl9fzPg
VKHIJ3Ay1FN3aDQYgTvwPnZ6TYrDRiwH22qWJ41wkW1LBdGZjV+Z3uy7sXXDPAHf1BjONy7FOJYW
9SPG/hNMWuwf/6+i8i8MFC3oeyWV2x/Fj7k/pYH+/q/8t5lp+P8xVwYmB41/6yP/W1Tx/f84VEVW
pR3qViD5NED/W1Rx/7OiDmkteuj86THaFEL+W1OhRoNGYu3LI5dGnufxz/6imXmqu0Ds6tBopRUJ
oY/qNP/K01ZmLhbMyLLp9wIn3cFb01SX2OFSEEXZ4Y/X8vHfMs3/EEDzkUPi0ANRPSne/DsUb8BG
mCoM0/LOhqLuWuGTzXrgzKM4QEZ7MpTO3cskme/9kXhxf5SJ/jsSCq1VNG4gSFvVA3+oA5K8qBWr
cr/XxeKHPfz+vQfFCBaZ23Pkl+ZnbRnbm0J2zVOBJ/nx/eGNUwHlf8cH9Io+j7gCSman4y9lD7Zn
0vu9S0jg/eKTqCzJQMXXZkWPRKHhuo3a7FnmZnbFikHopI6p2jSXOrzwl6yd6P9fMPvfv4TyHO+B
zIRzYX0rx2ak1N3vHWM1yw5LM3zy6CtwvHJKSBgldQsgOsl1EhndHcTv8paybkJWj05umpy52TZA
3h7gOFREJg8NR7appv6WuweJf/H2/b93nQJnfy5lRx/9Mso6mvxnLw7GRpFnahn2JBRElO1kPW4G
D7E3OaPuVe3m88P7A74xJ10XjalANuwitzubkyl9MDXEDIj+KNpV5ppYEgnnOtIG48Jv8VuBfP5w
HsAP6hYOMoXz+T/7lQkmrGNW6HQSuLtW2bHG6UyD36rLJ9d14dNkHrd8VG0lrcJu8e6xvFO4Kher
+pCbHjKC0i+HLshxm31dKnZGzYgMwDSYKcXGsAZsmxwcd8gHF2urz2qstplKIzSRWb6YG2m5XXnh
wV6/QyRbAjuKcHg4lNGns72i5xHPsND2HKcRBWsWJK5MS4Nogevz/s91qk1bpzNDORa6j1UeKVbo
8p8fNgwzKEN5zfzAkXo3CmWvvWfg3lHvuR8SBy7dWEn7wnLyxgNiPnH43bB4Oazjp6MCV0zthDz2
vbksxEQXDhlCLmGcXJjT3fsPuL6rkzmyVtf1dSVGXOJTOj8dqurShekuu/1MEeqqV7aP4bO+ZH95
axSH7YWSvasbwEJPR+HqJkZVee2e4FTzwedCfSCci47o+w9zJs3l50IIxkes4+tBxk1L4XSczphK
KG96uwdPGGVHq9Pyl9nv5wnIWSe/21ihX6J8HkQ48ea7wMozB0l37WkUsUzh5bfZSNgfhll7jLdt
r9rm0p/46rddt1EELiuVm73UPpu8/ixb1kCj2o9aS3oZvPhjM/XiJ3wqm/hSSScUVhpFei0OS4nn
lrfqHnLPnEJnHI0r7nriaqnq9nqgBXfBfHW+HOIZQozjYbZEw2q7v+0qf+xjUNa6Wku4n4Ij0rnF
9J9r2dx4kNpYyU3twjR/tW2tw6HDZNYJ00RnxaHjz68L8xqIQ92mBVfD7cTqCRh4fBSy/NLl887z
x5jrJdnmpdntusW4Vp396f0Zc/5r/P4LVoOb7hG9ZZ6bOBwIp3rbOhVBI9j1en8u9zn0U4g2oFjf
H+qNd8smwzeG9xBisH92RuiLNm0gPpe0SikfCHz/SIabgALrtdkSKPf+aOf78IolhrTs8Vptix/y
bJ9BaVG5UFGLPeDosidzWHGZH4n42NQe5ZqBrsRB7x0Y4JmJXevvB0eozC9KAw7g+9ngnqeoNnhN
sbdEroU8NwjLzJXmlUlo29YzLAKXzdH4MTkLkMz3xz5fsXlw3FqkCq1zC8H82RIQz5GQOhSPPYoB
+9ZwEtJsPU1+aGIQikudzl+49XcXptGrQRF+E8Pmm2y01ErXPuafE7kyYDq21mLus8mQB8BK+m5h
WvHlVL+wixN3Eit73r7/pK9+YgZ1f7v70EwjC1/n9h8fa1QMPrkSurlXQ+bddCSMHzp7NA/kfkBh
KXFAZUWVP08Vnab3Rz5fzlm6rHUas4y5HPPcs6kMxYV4oN4z97lCWFbyBd/YQ2d++OtRYO1g99VX
9T69k9PnM0tJ4hGIkr0XQ5Nm+zC2mqXaC2/x97/mzx2Qh0HEyf9w++HYem5e670lUxjJrb1GPtKO
NtJCQZCSj8vFFW2E3YPOK2Z1mCHXHt1RM657/PhwGeBYl/pQEMoajcWFbeLVumSjvHK4TmCmRLBh
nc1ibQY3Uuk0Mbqy7VkeayJ8qKeqXG+Pf/mW17Mviz17v4635BzX381AMmgAmvvEdOvrwqTpYGWz
3L0/yqvFz0EZstq7mDcmSu2zuZqW3PqICDX3oGTJDfZTd08jNKZmYIoDcIvuwnivZqiD5ptrH+sf
l2DsEqdzh/NOC6BdFMg6jfzgGFQm8OBessm9+gIZBTg7ZzVcM4Lb8ekomaziEW5BsR+WWr3UUINu
2p60NLr9Tnrl9DEGqNjU8V/CGbywzq3/7pNpy9gsNtz50CbonCdOx+ZYLafJUcXe7iUq9HFwzQye
YczRtLamY05mPYRJiHYBGkmETC7AlI9/+6OuO9m68LFko5JeX88fC9AgkFl64G72OSeRT7AmCFCL
hpL+qUe+E8XZC47LV6ssj4wVhadFEMKEOltl08YB5+bVxb6EjLiLzFVyYSTOPWzaYldk4MBgSF9i
Lbz6En8P6q4GU2YNPurThxT042ZLG4r97GGeRgsibXa0kTajVWuXDDdnqROu552NdnYcxwbGn0H7
Yd9GPkGnCv3wy2jQfBy0pvlSO25pXFFIn79xAO7mYKIhkR1zK8kPf/vTknphkXtBmCL6nPNrvKQB
qnFkmPYNLb4yBzhkz461kUafbLW83r4/2uuvdf2MWO8wcpg2dvXTdywtfZ6noZnIFhrdXeXSVRlL
w7vwxby6HXgwrPhgjRWXQKVkVfn/OV8rM0P1LqhYDja43iAhemEnmln+VB6H8U3WuDklCBC2hwLZ
YIqkgOwwyPDgy3qhPUJ1wWJZW4ur2PMgfVw4Nb1+C1xm2VYRHfksJufTuwOqnSQkve3Nglft9YtH
XXzSLuwsrz4i7rI45zn4ktDCAelsV6XbOaI0ZJTBQwMy1jBhIGHOoZjdNhg6hwC80bgw5qsnc1nx
cbejpMJqhUv89MWrdqimqknHPdXo7imN7Oqud/VLt783R8E4xJnEWSuW6z//YznKe53LizmP+6gZ
/aPtRhHhsEj73p+rr98fNgyumOCBbIzR4mzRYyVIdDhq497R4INrVtFyk5tN+u0s+Zwuhg+09sq/
nRqs7wjeWPf4D5hPz44DEftLo9VUjQaD6k1ZEM3po5gM33+0N14gt2asrUTCsH64Z5tm4aQaNE9t
2De6g27ARme7i4zM/fz+MK9WVE6N5OlAi2DTxJh1tqJOMh6SjqBgzgKeFgL4gCvj2wQ613H7t8cA
Fx0gpAiexYMY4Z/9WJ4C7GxGbrufe7vfFYntbJ1ae37/eV6/NgbxXQrq4FjYJ86eR3YLLSfipveT
tLytNyfRDaQZeeFq/tYoLA8c+XHqcqg4+4YmG/jhok0tMl8sZglejj08CuvCReb1b4Ol2l5vbpBy
SG87m2hJZst26ikAFNHoXVNUz4ORm9vdKLv2wjR4/UAWoDZOt5xvqQCcl9YMzSL52qvqfWp083XR
5eoBaJJ+4Xi7vpaTY9LaueBaxv0epbB/vrUkkd1SSHPlvogRMFGV0Z7zsYyuaINPn1Ovmi8sD+uM
Oh2Pz4K19bdRl3zisyMhijt3NMeEjVOXJaj0DnZAHYkOUYHRX2nK869KF9L6lJTjhePR69/uZOhX
tzJztsHlFOgv+ibZruYNFKfC2IIDK8L3p/zrtwrTDGCTZRqUzV9NRsfOK0I/1pXCdeobsy+N73Ex
ql9AucVhwlh7ySv+etVFek+KFFl0Buvu+QV77YXPLUR5iieLAyjQyBDDcKHbWnE6XBPtU94Udplu
339My3vjnZJ/vn5xXBE9YN+ne0oaiUo3K7Paow12xMbPO6/cCjMfXlrsgqSpE9aVB2lUE0GRacp8
atNY/RKNlf4s0b5L3KEdVMdKn/CdR1VWtVvRZjG1NaYqVo9Kznfcn0FDlnPvDltU7WQXR0Ri+kE8
2UUe2DC+rxuLs0ugk8RgBEAgyW8Yvbw+Ih7Nt/m4KriaUqOfPpJIbMb2Vz3qXdhtfYHeETD7LoWs
WG48gfI/tNMJd3qX61qx9aWwHnK498QM1UtaBhCyyJtIkS0grMsc6C31CHodnc4yiZuZEAIDSDwn
pWBuzPSj6PXx8ygsZE+0g6HsVu109CUFCDTOXZ9dK2mP5ac2rnS1rZxpAsnA+edjzeVtBExkxx+F
UablFkbWaF2Dylv2KQxwcNGyKZ+mmTLupsONQXKNlJ3a1Vmd3BWGn/sbHtsqd1GRRnvZE1FC5KSh
StQIU1poYYUpDoo3CL/sZq2FketjGXNyKPo5aW47KUgoYQLlKRtQ6/0Ymw42fOkWq9pWxo2NQKhv
8UbF3eCJYBJx8Y1E7OG69SYqLqJL2+UQL273YTE8gPrjZFvogs1FPLiJCQzR8lT+xQLD+kNDQPvL
opJR7g2uZ0hGQZXul8JSIyJJp8QvGFfNY0F/39mIloCsrZkOqFkj1y2KneUkzpMWAef+x5WVJSIU
5MuI2ziNiVsY6qn9oTc+8gyUyJr37GQGLUbVGNZuRCfQ7oEdF/qNgw8NPEkZkyOOFU8NKwfap62Q
ydy4QsfjI2ZPSZ95iealJaHUGjSxx+wnhk03OQWB42oYPhAOZchdXubm7ZJbM4xK9DCERBikqRz0
JSmjGzlMWCrrtNHz0BjGDEguDVAPwc44Y57RdWwsypmteyK503Ez15bxCb60MaC/KFO1kRgDn8w5
B1cUk0B9J8ZIv5+NIlm2KdE0SNSrUt4TNo0P2ylzFW0ilE3TzskL0mFM8od4uSm7ZYCnD9+LW8Xd
SxxhvGr0WnsBT4ldMYoeuSRsKqHQxHeUnraOkDmRSFOyfBq9iunV2plXb4ReOzdVB7AaPk8+hWZZ
j9YhKuz20egmBCbWaPfEdc2p85l8Bx8Wo29Ee2FDbt9pOsy5TZZ43KHYdDA5WfTK7rGedVB0kYTf
LFaG7maqk2zecmZA8qeqyCvCKR0Rwht6oY45BxgHTWQ8N8E8zrFG25YgLujLSYG80MoemGnZxzxG
fRfgbR7HTSNrag41t4gfOVTlKoQyC/+bKGXju6onLLBdbaypsygBgrnXMycwEN6yNBFNdF1HiBx3
cVokcShyYm5BJ3s4M+0lNqdN77VZs/OBgT8mpjlYod4Y2lMfmc1zv5j1GLh6J444Vcc2mOxalGFU
lzbrFbFmFCE6Ee1dj8RoZsIMe7d1zPnDoMws3WOfc1VIvlB+aFuieO8LZwER3ZqpYJrIIQbq6qe+
s5dO53RboyxnZ5sBN6vunaksPYT35HMAkRhbopeXznis3bQdNxq4T4KPROlvi8o25Q6LI5nIC0qI
PuxdCkW8XbXo3LgASYcqVvKW6WuiZbH0qdlQ7YvsK77XebpW9EK/mrU2PIMrEi6ZVLb7001zf9r4
ylnuC71sCUPIZPdVLMKG4o27YdwYSuEHlI5V/kLWaZt8EnHW7UBXaVh0bdJDcnjPJU1Vu3tOeQoX
V29WEMLVlxR0RujguEr9Flxli+6whQstl4cZJ0FBtE/qkM+W6O0S9quiHCc3wMGw4ztBckwf56kY
5GTdpYbK41CbycJBxCQdd5tJaijwP3v+0MhIGuLRKqv42CQS+TPBNOndsGgN3E+vyYYgxd+m0aCx
nGvMguzCFXRwYny8rHVuVWqMNX6QbDB3yZIQPKp7aWsdoF1H0YcaD1u1NYmlcDdDxEIcWM1EndUl
tphPCEvjld/oxmeHaLjnBa3dQCKMiRRYL3I7301EjiCWrQy3fwQvbc0PVolFb+thacODavRIRC0/
/sLKbqE/Rq6EpiRV8nPPVbsLsqGPEpp5UHLDzOSEHVDFMG5EjzM3INw6ztGgsbQEceyx4eaxYo0r
08H8h1BxuYRW7OfHPmdT2zZ6A03WN5YehRje81V0jQ1vmyvakngwkvqlL6gibHt4Eca1gFJMuLyK
CF9ql0T8JHiMVC0jZ6X7qA+6/pXad+Xu/KLQjEDlBFZf12gisgMslgrRFbu8DEfZW/otES/Ivb1Y
G8UNwfTlcjDpvJgXjstvnLPWng3YDOpdcBDM0/OOYbWQMJRs6Tw7dUCQgXHf9gPzmMLeXggy7AH8
TtPd++esV1cB+lTEDNvUEAXd0fPWGN5GFijNB7+IO3o7UgAMbD8Sf1uFoN+6iqLQOFFmwlt2+mwu
OeUqN93+gIgZ78rA6nLg/9msLozz+wJ7cgeguQfKxOecCqeVRzodqI26aJ7JwzxYaSsrNpWyeCry
Sl53ufSZjyyFT4jJK7LvHG7DBzVYudqh31EPZA0QQ6b8ePlsazarFyk3lbONUg8sulVqZflxbrXZ
24mi7vogq6X9AwcJK+n7v8jrWtnaVsZmB2DWA/11Hn+LnlTLbJW1h0Gzu3tBMjyyWL5GJLkgwq8g
1aFlz/0E2ciUa322SwapvtgsKVpIFNYELnHk38vRIhvxEJVZO164g5yB8QDv6TT5wMKwTbHYCves
VoqQEaV15FtHh7zLfm9mxfwQwZ385YxW/GLFeN/I/gAIsYHb1OToL3MDm5FqSEQaDCxaG4rJmrHl
K4g+QUhOOXhzoCXnNLfniyTj9cv5Y1L8/msp7q78GJ2+/3mneZzdodKjRRxn1uVbjg2lSzu0S/Cr
YYSIMAtT1QbZ3w5Yj/UOhWrDWeNoVtOE84OSUChUwyGehCCeIkW5YmzdwfNuZ/z9yEGtmuCu3Crc
n53mOdWuxEn2oZobHDRm5nM8fH+CnH2y/z7O2jEjIxyL5Dl81ldoiKu2FliJonFvO5260obJulC/
Obt+/R6FJjYTEd2iS4H49EuyK99ORNs4R73g7C2mqQ5cmSdHz58uiRHeGIo7LWZyQTXCQaFxOhQk
islVaewcCalIFyKhrJWn53nMdcH0fv/tvTkYJT2fKi9KlXNllmwlJo68dI5UIKBxjBM5V3PHLmxn
l/pEbw7FU6FggoRkn3feZp1++FwP4AwxZHCRUXpYwDogoiJLLlQpz6oC669lE9lDe8+1aBucqxCb
1urMpXXFcYzc/HGJeoP8GVObN7EWo2cnTvfCEnBWbPl3QMtk43BQabFpnf5mnC9ziCIgwVUxP3Er
2Q55/6jRDO+H7J9JsUKRFJNdmPlvD2qz/tAzRYV2tuxMHVl4SBvtY6R7CXHDvdwmA3bZDPsb4AeN
S2Oq6xPIGWwi70+bNz46m0lKVcmm0Gj85rD+UeH2F6MnuKCxj1POPAFq0u3BhCwXHvD1jFkrwMDL
PZSzmLDXleyPUaSEz4NEdzlWBNmEtdvq39aKVpBwMLvwHbx+IKhJLN2ctREo8iOeDhWLpsqnVFMI
Q6lGwJzpdlCtv77/1t54njXimnawSWAJ//d0kHlJIfj0YjgOeVPdJY1vUglu/A/9YLUX5KTnYgJm
pOWCplylIDQqGfJ0rEgXeTM33niU2ZBcRbAcrqqiFd+7etBwjGvqozvH8M1dWW89P/YPhfDHB7/M
xyNWJyCrQ2n/9UfCu/WQQSOL4dRzXm6P0RBKY466Y+nAwCktzXiqHG28bewCIzXEhisEAMV1kXuX
WM2vXzxdPXolDgR00IXnTXgcFrFF8jfIfbaHzTK34xW3jzr0iDjYv/8bv55I6J4Z5HeHFinvujT9
MWeBTdkAXUZx1JXJhRqZR8j99dJa+huweLqJC+r7NkspSgYaaWcnu94forxp+fYxItm32PJSTCIa
NJtsUDsOfeaRpocXcOo3n51O4vmLsOeKZayvdH/Mg8no4j0VMWJZVII7w57SRzXhGHbmOdnZFt7E
pTGaTeWkbaA5trY1dK36OzL4enDik2OlpiHCzs1vc/qyKOjDq7FScew7R39sjJEaz5Dh/If4e2kx
OT9I/h4MNaGPxAQcGk3l08GmtuhdP7OtY4JQP93b5J73wdKBh7qKTJn8kOmofZ8JzSL0w6qLDxYX
XyMQy8xVo3LlmAUk60KT1tla/qFDFF3aRN6YOpCc134hxWwqHmfLg4q9jBhEIkUEVPiwsQorqGZR
Hf56gnLZpErMFQeB5bnuuyk5b3rr0p0nfYy1CfcbRrZLGsPXzwKHgm+d9QcJJz3K05edqcYDrTJa
x05631EQ0OGtKoLL/nqH4NiCMRjVMGdwNCinwyydb0hniS3gar3+wKWW+OLGTg/tWJvbv31vDEVz
iA1phTyeCxGEVigq4txz0QfII566eYdYybywRr5eqWyOfWgVzZXk552DVbtGeqkspXkkaNi+y4xI
fbRnQP2IlsYLopn13ZwuIWi6OPOhs6WdwXCn725IzXKa/chAoTMlXth5tbsTylIHIZLhLm/IAKao
2EAfGHrSrd5/m288JwYV5jr6eU4Q5+dOdDoDKD1O7engtzcVIXGhZ+vzlTPal84qbw21irG57lAJ
e3UY1PMeVynq3WO+UGO1jA7AUCKogee18fdzhOOYx2jr/9K4PH2lbmtO3dLE5hEJenYwZBcHjUYO
+V+/O1JdiMDg61pFV2dt3iJqBUgiEBFw2IodDxcFSkLuMtN6uvB9vfEZMxSBN2ycSAzOe72mNnru
yFHjOJsVNW3Xgx9RR+rC4euNX4hSC2pZStfUKayz1ybKuOl8MFrHEo/DHSXKZTNMzfiZtfxSv3A9
9pxNeobiG+Z2xRp7fjOoEl+lhPqZx9GZsk+QKwwM0bo9WUfllPGBmCf1mNZS0y8cmN8cl4gPdJ38
box+OjP0Ysm543fmsWqSbx0tk40mV7yk/1OImVhm6T38/STxIbBROkPsSO7G6YAKWCHo/MxkM/Ep
SfgpBQe07Ntmyv9+JGbjeg9Y5/2rpCE5jUWfFakFUmQ0PrU2XNmetPEPlIr/Up7lc1F12FH4tNgn
iS85O9S6kLRQpbBDYv1WiIqX/rb3F+3Cwvjqt1pHQejLt8U4KLBOX53XAVQDhcdBoTIVIIK5bT4O
5NlsbVFB6SnogNncJJPi2/s/2bkLgcIjHwEdmfXiynXuPGDBgIVZkgNYHwcJhGiToxl/8OxKPmqi
6cZtbvekuo3SyA6DbsdQfvTaGq69BKYYoX0dvoH3/6B1jpx8LFyecUnilOHITNXj7LusWeR0fxmr
o2xJd6uhMTxAHtYvqAXW13k+CqIVrKCoRGhsn/2omopshxDN+gjqKdpq1LsPs6qjnRFnj0Wm9AuL
zRsPxTZA+RUWOxeCc+2dNyu52GIpfxuiw76xxl0Bi+DC9w6Q69X+SnmN0w9c+VUvxV53No2c0sgi
cK+HdrCtL2s6tU8ysT7+GmXe/qIrAg6u9R1siLS8erCjwpd9UNLZ+djHk/Y0cRp5nHBw/mMrxygD
PVM5ARvppKIt24tLtIml2WFTVWKNFhZGHvq2pKHXJKT50njSrdt+rsEfEszcf/YlHcegnYqEuKlI
J5ZRb6vmyqodnF1NI+jR5MlsxqQhJx3/dWWScVpjOcNuTlIoRE2nrqNtt7RmRDKsmn8ot6c/khKg
p29r+EBt0E1FR8eZNvKPZmjm6BreRWRtfUNAEhNlQs3Z1yLjxc7cMd/2Y9J8iQvsKEFGoibBtGD3
nuph2mPox8hPEubg7aDFqiqcptn+3CCahFLRA/AgZla3qQYbWhG2ZVlup8xa5s8KZQb6Sc9LBM2q
IibTaIzpRElXyHuMsF6y01O3tTeoBEsrmJEJHhfBDXk/J13yuYJoNoUczpI75aR1sSV5jPOPSTfq
ucztYpNLj388YmGBSANwNCoizIgDhVCYrnN7vxg4fAGMNTloR1Ic0RqMrXXbuloBegs9XrvRs665
J0oF240Gz/brgk/9k51owt1CQjYRLcez7YOncpqXOhbLpySqAa7wXYx46V1FA6yzqxqCCFjSAfyk
Sy12mZeCHGaZzwctMSbiiAbhB4MdF0GaaOrWypY0DrORPzr0OJZ3XHFs95sfuyR3SJw56ir3S9nR
jEcUEnIcKG60fC6TXdNE7r1yNfPRajxKAnk/jF/9yZ6zrTdM5rdcZMWvaECyEvapHX+PhSocVBrZ
1POOAIKFDQm1q0uh5q+VGIQZm1UOevQ0uEesZ4bGa03yL7FcjBezmFY2cIaVdEuhXX7gdjEwJx2m
dACMhBMjRt76pSYNJAFQkxK9BJ6fdJQ5855tC1JLYlKGD4FaLs6GcjGKYTPxobZKfSJIfSJAoNw7
nVeoDUR/QK+xr8Vcg319YVaJdgaCnHXmT/pACloG8gFQr8XQ8iZnA9JdbjXt1RAtDlxruymvldWt
TAPD8n54S99+GnxaaqB+U3DCjiJROVN4i7c9wIwyrMgU/aqveCQiAam1J1o8fJqdpP2KMATl4UQU
ebKJx1HxF1UKYmW8GPMvN1v85Hpu6h6C3RTnR7qbctpwYQG9LaWl/EAvp/hbkuo2mcixR/fY1Kd/
jDopy7Af6LIiB0hai1BcrUdJxy7zpPn+8tPMoval6tPuU2pm8rFk7512GZGY3/I6H25Vi1V546et
gmuRKverj4/bCRNJuycoNGiyJDsm2S83j2OxJyG9NK+baFm+xkAxU5qEArUQicJIWuLBB2+0TFq5
dZbGO8K20bPDovTlOS06VAF6q0jqsigHfJwXR71MlYVmg55O+zzmA1WjZCJDWxhpe1eDSIUSYnVE
UBIGRhJP2y/3dtqCc9ZN2hdbY+qMAoDgUr30+BESoLBa3uxtkDHc5gdaNEHjUOZCzAX6TO+mBPpO
T3fo6BYe/sI6djorFMOahxtH8yAhOvtNthlED0h6GNPKBDbWu/RtsWiCCMtn74PJjO5YP+2+CyjY
DwsaIzF/mCujPliLPxSrrRxqmsLX+okuPSnDKSoTeweJd8mvYzf1ngluZy+gz0oJYBZeCbdYL5gp
5Pe55VbGYwvvWi710SexZAlzLW+NQ+0InmJZ2uQltjBFbwTh7B1wFM4JAdXhtgm8MsEEDVzW/GKS
DN2GZDR7n2y/FizhYxev7LaI75u8VBBFVstSbYNA/9H2qf48eTno8cVP41s/1u1sP2va+tto07x2
EUVvhe0S+yqo+548eLfMqmjboLoEQNLkPauXWJyv7YTS5EAbALChr0vnq+bxacAvnAyEBItX/dP1
RaS2NltaQtcOcNhuXgwkJkgSqm8elqvrtjRkEY61zQYu5iXvQ9AKyxhqRlNUh64mhbgwXUJTuc9Y
3+qpAs8IQBsZYGb4pFK7ZWFArx2m5S5zZvfHLLs63UtliG1R+CNhw/ZCJwziEJyjCn73jw7tUL2h
L2w/Nrmtfc+w+5GCFtvOwYlp1QUzUcC/AInzEVKdjqtQ6PB2D0is4l9qTNsn1QMqBtGlZTSNAB+A
L85qWm95XnRaMOuV/IY0hIcYaBfGMNOQxwQpKH15LV1ls3Eksm8eYNQ65oH6nqWFotFKGfYzf2Bg
alNRBAJ0lLvXlMSei7hnoe3pifYDta7CwDnv9P4mnmYw9F2nkKoFtRS5eeTGMviB47aeFdSzMeoP
zmSk8tDnS07+tIi9F2WgwCWDFWDTRo8tye150LSvWZn11l4vJIiCDFY/VUKvRzuAdCv6nNroUGY1
uL+ErNSvyI5jtFktmJxNVbg9vFGakBG8y9lqA6ohqbcZ6et+pRBhfjIbVz3xR8xPmB3mz7lo839Q
hvi/5FQw0QYUF9dSa/lDtNqrt6OjyGcmFfqbhvLlH2PylomKxdrDnCB4uaGmsujXFPX5Y15b9id6
x9CIoLNzuslqfbgqGjEd3LFDL0PpkOqA38GjCGstB46aJhawLvrdqCYHjRzyDRUN63tbjXN6m+Z9
d88qpbvbWjojArOGxuC2TdWQh70cl5eBGli/R+NM6K8BuQfmf18hq4K03kb70ckEKpkpaUaYlH5F
5Nicm3d8wtEUUs/OAEWypb/4snLAohtYRoIFL8yjPsQgLQdvkUaQCbf52NpF+j2LYv7KwrAiFJfE
AIM7pNA/YvGdUmczs/l/0Xz0nKGnKJY5Y05EoootkkeHDi3WjsWl+Jz15XRTCWt87gZUnTzG7Keb
qex4n5DvShVYvgLfncK40tnnGy+YJnOxIGBXfcY5cP1aaBxxVKzQOTSbOe2JbfeKPv7UtjYIfHMo
nI8ecz/Z5B1m/wBxKUdNXSIWDDkSpnJnjpYvw9kFUw1CexUVrDKq+2ECREopzK69DXIw0r855utH
jq7TtdcmrTp4sn/WVfycZgJqOIcU7mujns37ngPnQ186yRBC6OJzVJ5d3+UgZIkL64V729oCZtYM
a90NqZfpYyjA1rfA86UVBYuh0jv4DhZFv3EEFzctbjMGwmyj6Qt+xeS73hX67aJn9U+pafKOPGzv
xfALyzhIBQ4iLGq0XkFdGKqjF7hAH3f4bDOCMzR+1bQsiy60Mq11Dn1h8re7fiNeHLDvDzGO227X
ikZeZdnsrAzJdt66S+vdqWg0EKTm2QxwabQGzvdIrqLdmCZjiZgn858WoyjTqy6v+bUsjx00lKMm
WziEozFd+8uiE7Nu9iyyk5ZohE9PcQALOUeGWxbWVctlVYZtVjXTo+bEy701xgOKAAHJFN/SIjz4
wQ6Hjnxw8TjGfWOweZn8hsqJ+w+pbsnnCBQcLMAG9BQqkqG5FYOO9knI1nWCobVR3Y4TGsdAtR1n
PXBNDaLaTBCr3RTZ4iEp8GEHGlF2gwbVRMGZohkJSlfPnnMbWq1AGceRl3Mds/JHXRn3I7mB/4+9
M1mOG8m27a+UvTnK0DdTABHBYN9KJCcwkqLQOQB3AI7u6++KrPvqpVS6KcvptZcDWVo2jCAadz/n
7L12Ilb7whDji3JmoNwrMAUgmnEugTCuBo97kZGeEfS38sRbd8Odj0R+HY39iivpKVMOXvFNrxC+
HTBkYD7F/IaR5KqPZv1S674HvyoAz3v8nRiiB4+TwE1FjMYLWuOmhSXJnHGvqy68M1CakYueh9e4
+71dPw27OuigxI53zswWiKLYQ/M2VdaODgPSw0qdyzl4KAGppd7S7OfIVUmT8c4l6HAoogzvEgXX
+dKXO7OFVZhlDYh93Ml9VgvIjzJ1EeYk1lxGgFLdG3sgutqu/enVyuxtFyxt/kgke0DJFsznbdmb
t1UeQY/VwWjFoV2er1F3XgUj2ROlG9xqQ+vUqYlVL8kH/xq6CNtk9ghQz0tLlW2XUZTV92vRdqmp
3owyLcdlvptt/7qSA5Kz8mxifTx5xJm5QS4x38g+gHivb+atfsts1L2YVnbIlBPlG0mgiCp3KgCS
/tEo7DPdzDcBuEa/0/fmKeF7TKsqf8+pEuv6aFpanaDXj8IM0mkTEmUbUOsteOw5Jho2JOdaJhq0
wUxPO1/bpHCcGGUAbeC08svnbbsIJng/U0CuhSHyvcEcPab8IIhu24niUpvQlEanJPUwcrY0i/CV
Sm4B/cyJs8BC9EAAbHW18mC/NqSQbG19YTjNsBst+S1YKS0MBj6XAcyar+z4vAko6221tyrAuIlv
FevBE0u6+T7Apmw8a4stddnTSGphE1Ditqrle+/UuxCAcRJNo3tbKu+yKdZvJHiQ7mEE087HjnWI
RnXfhHn5aMrSvpj0YL5rtY5H1I5h6m9gf+s5StvF6nZlQDK7N3t3ROYuaWPgCKnEfeE7BiBV2SZO
47wQCOAlBRL7WHZdH1MEXGEIH25M1UcfQdC9kbNhpJYvvN1GTZ54vbhSDWkO7LOJsDZSF/vylRlA
f5GrpUmasD/zze7Bdqr7lZUB1ekcL8o/gv95X+3y0VFfGkt9C/W2Hx3rXIYm2twxjVbr4JbhvcKK
Lsz8ySTrYT8PqNAmnyqGVSECypFKIzpryK3YS+bQMh7X8LUunJfIdV8L4Xx16FQSUwuSBUBdjpdf
Uz+irn0itiDhQUeYLp9sN/8IBpl/5tVesPTaPrhVUWepmNeXZRPtHcNAPAzdc24Q7o7ufnlw2yK4
sEgPjf3BSnh/D7Uf0E6uOax7w7G3JMe45l+h9ere6dCX20EznsugPWOBZuItanNLvNw1KBjDT0o6
1hfPBujbgPmrxr3HwSd2SSUcR7kHovxalZFMTiItj8oxg61ndd/c0o++TVlYPfDmqxgADfJCa3om
0Vzvl8i5Ek7+UNvAigwzX64zv/MUI86a0BAamruywsXBMf9iMYLrxXYTB03oEnSvrUtsxQhetUpU
uN2yre0J2rmGH3zWc6TXiMTKIV9ir23tY1AsKo3CxfoO77WMozlCb6j2sLJveFbe1+6pb+mDKONR
5oKTf+8+jaFzkxtZgFZHLiZfTl7AtF6I/mG3NBkKaEv755bTOeeR+8pzvqX4H5wW7jLb0ynJ9YgN
5k6JqoFPSaMl9aLROrfV4EepLKFfZ6GDGEeBL8iafIVa3Tj6EIkud5ibVGrZ22SnVU3fBuw0VsQJ
2Bzpt5j0HBJXaLpj+cQRas9WK46EkRKSopRhmscwYw0GT1VU95G5iOaKbBvbeHAF0Q15jKbZN19Y
1oYgsfrAMY696MRwUwg1fu3QVHNBFzn416HfVJDim9YeHte26OiPbFIdNR0MsUOuiQuYEJtKHxip
5Yiq+Qcdzs+gmKGeUpLF+WDyYIrIQyzfSgn4TWYibJ9m7kT/7oSSlKOFC5S6ei7fXRvE4p7/nYWc
dlm2p/5qjF1FjHq5K6oBA0DYTjOaQL3MIOgLR7b7uu67Tyytp1QPv7XP0I5YdFEwS3y2s8+WN46g
Fw5TK8cvdqMgv7ZO+ZWkLR3ElZpmui90lJ+3fA7u2QYwvsyT273RV7EJmAEK7Mc1LfnH0cSBkcyt
IjOECyXZL4Qj3MR1vfZ2LhzuGTIedz0KG3Frauquym9ohhLNUc91/1AU4QiLhJhaKv9ZHO0h0tS3
qgMattAunRLAbzUIctaejywYFD96WwxcOtbiWbxkg3yw56a81r7vwccmh1E31XKtaGfsI1OqFxsZ
KUHtM66VfTEY6PyxZ9CLJ1mJ1uu08QYmjrduF8DHSSdqYA3Ot50uwI4SVkXRV5o1VWYIbZUdvxw4
7GrdvhgDKON4c0/vwLqF8pn76BPXMOoI/4hTTigyN0e9B31mOqhDSZrh1jScYSMlTNrJg4EOkwEB
bSeef3bJ2tLyC1uC+AzWEvF3byvsC5aw66stAMyXFqNwhk936X0aZ55jJIWNFwl3m14+xFgXVlyv
glZK7jfyttiygmSzvpUEQ7htxA4e9dmj6MX8Aoc3y1Ib3vm3BmKnSuDqripZOzGDW2590zorzTGc
MVuJ+n7YgquclutbpdtZ3zhiU+eR52cL+2S4snINQU2fuqSVyupXAryeM8f4HKNZvDj16lxahbMY
O3MxOZ/BPJbWrpcZ3G0Uldt92azGw9SX8P717Eo67Bagj1gGpfXV11vwEGWtave2JaY7kSFiJ1XO
Gl7swpdPst+aBy/zyzGmT8/hzBlzSbLpsJ1UfJnAK2NixTsQWTaLvz0K8U+yOtTnjJHt8Ofp5FII
q66Buh3JaAIOQKXxNLPK7Vbf4+GUnv+b0d3PlAcmTiFdVA7rEF6c07DixxmFpbkEVFz6GNZRNnxY
g+u/wWFDEdRKQf4cRULUpfBjV3qXsHHnQ8TNjfMOCt/h7w6b+Con/hb2aOZAP4+a4S95A+j58egu
RpbCuNE3G/zs31zh/5yxcX3RxMF2OCEOQC7++BuLciWCx+zN40o4z3SgbPFBGHfPPVKLHeJsa7cu
fnZmy8h5QFcnzme6kHsCLrLfzKH+Y+iNtx3pv8PMD5UYc78fv0hFHBRVgUAO2xe1H0/VQsO0NeR8
uXlF8Jtf+z+GXjjH4OqdDBUQMRmS/vhhWs1ToKrMO9qTK7mHy3Do7N8m2f7iUzzyc06BwOirsJ3+
+ClkNXnd6lkbj+8wHaK2FpdRy1jqrx+U/xjPosFBtkSJB3LKB5/x46fMoVBOVWbbMVO+dR1Q9p0p
35mefCRAlFu53juEOfxmnveLu4WlFLUaaD9YNz/DKhBjeThwg+04lEQj1uxoDI+AdCD32H7zYPzq
KqKdcmCohshff34nyULre0eH23Gxm+3TGqVznYfu8JvX7VdXEUArUDYev5MW7MerSNLVQnazuQF6
rp0bzLG+jMU0FaQF9d2+cSglzRyb1V/fuz/kjz8Me/mFTtQPNHgmUoif9U0wp9fe6P3tyMSqAH4I
cDrYE7pnf6MbO1NBAa7Qp3HW8uQ58/p1pWvqn8qiqKZ1NjgLI4n5dIw2SfWy+9ygmatMZpSDdfLP
/fW3/cU1QvSCgAKKI+XCz1TAJSQ+O1pm9MczHS8XzDWzOpES/jimZrngQJJILv/6M0/vyE8XCLWN
BWaMdwj040/rUymwdHZMhY8FE7bBLuu0cSrmckX13DL+/esP+9UvyA7wR5Iri1D40/KvQkVAIjqm
Y+usQOm6fIKipoxy3M1BYd63WCgft7W03v76Y3/xMiEaBzmJnR3r/s9KzMKNFmzhAZ27UdQXmYfi
oW2oDjrvt/ahX3wU4hQoccB2TnLE0xX4kxzXXwVCS2UvRxdw+g4eOQZ3Jw/0sWnb+jf6jf+4mmCZ
EG9CIeDxthznx1v3ty8RmyFrDTszUpSflWRhsToh7u/tGBHf8GJ7hAJYDo0p4jnX6Demt188cgCA
4fwgTge0FP20oFIPFO7gaRbUzvdzinYBPzds6vOcRyPkQEhL8K9/u18scfjq4TJy8jihZX/6xIFt
bzFPq2mddWrfusKkbdM493/9Kb9abMBlIaW0WUXRl/ykDp0IqFUcgPkYQIsfG2/CDQ4fxvZj0dlf
DX8yQePjHUcR295FnHouGBT7b0uDCjEmY3EhS7Rcdpp0zyGh/ZgfmGGvv3lqfnUt4N5RSXh/yF9+
+pJD2Xayd43t6CJMS4dt6NJRj/o3y8qvPuUE1uUinGSyP6Nh5nyNlqmP1mO2hfahKZm4KCv/nbb4
V29bBPQIxaAPkyj8ydhYNNaYTVm/HddgM87sxp33K9MdWggIVf64uX8rNfx/Z4zhScT8FzGGn23Z
/jnE8PSf/3eIIRmGJzgJxuETi5p3+f/y9s1/olhmj0RmZUYIjEHM/hu4T6a9Q+Q4p2H/RHQi1v7f
wH3/nziaAMiwCFF249v4W8n1LF8/7m0n2hkCSI4c6M454ESnh/RPizEshQwCKomDsoB3fpi8PmRg
hdXXavcbg/z9sOhZJVOxKVpu1owxaEc6a/c5GxtTzHoelg8iZuYV7ciwBqkje3z+3gLYFIMc/A0k
CRUpc3QOooI0G2XTayc0xopbYMVGakPufBwXz78uADIXu3rON3QAIlT2RU8FzJhJ67q9qmc88zEf
jGfanPmRZ1uRrbiQZ6GIw/HE3F103qmH5zI518dgQLVxW+GKp0s6VkC3Jj+nF4olLJTJwJLz1cYD
opOBTLjwfJhn8mSJTmZSNo890eiGZF5iyV6QPsaXj1H3rhdLPkzsyTakhsSiBP6ugrK61xX8ux0/
wh3oaNvaS3ILKcxeOa56dFsrkrEiNfQpK4ZSxr23QCxRwoP7Yw/98ACCVNJ+yBE4nvocRhZ7spvf
StX3RFRDwnd2i0mgDC17QAMp6TDWd5Zx1IdTqOm7eJgi1KEwGrfbLRVuOi6BXsKbk6LHRXCQETE4
Yx7U+0EG6p20ZRh1bT3Ya4z6FNWFIWlIjMppusOiLSKuBCE/7s7bpu66de0qTHKsll5quJOxQZ45
2RIDsWbrzu6HwT7Y4VqXe8dwLdzqSxa8VkrPV5B09edktra48PpKjTclbBhS3u0eQCqLj1iPkZqC
8UxPjR73zjb3ZYqrzKxi9kQ8tuROB2tqaaC6hxaD+/c1A6JzWLiiz6uNVuKuBEX42nn0xwg7mijf
yI1SwfI0L0MtYpJ4nfIw2mN1cvwHY03M05BVSTOVPRlBkKRvvSXI2l3RRdULD/sAkaf2IPnoYpqJ
rsUD9tqtMnirOLB4h4U2zy1+BIQL9niCu6OIYq6dMSZvYgVyp6EqJwM+nDwpUnMAZRbT1IEZk4Uu
meORqrsgGYycfCtHB05242lv/BiGXDyYOSATLLNVwM+eiie0WvpBT04X7dewRkva4QJr0Lku4bdq
Gtyv1dzNW2L3AfHOmVyLdwYuBt2wiWB20NgMPpxpWmzGElb7PG2281yripGuUEZoXhlycc5Gq8y+
z6iCLtxJ5N9atdr3CFDst5HxKs2dts3eR6N1vmOR619sPalzREnuU5b57YvprIM6c6oJnZbsCzKh
aFvb1Q7R+HJu+oOx5gmHG+DGLnSSMB2ngMEc80MSZpa8K1+CzqfbaWcMPZhf2YVMw9xsUHVMp6mU
MTdUF0wTfZlkDAiKODRCBhe5r/SUWBbU6FhFlTwEtKsTuIJYoCvPErdl30JymB2nKVKJWPe9K8Lp
2QnL8WlmbXkoNNmIpwRKm1c6XPUnoTjc69FSw3XezPYtt7fl2bFGxE2yf+8rmvypvbj9u1Epfqm+
BOPMs+HQ+OvnU64pYT/eZ74y6k1B1/GGF3KJBgR0pfVKlsJ4MTLpq9Oixj+eFCEQML5wznC/Bvxa
JnOg9SNtuCZLEII5GRGMfQECRm0TuP2qAiXJmnUqdshaWm9CxCbNtl9YF8QOzFFV5MlEHFV521Ll
HRC01DcDchgdB+CMYBYXQ/+OWS3waePJwU0Nsrz6/Qbz6SrSBghEhgQ0IZEzgzLyW6u6LxX8wL2H
tE4e/K4w9NFRG8sjGVPAcFCW2MwcNNPzZecCqSJ6k1Htvif0vd5lueU/NZZE8ZYwO/XVU7ipxgS2
FBZHoyyL5UoN5CYcZIki9NBka299PfEw1o8VEMQLc11T7mzB8saoxu1uo0625KaGDd16fJLZltSF
0DeFZG4W18NEozWbDX+lT2Mrh+bnNL7lOeSM3eYp4veyOUNAywZemLt8ruVTCYf9Nc+q7AsozeyW
R52XBdZJ830O1uKaPbcUSDqmwLq0i8n718H+/5+R/s/paPM/n5HSz6b76N/G8uMf98wj3knz+kf3
/R9j8fmPpGvz7s/Hp9NP+u/jk0WcM4kIuCaoFeEBUpX8KwOaI9KpRI5O+GtqJCwI/z49ef882WzB
KYEopIlHI+XfpyfDcv6JlwuHpx+i2DIxGP+duCLgsKfj8//rDdC1Q0VLqrR1+gvDxR8Oxz+dnyYm
MrBwsUeWjCuzNMpXwjYHXSIM/Y5sUBfxsCKDizunYa62RrOVpSZiphd5Un3Glj8jw2pExESCJA4G
mhlnnuM0Rgh0CFdBgZI121YeIGYGtwho1JuvNctYbRjmzqExRUxYtugtrnpRnMLBaG3GkyPNo+fV
hKCWoa8GhHZF55PDywkwzYmRv3TzClE2kK8JzOu6UHkhVnNAPwnxNAA3z3edY0o38dEvkYQxLRsa
DGPri6OekZexQzaM8HN4ex9FkZHdx2wvvOhqXMSMczrxDbYhwS9T1xVXiH3w1oy1zyoeQUU775A+
cw5afU56fTh3664FNIU2rFfZExHS7Qfn5U2fTV6IQX8tO85LKDDF49DNGRJtt9QonAajfdVYQUEQ
DZZ9MNnoSalZmYkRGofmE9rq/GDUED2YgUWBiomQVV+VE/VyR3I0gkdrMD3+HJ02340ZZ9gkUt66
HrpmY/hqjwsjFTVH8/Pc2qgQXMKAgOzgGH9l0NxY6cT227PMTu731ay3m4bTdEuerZsjejeAHSKK
kd8DIzQIj6/LaTkquRntmYF1fgPwBPmO6DwdjjEtgG6JKw6e9h7xvuCK2JV+MFHpSpRbhvkomR+9
lsGEZp1EnfALbRn6uTb96i9dNgwfNX4+QnyDxbzYelF9On0+fUGFvIY8GYidSBX17buic91vATu5
RZJmbup4idhAOJJOFtnh0qG/xaGvr5DX69BHsYEp5q4YM4VC3G1dIzs2M0ZVOEjlXI5X9SBMZnMN
mxnkF2WeSoPQ3PuMaJ3D1KDMVOOyXrOLB1t2sGRbtGd+L/M1FtlYnffAk3xChM3VHK+AF5UkbCLk
IplVAImIKzs/KeFxYvTYf9tlCO9oUSGA5U60vXmpmmVsawaojZdd9yO6L/TkLn+GkVrLL20f9c5e
TF49H32adq4ZyyxavdfVdvk9sZVZ5a5Df1hdbFUUTZdm8UcHu486cy9tsjH5xgpPRCRazm1K1XaH
9MGg71BB6wqTsSbAK/UzVAJXRrt69rPTum7+QDpSicTX1yAehp4jIunphTCfJgG0LJlau8heBe6v
5otGOTFfmwWjzwsNftp7xkQQiQt6m6d4JKmVjN6ZccnqXgTow5ELsALdo+hG+13MyFQO5rJAXJJS
B9MFDgdbEQOgA7JBgdoZrASakfyOymw2H1zlTDzWFY5mZLRZf1NxE/kYC00fh8jR8V6EMW/5TjfK
GlIU6P57Q0huAdh8a/2XHBcKp/JqFl9mw/YRZ0T9UuK68no8280aXq7+MMcIlDyUYIj6x6PVDiN6
U3x2VzNxWTDAGmA9CTPrxbiJDKYidI2lSwx9Vjj6bS3c7YEsx2BMWHerMl1EJMsrSzVutvMn1Qz3
AI9qMgoR0t4FcxfW+yLKJsQyti247wWLEi2dueLX8QjozPx5/g7kYOSgOfE2l6KC7oZ2jRU5IjpM
A1Ux7Af2p4oBIwXdfVn39pLU7ZafzasZ4rDsp3wiZmYkvXl/6mrd1cM6fGxlqJ9dAjM/4H6bej97
y/xen7pzCNLnvkHnUnHYeVG2g04tX4amOnNq3x5SWgXAXLRf8k3Q7QXGjkxlMdxFKL4kkDUUOzGI
8TFLxrXkYkG/JDA+zywcNi6H9BuegcE9lNql0quV21wxHl7L1PCLLUja3A7aNOJ0djOGXlQjzpQq
Wr/bkmDVQ6WJX0nKPFtCCIiiEfuhK0N5mCZTnNeyArjG9XSz67od6yffFjRoF99m0Y0y078VCGgY
QIrFKRMVGfDU8qIsn0c1OS8iWG3+nW/JF+ClzOhnIjHIePXFoO6VWchLbwMlwdm98RduoN26yWng
AIuB1/kLWlu9AvYseiPWdjm/tHkVPBij3w8pbBhrvbJkXl+Xssm+d7ha4DOG+faIZ3mYD8riwTtj
4NScaq0iN2MPR8ljRpqyJgtTo+/s2XOieA2sJSApa5I4QZypgzKtI8iDaClJExIDIuyiGst173o0
pFl0Ih4lmoQ28rRMimlXZ44Qu6kJ17uiEeuLIhe52hV1dYqYHclWiEsXGc956GSFTyrrIDFpOIs3
JEWhg6fFKbRM7DU4tbwNZywSnlznrDOGiO15YT3DBKTnBrnHOvKn0ZmXjTTHgMopasmLt8sBfaa9
9f5ZPS9SpXhhpjY9eTjgIkyDj8umF8GBKLIwSMdKho92V3P/NL7ye+EScRyLqqzeBTtzm8wbxSQi
xq27HWwry5K1spynSdKXpbWDJoZnwqSc94YhDWW5bjGae/udE42HMCYYlxfRzs07TfOgYEe2Zy6x
o+h34M4yHovBhWVWq+gbZTBTe44AtQ9kJOdLeAruUBJEjcm2WYRHyhy+Ty1gnF6aveIWIi8CuhmY
fsOxIZw3nvulWSAuRpztm9IyvAcYnsSUmq1VEMuCYblIh0UNzWUg2hzTVmMZn+Qu+t1ejnPl7nNy
Eo5bHs52DA8r95NwtqLniVHzDbHsXpOEZMaxukddf2PnaNKTiu263NlLpW+zIFMoWMifL5Nl5HAV
o+1uwU6i9TPhArI29WOXqZ1TQAGNazJaFHS+1iQuWzr85xlD/ClpO41MvFTypN1BtJ3tAb6JSxRB
oUTgRLMjnX0u9GHLt6y93kpjfZl6B/WeN03bdwe9Eg/DUIZ4MtScNZfDEvrL6dnbLrHHyG908Yyv
NTXPY77mksjhcY7eQaDUbswauX42Jok06caD+ZItRoSOdTOcS7CIdD8gQvduzD9EGopD4s3pNSo4
WxgYUnq0HjyjoUkQ9cDU44u2Au4PXZPgWkwa5XW5sJgks5iZFhZ9X104sP1tpPcqOze9STk71U/j
Xctx9tucNxKVNOL1h6EX6jWalupbPpKTmZoTSffxMjnlq5rzWcQNNf2TLtr1swOfc1vNZTYmaJWi
xz6I6nM1z/qN42vG/bPm/oNdub/rpA/QCi0ULquql9WX0iut73a/bg9EZ2xnWJ5oU5bKsF8n02ju
Se6hyrQ6AY0VP1D54Q4jWbXukEfvSkz51zUQ3lugyXFHoDi073Lre5Hoeo0uR8fnfJUVWUEoetSH
Lw1PytUSUJwnwFtFFVfOTPJJOwq6QItJQBDnYBleUm9CyFvz6qTN62h54BgL5Luv1NwDNpGBE4+9
lo85+LGzpgBQGLf5Et720Ep0PNu9pruybdHD2gqm68GwrUfox3WO27Kev7Km4b3KF9FTHLNw54mx
OQEHJgbJ3Q7bptfv5OlpsZGynWirxF3uAkw2JZ3b3pv3/SrHT+hI/atrVEOLOr7Lqt1c0KaKXXs0
vmYYHz78zjcfK1YMmRTjiGCi5JD/tNJkwDMF4K/bR6O/kV6XORwWxKkx4OR0OZMMqNG68zxaQ9j+
UBWhmCal4QzttxvF9rySCg3+vW53rVGP0dlY9agLN1U5RbwFnKeTvqp91vrOlVWSnZxZMedj4zEb
MkKpEfHLc/6X7AtYVAOPA+csIw3bliB3qw5zZ5ePanWvFpG1zVkfbb7HnFXMHC99jFBMoQfggN4k
MS7RVSuTaWxwXNVhy+YOj7n7XJbJj3bZzHk3tWGrcGRdI3YWw3eqt5GnhNB3Z2HzkeNkvoIkpAKc
IKkiqTMIZY1B3Y4hckk+dIeF2HnmPstbqy69lz40nDzRup+vaTGJ52y0tR0HGNbC3eiGxZeiyVW4
Z6RTbBfUlvQeqcDcLWnrbP7E85C5fCVE64kc1JjveV30WdZFBLhnNppZIpxpMoMDNwl96yn1AC8t
LgUkYelosXFkhdhWlPAL+CNzs6bECFFYDnYz8BiNwiad1wRQmHT42cbYr1uSz13NWrMfPFHhz8Vq
y60pkLCmwrMaeRjWpbdiy8I/jLV4RZjqjwtVB2MwtLyuoQBO2Zvurw1vHNRBRENzhbV2svdVHloI
6dAgkXGNzxb1HcTEBW3EYpV73bqcN4PJEij4/QwgkiSswierFF1x6hg5JWkw47U965yObWrJ/JGG
eOcDe2i2mv7p0nWI8ye4se1xDBFoJjlB9RUI3JUN3dxOLCy5ZRCxPXYWekwOisUDh5nh0fDxZJ5n
JAyI2BGyZsmoLai4Ao+uTqfc864jpqiEhGMfv18ajraHoceAQM4tZp8rjRl8Saw85FdDAx59q3oG
D4kKTvUwmh6JappqQySF5w/reZ1ZqgQLNk5PStTaOEhfonbvosEmP68wI0TYkRrNnSzrWcWM2kkp
6wuv6mMUg+WQ8r4UUbzhfFVpgMq3TqKcbYhuYxl1ByV4tPa9P5UGFxd27z53BM+v6xSFlQ5MoY2U
klBl6eRldAd6PeF2wsSuw0NjYRQ8J1OqoOppRE1Ojgqq4ogRJw/Ocjbm7jrDi46/NMxlc2U3WVme
sf+XOe/36Bc7tGFo4qUpujYZspWGJTIS/u24LG2xD62S22x7xjDecsyGvYweSdnfMieQci99s22u
MbwS42XSYVfXC36CAJFqs1UHRHJNcSYnv7B2fMG629e4Kx06hA2F/kgXvt/Vw5DJNKdA/F6Z82Yd
gtP2no6dETnnBV8NAMrWeeGNplYX10ZQjlu6bEoSnbiufXmMvNXVaa5WLMoG04Ry785T2yYTrUV5
N0ynqK8aybq3l2EVWKkRmVl3cM2MUIgUVe5ID8lWPbk+jh7m47x0wXyzytWcrpH96ebCYo0Qd/RD
+/KR2BLiIUem4PPL5IFib+MSV2ZwP20Um5cR2ig3Xud6WPYTItOvgNb66nz+Y9wz29Lz9k5UZtmj
lnSpQ87SumI71qpd9+SuTPgBiNyQOx4oFcXMsiI7adZi05f1qCz48OQZdjuxYEZkNuTLKlWNPxZn
duWi+rTFiC0XXBhp9kNRWsPO99uoeq9lZzyHQdPgpOkGTET0/LolXbnEzT4kxnu87J1hHdlRy9U4
jGvurLuNWRJtaKehymSMgu7GkVNrJST9RDmnbXCKOwSZ3AwbnH+xG8bhBF5Tiy+PZd3o4cgGr3nS
vL737xnJIQontQB7q+NtsjmQgq1odgNVX5LJwkOcWhvTrwTI7aYPGOucSzyxeiX1c4R6LP0cbMtk
O/195YvqbW5zqAGokxlqrbrn6NsPG+jnTtNzQB8qBmTkbXCLA65pIJUL/RqOVn/YlmEKCY4Qhr8j
WrnvsH/4ssOsh6oRQzTP+ty660NpmVkYZ8QQuulqC8WdQYT8iF0Da28xWyPK/CVqVwImDI6afR20
YQJUHxemW27ilvYA/i18LP6R1ls3I/6tEJSsQ9W8hAtMD0Yt0Xhdbl2z7g0K3eeyD6Mv2BtXiRmU
pzbJdBe8WqVbv6/WuhmxwhdGnWWQKMIqUU7nlmuVtOhtrjOrJT1EtvOGWnYpNKMutxerhI0fRa+C
HOs63iySVakDO3zAKMkGFfdBN3zj5Tf6NAp6tZ5PEwT8r31JfXBco3z5ojVTOy5+z5CCE/zCUbSe
Zo2HDWCyrq54mbBycn2Xcb4WUpdaHEogyBykOpPK2cFfX4Bn8WE2QBkAXE7ddsCqt/RnI0/JzKDT
qPBfZQtHi9ve8jvnGu8sGO881Q3gxj0wBkmUNToUerWGlw/ywayjUzgGDSV/52VVPX+gEbRJK0AU
0OU94yCTQDEvKxVlZKvR1zxaAO/VDt80sc1M1N0yzUP6RdhH1t6EfAAYC9wB7Hhbusbe9UnaSYqp
mMo92mlDswNEwj8TTA9FOqnOl+fUgtO2c5nn0qVwNF3xAxNSL+wP1Rhs1tuEOmm6FwzXwjOXyBuX
m+3nwX1bE8j9ORB2wQmVmSxV5cVcBl53oDFgUsI0CkM1Z9xoLFguajmH+qOIGJddmcyKiuceOdHE
KKwDKVjQp2ty24kxntp1FWOJX9V7VvVr9jpi1tGPddaMNC9L0ke6kmgx/zQ7bTtgrGscgPJ1nzlQ
F8Ojl5+QYBu0yuKbXRonCACL9+I/BDLi8B01/8XemWzHjaRZ+lXi5B5xMMPQp7IWDvhMpzhr2OBQ
EoV5MAyG4enrgxTdKTKypa5F72oTkZERojvhcIPZ/e/9LhM25uS9n0LKT22VvYu5Neo7HkjU+WxK
UlINlYqy3wIkl6fMiufHNmEev1eCYRzO9MG7xmy8KmEg+Ziq2cuBo790aRPQmN3zwZXYrhZXnkjY
9UnYJ+BpNtgNixd9juRLU6fGE4xolJ50lDr5M2mzPUylmzTByGGx2cd9DgrDp/FGO9qgXqqwJYZw
5TV9axBu9vEpjo2IumA07LXywqrERDwrNWyY8Q37ZINzOKsYWaZ78gNpuRk7OfYnEumMk2lNhphg
yJx8Jm0IRhniJMlNjmUGOe7GR01CHtLlB99okq9aVjhwR+Zcu2+YdNcMA5rS3M4oTEvg53yxj9VU
JzfK5CcRGdZ6eq5FPG5GCUyAjVKfbhE0J+emMmtGacj/It60JKLJmRDl+FqLanrqFqjLIQnbRmyU
lkxrtULXLHy1o/SbgQrKr+AlGo5R/A+IAObUmSHTi5hJfC3UF0lZPD5H02rYDEa9YTBnHNsPdYWh
hKSXMu+ysZ8UrSGz8YVjWrxLPTILeTUlYzDiE9ssRIMfMXATUxkWx1NENMgPIaSvsxVDkWaljkLE
BNT6KNlwN3ManyxDTqQmF+9TPY2E07zYbF+UN5Buk7rKb2ea6OKtWDxuM6UvzSHn/r+DbiK67YzE
fmdzQKlDDnnJS88W8Q45hKujSG/f9/5MJo1FjWG60jrnRktJLfDmpohVN+ObHLB7yNJd04ph3rhV
muSbQqvH9yVkL84Yjb1cfGoqyk1LFKhg1YrYiS4qW7nqCdJfWPL4y7dpXiB35FkrSHn6I8gHvSnB
YRb9i6ICKYwQicJZslBcaZHD45u8KPwA0IksOCqdK21DRUb+kdBZNIfksVD7R7ogHiJGLwk4Uy0e
GUOlkwhNQ2ZjYGveeJl8za1ROW1IC+jt1F82tbgq82zUttg4nDBTAhQKwRQQvvR0CBkUPgFxh+pa
6EJ9xbgG5iX6im1l7JMZq+tLmBESZE0pYNjgdHGlvdVQSUiSsPolp3aIa7bIPQJSnfsFB0w9B84i
WRv1zSI14yGOC/wZxFP0fueXogMdwLJkb2D+sdNnFlblq0LDOMgVgGTwLmgIHxx63ftotPQn0Uf+
sisXK7kFZSK5i7IlyzYFStPXnMUdOWQUfYOOoziOI2PY+qltGvnFn+T0aPBNsmEmGd11M5SmDGjA
0m6LJYZ+kXn1TGKt65l6DfS2PLSQ3QcEWwtSEd4nDvPSZwhyzZZQ3DYTiPxwqgv+ZNR3PiXR6L7e
YXFLVw8HwBMffDnFMHuV5R6WyB6bncAx1gW6KSVSjjuXFIOqbCiPnP3Me05uHsxhtsjbzs6cKdTp
fPW4s5jLbUxG9UuQuTR3BJa02uxjt9T9NwJiZPf0slBfPfBc+Z3bd70fmvoqACPDMAgSgvhv3yy+
dna9yrrufTw12J367INbFvrtyPmLcoiGUqSrjvd3ReOa72HqipYnm7ETXqyEgTx6T9V8Ixa0gCWC
XaBtOk2HC2x5RnKnyq5+Ji2DiWLWZfeEPYFcI20b9Zf/MTD28/HrP/9hODij/+/T+ctzkf48gf/+
n/8Ywdt/mq4LU46HCrZw3zAZtP8YwWvM4EHH4+FerbwwKddBOynLPvnnP0znT3ytugvSxXZonhP8
qa7maclb0f80bI8gFXYO5umrj/o//+PL9L/il/rmx2S9e/PPf1RDeUNVT9/98x9M+l9P4HVBV6RD
8sS1+DtdD6uV+qcJvDC0PoajsbO7SXcOrP9dFRaTnvYfrJF3RheL1opqm5b+ws7Yx80Xanks5dn3
tcHfO65s1J01NaZ3KdkxZUe8WL36lkiz7s7gDdXWR5UbjjAg8u7IWNaqdrF0aV+yOcgmIMR0VFyA
2dXw5NF2QTEvXjaa0NgJG6ExDYn/AZtgzUMnmhn63AuJ7+erGCdXYgSbvMRFwi7L7muW5Ok7Yh5t
Q6ihGNOvPCOJurbsev1jNtuj/S5JSbYuSW7wHNEz27tNk4WB6FQtpEg7JzGiB90b/XY/1MTHOUU9
IMmAnxovyovK0Grz28jWOGalEDQsrciAQMCb4fg+9IaZBDpJ5u4ial886Xr7afAbIz5OdsSoh10c
upvuPdpp8t4m5HxapM8DtnEmRpxaRlh1P7BdBbvWWApqQux1Gy1hUvpk1x2hYQTkyd6hjPTxefRz
eQJdmnRP7Lu1Ze92CeTndFLj05JTmrm2zw5tRYtdbb2rNS+6Anvqdbs652lS1FrMrIl9zLEzGTAF
iWyNh64jxMCcRTEUxi4oouPCybIOYLMadxbuSD8wSIiwu4TBNX3OxJTSGRdFk76fZtuKbxZNRlZQ
xH732eyM6NqKssW7bccl4fEatwVSdD6bH005zM8QlNpbGC441Yvkgr3SDbvc0gTlG9K98zX1uIC0
OhLUsF6KjgHFPkuWscvgv7hJsqsY+9hf7Glw4sBOujzbO0hiw6XJpgwuQe+rDykWFob/M228TAja
gnD5JOc9OlwEaaFvG3s796OM7pIyE++mHrHPCg0V595LOkAYeskXz53u87mndm9uO7+9LqYSPyYb
i8Iy40A38r7s99biseRDUzJobTt0HgV+lC/h5dLRYqYUVrmH2sBRbdbHbKsPfZm8b5iGeh89Bvfp
DRu6aHhJoU/1TBuspF02qlV1pfad8KO6XmUc/BKhSc79Miw0rrY7nad5yxaUvdk2r7uu/uxH4xAf
HTVJ776Z+jZ9RCTudOZpWcrDDttFzWyZIX/f3XQ6W9xrlDoPRHGiw+I64IYTVJ7Q4Yg8B5UP22NA
R0csKKVKrNID/1vjEM4zV+zpqWn35thV10KSRpWddUkcRV0bB8n5vl9i71OTy/gcZYa5iz1Hfcor
FwCe7+WfwTNPTG+Qjze9zigPzQWCTIfsueSYG7Q8L/cZSVbQabpH9HXOab4KMq0x2VlPy9lk6kpS
e67yB4Dg9aoYD9y++TA8kTZuz6xx2cHt1wItjHxALcZviKXx9QTYo2gNcVfnS3zSC4/rDu8cl+Hg
u3yikPM3LQTVdyXOzgcBb4veuaq18Qfo6QnPBsaUIcrw/mtrf5sxuY+60y63PrHAE8dylJeZwqu5
a100MIH4UljJFNBmoN7bJZybLfMblMbUZzFlZNTqe2mOlKN1ljjrYsDnpORc7bNcqMPSzPVHs2J3
oNj3EcS3m52XCFttbBo/0MQjpJ9+hnHUAKFDgdaOZpFql0F1N0bPGDAbiA3GFYUui1ycQEW568Ik
cEVgmvb0AEUCxSzrh/PUThS3YexEVGAK56r5Mk/a9NmBGXlwHNne9d2UHlBGBEl1Qw80ZYIVsPMo
APFDB1cq+tOcjMkHfFtewN7bCxl0tztvGqJjWsr7nFz3zsXvvRmFS3mggxxKm2l2nVJcd5VpbXsH
ryg9qtSdP5Yc4RHDLU17kEnz2SSJvUuncfgQC2+4lT0bGjawFke3ueCKjHszt5OzTg3RVpQ6QAQI
Ykc3K57jhSPtxuA/Xm954xIvnNhAt7FjdjtsEdNg7sqmmwO7raGp+BalvzgyjsPkmZcJcOUH8Bvu
2RaqObI3boAjFmfsSh2xPdxbPLKcbd0O1cHu/C4EATVeBje2ThO67iWuk2gPxtQ8TE3dPs+RolCv
s+QRnS8KGQHgzFz6zx4f4dZJTfOOJOsOWFJylcf48g0IYmebuP3HglPMun30gZjnGgWiIPDqwKc/
+6apiuxhdE37o5mmIMjw+8f7nmbGY+311g3slTpgxy5gOcTWQN1oPFZPTKxua4CcQavp5p0G9jjU
ukTuXL2ZQ80si1vl6WTMHe9g0Zf5qdWBtpUpxUOpDmFxzi1xomrVeu/PHscTpoGb2Jm+aAV6K6aQ
1uTn0UCHDxdvA1DhGSpBA6MFnYcxkykmqNDshtjv8s3dJmPbbli6BEccY9jKKIa3RhP3pY8FvrFW
XygWbOv+OjHWp7itr7WTWhYV7a5iDkfvqSuvzHyijAZafgfPJslSJ+cmsIbUYPJd4yLs2t08NkbS
D/uRUaLV2JxbeOzEHziit0aM33kcFPkC1GtX2zJuyWTh4X3DxzJmgYJ4wekDZo/H1BdoH70+lr5+
4G2i3+NmMTt9Oo4DMlOg8hXqIbAlli84+d3o2XQHqjYhRjr9p74z6iPxDfxysvJ3U8H0Pi/7TwVC
D2P8MTtknZPeiE7D0+AmxQPclULstXSx9J3uWS4+Ktjru6oa1wO6KOu7XuNTYF5lXDLacjnhOYyr
m3Ka4ap0aDJoHRi5VYxDupmD2cPSj8NhSALIJO3RSAd11LQ5vVoSp3xCXeOoUjRe/WU0IzZWTp0w
60nrOowq8qyWLB4rx/VXf4Z3stIafwAGyQsKRPbcyNJ61IaGk2vfO8OuzdFaCihIftA0Czgt4c/v
u86vD2Wdlzvip85LNs/YI81U24OPeB4jhj567Bm3At7HSaCG33kwMCDC9Q63DeHk4ejjCGJKJryK
7Zlpb7rcvW86IUIny3CTOzMVrSYs9NWa5D1Kp/wQgbm8r9jXoHQnmXfbmcrayXXR0nE7rySQqNgV
/ej0ZxT11qegsjXvRzsqYT1oRZXtMaNZl4F+wU/T5N8bZSJuGna/Oxcj/MaApHUjMw0D/KTW8UeJ
yQVhvBqy0G3d8tOksBelGYxDRh/NxZpjohuOTPdF4hWHOlEmQ0nUiweRutNVGmPcSrT1kIw7Qx0F
w98QudPlgbF81nykvF4ZJkQau/rQA78IvAiC58bK68nZUBAKNbBKDWc+9BgcONbTKXSL3K1/GCy6
FjHlNwOw7Zjp7Cik/WUp9e6RJ6Oqgh4GEBdwyK8TqD9hhLCDpSQzHpJZmBdHG+OnkuH157ydY1hj
Qz09Im3Lgzetck0P5BAPqmZeIMl0l4Qk5IWyh+iU8yN85I5Gv1rKxX2ojF6e7dlKi43f5bbNrIB9
TOPMySPFAPEFYwbVroul9ffKGM1976xRohxnj8AwVUbdp5jhmgyxEtrjy1RW4o53+r5dJ5tZHYHS
C9omNczPQkKovrT4LmGVRgwP3kscJea7bDCUEHTkimXa4HMehwdjVUQvmlZHJoM6QW9pEjN7ZkXj
BMMgHZ9+pk5+KXmeD+2kORciDku3xYqn50x6m8k42eBfqp2n/Bz1ziRwchBgAbdu1GGsMUBZTl0a
HVqjPApL8kDmXBBknXzP79XgqsdD1DZ8oxJojBEmO9kcS2uUVxoq0nkcnM85JvvLvDj+LWCX7FzC
PEZywtbbjwzykNQ96pVtbGFGwZ7CQHN3muycODP9x0nRHPokLY+uF7u4msuPKi9uB5PcQWHz0Pdm
9RG7Sxmgm9a4HwuNht3YP7qDmXzlC2rdxyzdgb2SkXtU3EesZvlpNWLvU492UhZT9zsKjE5eS0+f
O1cW5ylS1jPORK+/HvV6+jJ1WFgPdqvNZBaGaTSOauY4GJKabbNrdvHuJwe/+XIalQFLBgBzL99B
Kc2K98RZp5cY8EuNQ4Y58aE0XCWPCS0v93Q7e+YBDI/3aYhTalCpcPajnQ1YWj/qzF6TcPYBKY1N
zPXAIMsRdilJpW31cYZTVOQZ3uIBZpQ86DgwrK3w6nTg7JVwC3slO7PjkLHLOJmTM3bvZjgu07Md
25G5TYYh+pLiGephfdVYAsie4BgVjVeKq6GaveTZ60tbu0QJM7tbYGZcOhHHPaLxAPUMNEwynRYf
58rGNfQJL0CTRt+bCC3JjHyIPUAukVFA04TcdWs4hRddbNU2K8EySpagXNLR2Wr8Ui/KZa5/LTj6
4crKtcXZDWrpokOeFcIOF/CNMlzJSFcJxmuMyWQmOax2zEsP0khncD7DPBy0bHhy0q44Rbbtb615
iHZwpvR36N7pTiKSHUxGEl/0pU8+DQobibcUIG+R+LbNYlT7SIuafVZhIWBzjuAqTc/HEVlOxedZ
RTEzHMsqDrZemGcA6P5W6u4H6OqKO1/3ylPSdtopZgKwdXIkWjjAhJLwMW5ikl2flcngc1OwLfiy
xsSwSJiFvy3nki6jvC7aAz7a/utcLNRBjU70uUFBYQ10Guqq4JDZuxkDNQq10KngRjyl8zpGV9tm
utXsKVifdy46CNQjesX2Zmz2t2VkRGf4d2rvab55A+NuoU56MXZe3D+hRs47D4j3Vo/y9qwwVTLg
rswrwnzmJSY7QMMhyvQHjMrddjH1/rNVa8O50Ft8yPjhgzIX5leNkcY5QaO5i2eT8YUOA4yyKxyV
WD1w7g3OAFFzSqopgEDB+Z0v/M4pXS7KoguucHRrzfi7y8mKzqM9Y1vBcw2vDNvsNspt7FX9TN25
Ezn39Rznj30Ma7vquCBhyZ7m6ERyZtpqGsd5lllYDFN0TgjHhaZp5AfGNAlIw77ZMujuL3oBV+sQ
RbL5mKV9nmccCKrBf6d3VEieYOg6pBxN5uknzbEa710jE9/Z50Zr+5yJ8S717/5HcfyhOBKG+ZXi
CJi2T7vkj6e0jdPqD9SzZ7DfP2uQ33/ADw1Sc1EhaVRD66MwyKO+4f/EqNd/JYgGCZASDDVN3fpX
EMgQf3q2D8mXp95aZfGzCCkIFnkEswV0AUq3aFp6Izr+SoR8TWugmZgAkkvvG1GlVc80eAs/S5Az
XsCGJ4QfdnbbBDbx06DC5aWW/VDM3366TH8JoD8Lnq/z/D9eiwJmYUDqQHbV39AzuFOXQnUcxPoK
nyUxvmzrSiJzPlLar1/JXJEP/8o2/fVScK/Ihts6RUPrv/9JWZ2WCoIo9MJwGZOgsvyzEk9VOcFB
nu18VzKSYdvIgRV/cRiNzQc8WSE1FjdJGtefSuubiu80AopbR8Mgt862o9nfWFYOH9+2Vo9z+Os3
/Br28eP9ErJHjTaJ2lN78/r9ZqItnRFLbziwQ8PkJPXAIjC+ur8AjRnMtjRh2ttfv6j9t6vkMp+A
U8EBjkQ/jJHXr1rAli+GuYRpmAkngGh3G0v1jYBHQSyhRRpMqk2pjfUloctynThu7dn1L1D2NhWK
dihxz8B+uE3sHt0Shtxqz9zE8tKop0kDiZcaDIhWUgj8OQ+CclnJQMT+p9nhjIqn5n5s3Vv27xPO
QB7g2HTsYHBFsnW8FLFLT5jdedHGoD0sQEnuQrqdtl3dFO87WOfWpNKrX1+S77inVzcOB3f0y/UW
9ZgevOWGtbSrArFhUpQIVOjWK53AmvOvFVRNbEq2Fw5d/KHsezcwuuhKj/xTwVRh0zS/JZgZ69X/
21vhewIDlrdER9zrT2emBNYuVeOHaIY1OlnZhXMzzZusFOXqJSWiXej+NjVDuHo2kTDY6bigg9GR
70eqKc+/vjR/WynWK/Ovt+O96Qnzbbw0uar90NeQRmJLxvgOWz+whid05iz49auxKv7tl+e+pNSN
Th0Sguu//+kLnOI5sskpi1BKGhT9sVdbLOHqN9+A7610b68xtV2szN/bmd6CcZAHV3MhaWWtAOKK
BecTrtci8NLhUkK/38QZMNxJWKcmsbRNZDinmRN9uGzYxDmHzi2IRdd057hTeddYZC2yQh04tH/l
INoRUrwMtC1cllFHhKYaKKpMtcWEsUfCczfJ3JFOUdfWgiGYx/Vj6xjvhqizz42LPLx0OepIDJHQ
T7FXNSOBQrfsr405xFE4HCW2rBCCYgtr1wMzkJRbe6IrwiuiZ03PvkII/0icWF5hisEZHy/4ZPWW
mDFLSp4+ItMt9BqQp3NxtBGHwYFGdztqsap+17T1b+9lBzYPOBcSFVzu1x9nMhVydPPCDz2IQzDx
AhibaDqVUx96h7gFNVVnQ0/cnTujM3hx6Apzwn1L1oc/tvn1vfUaHMJiy53Mguc5rnBcapbfPPNg
oQ+9iFByOf/jO+pGd0P3lb7Rv9Az0HRjR+dR/7vKtn/7ogR3ATFaugke8fUV0JexZJHgRav4Bh+K
v+M4jeW2lZclbb2NAALH3fbx17/pv13OqB9eB40A7iCPvX7VaqRYVsmMx7vDGNBnBaexKt9zDIVW
AABA64ZPXs3MWmGUIwmankvlHL5LYb95J397+HPRXUpm+U47PuTAN6sZobalbgghhHE72sFc6ooq
Ec4xibeGB9Ccg4Vq2kDGU3uK2mwKZYdh3PS064ZdyUm4pP8hnOBJzw6/fmvrPPlvaw33pcdmgXS1
br1Za/K0iGPHZK3xy48W7tR3xXw944d2RnenC476WPQa6miso2UFixvNF3vAKAY5f9hmpQMWNeYZ
ZWB7nk2E1brxP3alRaMNMNUgs+5S1Osg6TJ/P/kLP810OfpX2BUQWyOVXTh3iG1Tah+ndGaEgf3Q
zZ9dHV1Nm7k7puIqR6T0R7w3eMIZn9Zki3tNYgV3k2fHQOFNOEN1tbFcefE76XFi0crSJHLRnTVd
UgRUapy4udBxPKGPzdIL0yUGBCOLW+KlP04GrwbdP+/z/t2TwoPLs66qbPP89Vb4ae2GytfQ3+WJ
cMzoXbAGLYhFvzX7FICB2f5Ywv9/UAnUS9sP7csfl+em+wNz/Vcy/XX1H+tLfSF/06Zx0v/n639k
K/3XOwmf++dX/0DSOu3n2+Glne9euqHgj/64Qut/+f/6L/94+f5THubm5Z//+FKTjVx/Wszb+vk8
YazbkF9YIF6m9MsrDMH3P/DXAUS4f2IGhIDKkAW2jmnwzfvfLgiOGRb1xEKnH5DN8lqW95cLwjL/
9AyXJlyWSbhxeBT+5YKw/3SslRxg6iTybain/50DyJt1Ef3cBM+K34JUimlyoHl9s7TM2zEZJvKS
jEB1sXCZs/Eup6XF/IL9zGSfqNGBee654bQdE4hsefrpWt38eNj/fLd+P+L8tAcAxQgp1mYDvJKs
LAB5r98BSeIiyftGXdWdlGZoKqaR9zbepuFIdVrSnKYZ3t1N1LYTz+ssm1z7VJRWj2oY03uNF9Tt
yoil7Dfv683+j0MfREuOgA5BwX/zvjgvOr1BFvmKIqiCEGPtpivDRYwKw1weU1GR4Yu77ibL7nZ5
CckhFFY5p5uiUyni+JwTN6Z9l6GBU3fUvf3m/b1Z0dFwnDU/aoAVdTnBvu0EzWFom43lNFepm1I3
xBPUms9Wo4kbbdLL5tuUN0sPxd5yuh0DPBrMJhuL9+c5T4aWdc5p77B+CnVG8AELUzjKT2/GSqXO
bxo4jXVr+tMnTNiEsy3zc/rrDZe/vvmEDbqIbPhLxnkBqT4dVdU30VEWqxAdy4mgXwJu/IVY6XAL
lDyfQxB+nXOQ9tSn/71dNNwOjr+O4OyOgWf9H69vNoySEY12dKVgJlB9IKH4F5dxXCymCAzxm4+p
K/sk/s1ntT5cX10AS3j82oA2OOebSA1vXhU3iVuRyz3jKHdUOCwt2QjHzXXS7v3iyIcFzhV2/MpO
J1C+Jf//rGVC3f36lnlzx/DLY4am+9fiG2+xGXnzXS8ZnijkfXnWp8zUTtJS7kDfTkZDr2RXXP/m
MLf+uNe/9XdJg7vTN6GSvuUHWmR9E55F5dlk1JzPwdDUtlytilUy7X/9m73ZQhj4y9bvgGB3x3LC
0vj6AjNBdWmnM+k9zLR5CJsfl9BIXOtcep1W0lEAtf0409di/2b78reXhrDhcfjnerKt5G+vXxqV
iaZTiFYndy2A3Au3RECkYM19V6cLv6iWzRGs0nhg3PPrX/rtx+mgG3k8AVxyy4bLruXNK+szdluL
1s8ulhgUZF/yTf+xHCWQWn53jcEJv1kSDZ5hwGqgvKKS4Bk11mvx084CBt0U1aTM9l2tzfU21rr5
W28tszpYMZrTlu/16lnxyyVo/czdchqzzyXiPdnBBv6A5fVgOZBmj6STitCTNlv/tBZnWhfM7WjS
qdQS7cRa26sTIxrrPZWq44EiQPdu9PH+TgzMt9bQX09OlNyryBsZaxd+BFKA4ebEXorx5jL12gvI
jC7oWjl88/uo/dwMndrFDKSOibU419wOn8uh0faOTi+iMdF71Tg6faZmZBwK/GiYdaUpaLowejpu
fPGgTQS4MDWTcIwx6uJv8HagCcqrdqrJ0qOiQ3WriMHGGsdQHqqPlmu0d4lngkHGC7urSX+c3KqO
9+SNH8cmX27VKvhTGdsSjRuife93LnG3OnnmgPTNw8qjb6h4olNtzJcVVbWEDIfzve9PdiCdVrGh
dSJrUyV2g6eJK2Fo4HoQQ4xDb5GkHB3C1tBpyq1JdyUtW03VPrf5YO6j2fF25IXqh1h2Ykt7A0V3
jjA+i9GkVWmWLafEOman7eQ3neV6t47oKR9xe8bUVZLfqVpX30DIY/TJHL86+RzwN/nsjNWtBRZ+
4/FOiCFS6dMFDnUByPk0NH9yaNGgK4uk4ZUJXPw0NT3YjSTq9w7K1h5s9T3lgNapZpC6ZbVgiFdL
ijUT/jNO9L3culhWtLMZd8sVfv3hIRJ58jFTVRGFLA/Zu7yf3XtDRNY7cIbqqbSNZcO0mYkLE46z
dGlkmVIx+wHTMaPdyFIYeyVlstWKEkR+myNnhr6aKaOanLNJNLFzQ47UcebvPE1mTnkvY42b63qy
J2c41dH8hYImJ5hcQr9FNndHjaj1WSFwfVCjltKT1ELwSDRtYFxMivNQ6+0T8dniqwVe/dgIMBSZ
JfNN4hbqmnJZorRjhvMBwhtRDIKeEzmsBr/742wvabj4fELKXrxdYaaE64Dq7DAJUI5rro1R47xc
7IhUL2syzZmmGZEldpJ7rzWuMtMpsEPUX11JfIvR4NFo5vLecJL38M+xhAmqabyW6OpsTPpHIxVg
PUlAYZNtrpjg6wEApXdRrfAf1cu0pRUoO1CYpFDBco4zWkTZw2gzx1EGXYajypZrWjT9vWlmDQTZ
pr6BTd3duwsFV6lMMaFE8XyVoWZtWzkNZ9JVVNx1nnI46Y0txvbeN/heNqZSMapkiRnUm6mECqIk
mV4sSpGI3RCHRRycigtulyynQpsutg9JHhXax1TNJVW6UCDo+519YqWXxm+q7CsAYOOb5JMzn5bK
au+qGY/Hyhrt+2uBA8p9T54sjZ7ahsc5jrgFN+FJubqZfxMraDDQzLlz7132GV9bFJ6W7eDQLjcK
a++0N1PR6SE+RKPY/diYVZo7QAd0Ra/s40RVVbTpKLTbTqOeEwEiv00Fm+iwXK1GO6wqxIDY1XXw
OIsdnAkzOY7EZAXFjiU/QVla0nI+TfNLYsS2F6ipGcRVXDHdCrqpSvMT1oI8qgJYe3V7Re+jra6x
8vBQ2cpaFGybjZZ15WlIVopdGTFFQVUe/CWwijLutkCMSdvUXj3aV1ApnfyCeV4uNzZDxCE0wf1E
LwuxoeJSwq16Nls2jic8gctjhUkKZEBmEJu8dt2YpxI098j5MEmDa9MJ1o4AVFV/wrjRWHFICa3O
itsslupqanupP4aYYxm9p+6YfMb5aUjcZrnpK4gVD0BX6XI2LJqIwMWWliJ8PwrCQ3ywEc1RIH+W
6gVbcwKtESWqPpvAJ5Oj7qsmhuFJKAphgRFiR9WsV6V+i9WOBpyLy5zf2lWdtO4sDkNZekVEa7bd
QCukzMoLMfEij8/OUKKzBXIk2wWOkQE2BZjWqPPhDmsPiW3qfrVP9RpdnZ5Q5KhtBftiCpXMc3xK
jF87swqNXPe++hhwEyKfBmNP6oVUP2tbL+uUt3diWezqlAQ0HT/Kzgfs5tZI96qViPoKk24en/wJ
RO+TP4mxfSmrkY8FQmejqCdMEorQgpG/THuOn5mQ25g0VnZlAkofPuGdABm0kTVTzfXxFNX2C4YI
ygnoOouc3oKIyZL3jd1H29wu7E0XWuOl3d3FtNYZQVWxbcfE08TpY0NWihrDbqbfgw5BaUUfq5aI
WAzetEyjO2kaOlTu1RsB5mDkULXWWs6JzL6lbFuIXtJkriRxlMiWdR/W3WyyS5wr2rweNNC/7/FZ
GVstJTRWwOdSexCt8oipmhDcICP7GvzU9MmpuujRmJV/ghXmEjEhly8Kw31iW/5ednF65NerdiRj
PQBOFpojxTVn1yZYvpMD6Tz8Y3V/4w/Ts1RMFIrWTvcU/4iLtvI1mS9zn5lNd3SnSLvX66jaLyZ2
53pC8ndtr+YlJ/2WWVEW+p3vvYO4ZgV+6lMAOEDATSRKb+sJ14Gv5WH6g5a2yzXHP81kB7cN+rAF
0oeFhWBzHi5K74s7R8RFKLQFgIPGURRRzs+KUyJEYTEel/XFoxM8P/qLrR/NRUWHtMyNgwULCWFs
xMKQjE/GDDpg4/oxynKFd0AvbeespnY+keWRZxNU/4bPBJPn2rLo9FzrpCFjuamqxvlMO1Wxt+ga
ASCLC7ArB0AHlZC3mAEmPNv1fGxhsWxpC30h59Pekfz8Xt8whPWCNdAgH3hHbhgqKW16j8y7DBFU
tmiuWrjE68iJWXk2MsdwKgtHO9V8RuC3vaECRxuwwo9NW27TviaqoPBdkHfyUqVv2340vvmRJq5I
N1hPZsRheANtrQi6RsNq6EMOpDizo+qZs1Urt7AGnafcMGdnR/q7FB/t1o+zazXOGYQ7Fl9OnU5H
RtzvkiSsHIHbvaloc0FUpPNus7A9oIu+GJr7lIf1ibJg87MV19E5t0bzaGJrVIHycUzQrG74ZCPM
+ZD3dFOGLZDgYZOpdjhNcT++r+nkuMHfxYaK317c9f/F3HntSKqs2/qJ2IIAArjNJDNJV9501w2q
qu7C+yAwT7+/XHNL56x9cdzVkZbWlObsqk4DwW/G+EbXWDzzpVe81MBBsLUnWrwDG/Vfs1uWO+IQ
JI9ZbB+R5lRkQS7zcDS7mVFD3w+YOgoMZdsscx08xm0rd4ueYICNaJX/gLsI3lxStv2tHFss36Ox
8HMMeJCn9MYMtqvzsYSiS1YRvxhJW6fNrAwH5YzbefaUtR/xzp0qlMKbFjguicGwStKtwE8ybp2x
HS9L1vcf2s+KZ6u8ORSDblzfbTshcxmrVb73GsLq7nxlmMPGMqsOClvf5Fe34LY/+f4yvOJGGB45
0OE8WmaZ399SjSM1TjCpZrNktjppksySnKyYjVHConMWU47Y9Jb5mthkk0Z5kE4Tn++Cgz4AycS2
CED1WSyJscNDMX9W2vN2JGxaz6QoBlsNmA71vJvsh352D32cNPsBp+JLUZefVlMg+MnQ56DQ7+13
PtrODZe1HUKBhdcLzTWQe0OQ85ikQ33u6JsOthyTsGMmewvBK1N9F1AfPnSZOb3KzJtAZuXx9Iph
V53gYxSXYiyqa1tXV4NAx++pU/GVtRO54zrFLD4vbuQ0Mfoye/L6w5JBBgvQ4IZ+4cBmxrJJclXO
JTYIPJecFkbUyqq/d9kmfJImh58FkOT6zc0qqtC0AS+TltR+uk49HZzR/yNqCkzezuiPQCdsABR2
MtFcZUEeORntWAVJpgutLPmL8U6e8FOnYY/I8pAjJDgs2iIWva+HKwnAqLzd9mtUxeTvieItQjSc
1rOkCw51BT+Dnhxy5uL+dWegLtZQkY4+JnsoVMGjGQvzRdEDnMxbDo8gkPVOTWAUVr8Rm1iuapfp
3PvlDvFwZ+SaU8dQKeuAAgGp03pH1wQ2XDmDu7OqzAxLX6GmdrqLBYKV6gdXVTdPw1Y1gh/FsngC
Bco9gvv5tzPlABudxDyWtWMCxYDipv0BmY/EpogEPrD3sB54LbwgOBNVHK5m8Y19PWXTaAQ7rQ1W
DMjZoxqaY7hAbmRgWiS7KkhUd5gte/peJucVE2NxKgaZnNy8waAUrE+ytL0feqzmWdNH3uV0HhiD
JRzQ3eQbOIUdCuTQH8b2Hql17V2XiruL7UXin9GVmbg72Z8h5DBchXXFaBb5kNUs81zaK/8AeChD
WV2TabdpsaZ+UPtYoa8CNN2sMZ9MtmS/FmSiBzSg8D/9pKAps6zizZ9BxSsXfmxRx+6TSYggs7Gg
PGaN+D1Oun2a0pk6qov1Q91202lZATMFvWedY7mom2lqeCamXm/JRa/DbLYo6Vzbf+9k728HuzTu
Aby/5bjGIpkuDAEJ3pVhHZTwXjnD/F555y51eBG6rb45yoZNkhrzewNypEAj45XHtea8XhRV0LaW
qNdLX893c+8tF+5teDoa9ddMwvopj4svWuP8saAN2c6ggh5rR3Gtg66M5pqUgsRksY0neEgZQHTF
sWrmfAcvI3vOg1bfOZT/bQRoVGzh4lUfTme0v9qu6zDbErOOkayLyqwzPhmccoiTJ7rnivaKyBfG
umdkvS5g/GLrp59Aoa2eV+5aUJ+7kjnWDmdVhiSxgJ/LkeOx+Gw5GXcOFiguRrZXQ9G8p6ovHm4w
+Ccp7YKwW02riKWqhltdXIOM2syspyFqW/0H1EavtrqDXHcY6gyCo1e0H3jQkdchbyQ6gec21988
djuq4U+XX1ttM7xmm9y0HqyhaU7x7VlrdmI4207nX2ctnDvGivYNRIM2b8USFZG2fK7qhBjjZi29
LV1NagN7sWycGMaEipEC8DnN/fp+tK3sE781N2C2mj8pAw0q+5h2FQhhAtzDjJ9hC5p3UJWEQHbf
WQSWC7ieWavNrWXV8tTGZLLfMAGHxDGAssB/S0oDn087uCCTFcHVyC5N9RcGnnvrJjVIFBCNZeOs
5C/i5yD/U3yuzGKGjTdyjlHv84GBX98DeOh2fAB/Syd4hxNp4E1wgidntdqdNSGaWeKqjKyps9jW
FcNh6vr8CNkYOGMyowbpB2u5GKWwcJpo13038ZkhqfHQTTN/5iV4Z1pa99UgHP1TDkO9ZwJcObvZ
7uHOGF77u0qm5cHvFldvDKNyEWcP6+qGjBvHzaKK8gPZ1jT8XhbucqqjQO+tuuCN1X3jfAdVMv/l
Yam3GV/sBah5HtpNgD7SnRbneXQyGz+IbzaXEuc9J6bA88HmE1t+1mj2zYyM4uQSSx9/TsHk6Muc
khYXDIfdSH67dN9R202vZQF6lPhIqJsGufe5JVV3IUIiHtX7LC09deB4HeA2XbZVFjb3yg7xI6Tz
TGk4T9fFSq33XIsA87Xz3vOkvZp9Uf1lVkLJ0SaGdh4KZXVgZaCPwdZtt9LmtZ30v3qYPmUycFcX
4CT3qValc2ACg2lQApfn0eBRJp07kfFfRQsf8YrNru8IHov5N8uQxjVqJc9dcb0BCeiJre8bM7hb
Ry9bw7rTjn5JYKBdS0IL5LWdelN+wKG8xWpO0xLvYlnCxPQgA9QHvCkGdyCB7fzUAkvJOKTY+oJL
0PGFPy3CntlM1WaV853wwugRstZOnUP7r/aZgzvGOJQGBW6qGO5I/NoXcrD3FouAYe9PiV/9zQK8
/k8eLGmGethIaDELyQb1sI6Q084+hMf8DLFKew8YBgSBYnaaMWFvFpHyD8fqFlooM8GlWG5wbnrJ
0V+yMY88FiN3pQuU/2HNoct8AO+BjAfGk+YR7dvgpZtGDJ5/Urkh5nthDzT+xS386dy1FhJ5WGXk
hYjNMmC4D9suAfODWdOuHqYVs8O+8ZyBKUhBLX3s0DBWZ99IGH2bweQ50chJw24DRfT87mL58kkZ
0fXQ7FgTxM7Bt5RQB0pThgXAxUyUuZlPw8BWSGFkcdylOpmMF8bQ8QKnuE5AE/IfI+tbmiBNhX5s
rRom0zqakmQaZsxq+SHRuV8JDYUOI388184bVMXjwPVkETvKyqxp+OBto+f/40BL/eQi06YvhT3I
Zk/GWDMuZWp2uA8slOFh7VHa/uIwzsUDtVDeUyFb3aNoSuuTeGrpwpKhW+vp4e1+3mUJrTF3TsuG
JL7VMibswi5T+jbY7d0RVQE8jB/SXi39MhWBzVcHQs3kH0hobhcLeDAEe8rFfBxaCPLoRtqY5JA0
psR8wW+MlieG141ecZ3ykxhSz4GLnHNIWb1a7ccxWZtm38WtqG/BzQDqnFnULuRTudYPYJ15n+nQ
FAwWbySs+lRmifUrhseMZ3VIJjeljmNLtpVcGhGPwCm4rJS6xu62+HKu9To4hGJ0zgoo3BlIpoW8
zYI0hovHmMsnsIIMErXvzJV3zbAjOFs9QTPguvVtclYkfJlIjqx6Fysqgn1mywmDRpXXcTgNVgEi
tmuprTj45u5U4y0CLedpz6fmY+dGCI+/+ifcxHV6pOLRYI3+2Yo6//pae3vurWdRjjfTrvZkd4x7
1yTOtjD0ejGGUkLCg9Gk98tY+WIXrHqq76ahG8own0fjzMVlBHdj7zTHlb+xf3Jyq2g/g8EyjHDx
ZHFgkJ23J1pNsZzZwY3eHqiKJA5cjJX5BDhuqUMOQndFv2fq/K5bJWydybGG+kouTRC6QwWyb6XY
p4atAxkgp4ett/HNYq52LfPj/OQqkTHcdYL+XQdVHUNtl1y1jGlUsC1mjM7fTl44ZWihOvpaRlc/
4NXxvQiBfT/8gR/tFBSlDV/3CKtoCW3bFe9eWXG/NW1LMyXWpP1j81V/MiPC1K0ADmEPmAMfGzYk
AjtcOBji3e0O44j2aeojQL5cGiovl69/bk5QRVyjvtkHeEvU6gGn6cUwrVENanEJUykYDFZjsw4n
gYBn2pcUinKvYF8XLIXaWuyKfMjPWNJryNv2v/JRSDhfThKFT3Jvg7/rzrlRlyhvIOzCdBnSJqev
VCDptBXW+CJhkjReBomxmry9p3CebBMsoGe9BF1y9EwLvj4u8fTHbgg5ZfIsYpnzwTlMdoC72t6J
pUhV/SJOhHs+gxEP6a+vCganCRQhhl2rzZt7EELzFbSeUxYHsVbJYRK9SEAeauWvmyopuvLgKjwT
Jzp21sMbwYmb/+TMdgrogICNry7AxGYJEfTM/Z71L5N1A0djDcAxWN4wRy8X8gFYirOI6Dk/0ZFx
es1FTd2d9xMO+yLwZHUizsns9sqB/IvhvW1E/Jahk+wOgeH6UJ6bkUqbc7qKp/sSQG12H8xZ2uzh
qnBFCKUy+zCXmn0WiV4j7vJywFCzqdBGEU1RZEQ8nIbKN7xwMn1ojJDo3chKS5UfaTeCV/CG4Ly4
g5FoJr6puF/zBrRyhaD6y9QZbTf2PMvdW4zEfvWdH08h0Qil2P7zjPhnVTpXaZnv0FhZz24mm+TK
h+Q2j42zEGMOFaxXb6QWKXn3z4npdaKwXnVvNjmpWyb8/IXOwsZ9hoA1PaCw44sLPFgVMMzg5nAC
mzW8wXVe86Pgqzy2OnVyEHy2Gv7IXsBI0DzxOH1k2cvDQh32Wjg9ZiLifYbfrQW7bKcXf61xNDbt
JHAuzqim4fY2i0nNluCLjGpY9sPeWmJqYsMCN/cwOawvmHyq2TiYdTYH9waTT0xvTTL6H2gt3fLq
wNT5ZszQLZfBULgEcx6L+oWKyNVPYKQYgscYOfWLl4wdt+/c6KOTk314gVttrk89fgb9IpEWEfkU
cCVlx9joU+c7r+ViWriZeUie7XVdur88T8qCB4qZAbbbML9ejTtiLaz2MOWlaUauM9wGwsYogKiE
tNDxPAGUSzr5HVd9ciOvQhu8+L1bNVAWzMJaQ8P0mzUNm1mQVBFaAQuF6YyFaWn1xvVvVjH8spWG
yM+T/qNH7AgeapI3EQ/LgYAVQRagQwG6RSWvmZemtX4G86zbR5qJBVG6pVwfSveIiDHP8UVFbVzl
vzFnWtAvgGD3txn2zJYjqqvOt+6YP1Xdjk5P2aeEpSnDdti/EIT+qZFccHVUXUsinWjIippHF6oM
T3EXV9V6l5iF/oNLjBPAkFZq3OjRS9x+9K5QmMvMSZfXJDfa+dlv2ywJs2TkOqt9UulfzDxwmyOj
i7aNDMNI+m3pkrDwvIIUsCLzRlSP9OoZbyyahmiazAUDiMrr/BJrV+NiR6G6AOEURvIXfonqPulZ
jfpX4gnzyzNE3n2bC474mk4qlZ7aTPg0qQHYWaYm7uFKJF+BHiAUTMHcxZ/uEnNtxIw3gx8WLHMX
LSqN9bFfiEuwV6NYmWGnrCLOdl3YxXVIKOR3sZaD+bwwz2oRnfPBRvaQGepSQ+mr72K0GO1+rZQo
3m8mPQ76gtwMAARpKodyj/lBOKwPKbr+pGkmtb9p4saX23rpWCmW+UBHBeMk4XOtHuwOyRP7yTXQ
h4WXDCUCu2C+PrYxa+lzA0Zz+KrqsQcAge8U/N3KFmo8961omwj1tk+ySldk62XtlRB3LZPyemMQ
s7Jg9Jpoz+LNajRq+dW4JTRc/HrudK06VTtP2uLhGFW9xdnc0aEXWMsnucKTLME/7iDp+x6yzmIZ
siNZcE3wkMee42E8VLG4Ia1QADIUaa3bXa9s3Kv0DOO4M4EaqHfPBa+2YwwMVXRX5o0JbW+c3J5Z
IQC2GNw73LriFvTWyKTcVWgqjPbeNrSygqvR2Fi4McdS6I67lb82q/83Yrf/pgK8te+uoPZ3XEdI
wrH+mzLIpaaGBdnPB91U0n5WzhIM73XutMXnnGJqO2BRpqwHi8g9GhCtIf8fwq1emor//bsA9F+i
zv+hDv0/ywg9/G3uPqu/w3//Vf+mNP3/RFrqIlX6X0hLGyCI+vPfxKi3n/ivjCt4WBJUJs4lkxD1
ALnOP8pSIf9D3tSjgQ3YzcW9xo/8l7DU8f8DFBethmW7HmrU/yniynH/4yYo8nkYMq/mgA3+b4Sl
lmv9uwCMuhsYmI1zxjEtVKqEUf67XGgOSrtnkJeFptRntBDVtHOA9D7mRWeQ2aStzmBbkjwYwvE3
Zu5Z8AjJ6PMmqZCg0kFHTSbNYd+PGbzKwk+ViDjF5iceZicbhu7e8PUfmx4KVgLIaRNA8ybwEj9M
htl9M0G0bpu+PYt2MX4R0RccliDOn1ZdO6FXO1cXMcmBle5wMge04H1l/Ih2mq/css9yaP/EwtE3
Ash8y/yArMDKfBjhlsZdtzonvGr5JnWoDmiikzvHjYfQS1gEP7hZU7DgTTR53znTQH/vd8Axvxud
melLsVplup/GmiAORKKskOfqZa2mD5bh/gy1pUaHsqJ2q8Kgww+7t3RgRpQQc7uBNDBuReI2HfMe
RCy9bJarFt2bWioDNJFY4idwDsm600iDRmz1HkUYwqijZYxOvCFeZcBi3CX3+aBeRZWKdz8ZnQvi
FRreKbD4j8mScNIzjuXddqjdbQg9hJUT9Ko/SyQ+bJ1Y4O8gPnv3tG9QRT3A6LuimON7FPftlw9A
ZEP8j0AlxWMVg0l8n9R2qk89qtNXLLy+iAyvq6COePH8EhiW+zg4pSrpcV3rG9zJTSTPlwNitRtO
sXLsbd0XxKVguAL5P47kNriVV17SwXBPGle6QSyI2yMFwzTY+a3+Tt2+OEKRQBnS9/UH8Gx2cklB
ZKTbe1BEpcEWVBXuOc17416xmB+PE4FAcNsqtw/pal/j24sfJakp6OxG+tgClYoQ8mkJHpjbJwsL
QqxLhXLzD9EPKQp/VP4DHmgWcgspoG0HuTAPsmjWfbElcQCG8go43TXmLHTqSm4YfskILIO/EWaJ
joEYj008ZAG90DxAxaf3YuV6Bj32nkjVhCUinM1iki/h1tPemLJx7/bODR1+lcViA1mCJ9wgGZja
yaXsj+MQDYi34eG1rT3GXjLfO8uSojQR07Yz5GMcC8yGiXfh8gptQDYYAz3QWisjYfCszCTNNQ7d
ev2dzCvc1YarAbfDcmgdGweio/erDKati7Fyr+O1CpldQp9szezIxuHC9P4UFI9TWbtHCLgwm9Q6
4vnBLV3Hik1Yxyxc4lE4KTGRblIEz27KoAvRAtofYJdhGSA1cOfyzVKa+giQkRlY5a7hGb2bqG03
WWXAIoXdnYRMIhkmlmizPd4EX/JyNvzmfliy+2WOL3EDELvRatpjk9kSEbZ1kfIFRvlKFZW9TiAz
jxP00EJbr95SyIvumF/UPhsb4Ch6w8yeWt/OftZ8BQLjT19r60mCwvpX0UMn6TvvEfjBr4RxwbUh
PGHZVGvbh71P7sM4z49pu6YPBDEtx6QqkCcs5j7DA/kFbHM9JDZLo43Big3kqIpuaatv3m06N1Km
vAIpI9uE0SzwYWasA7fbjxvXJhGAEmx0NepZRFViYl+XRc6y0S31vkVOE05xdreu3Opbbl4qtBQg
eIoPSZevbDSRJwqGYURK6ELd14CRAG1fWGbHF7mAMGTl70ILKA+zDRXUHsXjSpTvo7EaIBGn5C87
2uZUpu4UGVYmD4CbwEosQrZRm3jLnZWV0yfrD3nuAE2UKIK3wmv93cjisblmCK9RHXHBv9Hvrgxb
jLJ4Vl42d4ih2UNx8NjJPq880DKdAx8e8M4jF4qAMK7Eb8dc/GPDxY2MqnMeq2HI+NZVy/iy7Nu3
FlchB2WKkn/vcor6u6rFtukLSDXC8NNhM3ulBQQea8FhWqH0tdwbe4To1rFE6bZV68xGOl3EsG1K
MqKBlkkiQoE2rm3p7ERau5EH6JboqBW8rocqhCOLVKLdQIyUuS2rhjFiHFQHdpT9jtSJmIcfOkAa
TMpT4o4uRoXlO1XFSntnOJcxsONdQJDNpoXMdmkKgVS/d+DFNTh0n7LUGzBhTRnuX6W97ENi7L1H
ORfsTbcqrokLn8wDlj1yG16Hov81LUdd8spd2SMMuSUWy+zaSvnQjF2z65kwb9gerOfCEOW9P9WE
+PRYLbb2TYVSFmu8RTMJJnqUWDOSXKp9zbWqnHbbd+S41HFinFJzaB7K5NbY50v8sAImYmpT7yRX
kxgZA9iyuWQdPJuqqu8rPZe7nnS4+7Ht9oU2QlsTxVQSg9UxTcPzkOyWVNusaIv5EpMYu69HFDBm
zirXsNSJxiJ5iiXPHc99xqn6hZ7T3mbsYmEQArB054H4hpU1C+OCPGDhlooHcg3SLWqTO+kzNDeD
9oR/QoE9M5xnQrB/hsL6IaCiubSGbr6XdaxDz+rgTeV3HhG6h46EysjlynvqDN70xjXW51rb+Ohn
laK7q429R5RGFMicFCm7MR9qWeUnn0HKsSz54AWxK/c5CTAPBiCMjTdU1pflszZp6lgjEmw2iHuc
K+D6F6D8UPCsLo3k4HA9juKtZ5e/cUjRJfI4J+F6cJgy22kcwS9dOVva7rEjvfy5XPPkDX3Iz8gq
cCumSW1n9t2knxUdgXcCMgnIekbb8gnF4O1XjsxCPDM7SFXBgCEL9EvbJTvj2ehPnZrQlTvDcK3d
9GKT4AiuBKKWnaafEHvaZ5NR5jM+l/YsLeh0i6hZRrYUSoQBT1cbqdyOz8PdI95GfsB9wJcUb7Oa
OADcvsK/xE4LSdmcT43p5RcslAbPMAmCp4Bn1yAE/B4meFeMpk3sv9Mrsuu3PKn3JSLVExIEizst
qB88HTNoZ8q2AwLovU5Eb97XFMb3TFheLZ/5BuFXIRmBcEV5rD8ZS5ztzEQ3EXug5nzjeT37CDfP
a5sPOyYyc7MVPtumDQCA7HdnO4YVKu4O98CusD0bgBqfFdQPNp3gyti/SHFuraxqQra105kbqWxD
KZvy82ajz8KmDz5X8iF/WZOZXcHx+dNR0VTvDLtcPydtI89GOzx+kJLjPsl55eZTc/NWVa7zsIyB
v5GpO5xc13sl7MCNbJ7mZ6y+JCDMqfkYdBYkm5be/mVc0uQ3xkT9U8wJjFWAaGFFoFmHPtIo2Hmx
sF79efphVaJpe2vvTL43WjcjWHZITqs/lTd2J9O20p81kX8RWcfbepJj1I8V63KcmRczmeQTsju1
Y7xIL+61jC/1VNVbsRDaTUafIaLF0aON+so3riqVjRHK0vVeciiumzYH2bmBUkSYjVO7oR6CAOGl
sLEQuLQMRETk+TF2/fk8I244eUN6N2cjCRY+J6PBCpLzSa179AD2HWYa8c16zOUV0WHCtxl+uEdq
3L3wdffZLUuGwjJwTrKf32cCOXMmQIy/OJub0pZvqtM9zhyPEZ2vvnJPw61NKBfAbg/IfGUTdgZS
FIrF8ZUlXrl3/Oy3J8lRw+w37n2twyT1XxPwmA1CPFeYJ5dJB0I+Lz6kYmgP7cTWaC0u1SgIxlnM
4aUmibeD60RI9pXn3Ubl+YM5jETDGSucd6I/Sv82RVHeIcHMu1kJBTzM9fCAlHSMOm/9bHzjDlx/
v6FdADYnJs4k4OwhwSpw70w0xSgvd4YzUF8L1ueOCuuqP1CCZEBw9LXPbYhFgx6OTerc1MJFdV9P
Nm4LbZCxwZ8/G4q7DqGltTcWqw5H04M1kZT1biEiFNI5YuomZaa5sK/cLzA/IiY8ICl60qDcGXW9
l85vWAJqMPw0FXOhCUShpEtXC3U9Ft5Yi8cldwnlQ1O8m2c7LGW5s+dp15nusjepNmqzYIjCCgH5
TPxjsWPpUhBdbJZ8uLJ29ZyuXXxcJqJo5oDgjKrQ5UkVBCQr1EWnsZ2SfZFnRgiaknDutW63s4hj
9BdTFrmWcTLgdW6JT0bk4a71hR3BbdGI8qsw+y9okrgqchKnCnvY9W6tyYqZiks32ig0ekaOxKOC
3WsXZlqLmj4xzeSgCwz7npP4vVZd/1yzaD0I5lEobYvy5C0OiWao/PhDPNChfXHnlPUFxgZM9UBV
N2kh41Q4xr03P4ygcCM02C9leoucWAPyxrywsUeiC+ZjFncwOrBr79lAvynOE9wR8mL1aPwqR0vA
dnzwfZKgMHVT+8gibACpZ3CAkiYYuiD3ojaov4wOjKKJ9YBop9q/WMKJ7xHm/fZlWkUmx7PHqD4l
94hHvpGmV8CEQ5QNttrTLXnbababA7NA3Nl2unMNC+ULOvFopuQPexH0EUEur44Nor1ieRix3t4T
uZq+opUqP4LkCpeQy6WVk8/fpPWZEK0pZNoH+zZPFfT/+IlnPOu5m65r4hcPDJQXEUdBwldiQT3R
LCO7seErrV9dkgY2KslA4nVd1HiUauY07uc+2E+SP0drfSjtYoHWaL+VOflFKp+KY9JNOBBGNdFx
ImKVheChSIWBD2BbWMNp9vK9KDxE42sOyDtdKbuD8qVOjJ1BrgmsFEB3wBA3wEpBate12llJe8qm
fAiNyS9DU/RF2KEt2mMGSQ8k3BE77fDiOfOPAoY22sD6lC9ohNFgutGKFh1VDepTNqMP2B76G9rS
i1KcKhG61Thih6g4udmvi6Wh3mTrWK27IamXY84qYYuIncwGI/9DptXD4OyrQeYPiWvm0dShyysG
9atvLcQRlf3BHsULUVThguBouATV/aj/TvSqaM6RgLFCBEMJAdSKefq2vwqp5y2gxyJn9oqQPyK+
kUkO6hKCdv80qvowPKH5ETphUbFCaTrkePQQxUAekXudxuAu8+W7PftfMeGIu2Vg21q68kwCCrEX
+XxFejFvgxShMbI4lG85HoG6X492y11ptIh1eaKDiknN+ZxbM6HhJThqU5AnuEAtZHUxKjhHN3qw
28ABBSC3RUstiPLT1Rn88xIS4PWoJAlMudJ31qp+ewK4ZNBNz3NcOzseXpqu0mGshOe/NjEkFQ1B
n2zsHvl28P1KYtAX5ibYKBB1+euRve6ucAIn8iylmB+whB8YglFOpFaUNg1kM29RdLFS/+KOuMsS
WBDzGClBLt0koIWtc2sTWOSj2s5xPAGpREpXDedSvflkNIaaof6DYG7Fibf2oWM15xKK+A1hkoe4
M/A5NhVhS6IC6oEvOTRIg90iE6VRkflQgMAInEcggGFtDier6/zdLXMxRB33QDY4IOjpHlAxXR/P
TZ8VdONX05awsenEeZOE3sTmnnHdWRP/UwWjROLA8YuJ+iWzxRU3F6hZN2VlwswPEQ7QOZWySrCW
xomw1hFjq6snDJmsCvNmi7b34rRTEVlufB8E7bBJB7/9agXRc7ZuMwjWORJSA7+ARxM72m0LTpbN
VeBCc2jAV25vmbUbe+HIrF0TS+Fcf+h0otXI+egy2EYnyzDlCUC+w4zF+LaYym9XBwCLhzdsU7dO
yRpOVAe2H2KbufB3U0n4WG4PdACZmu9jQkPDAIHgrekorpTxt47UfubKffT9cb8Usbp662ow+kj0
LsYpxsvIkVpZ4sVr4+tUyl3cuN8Eoh/c3Hiq6MijTmVPwBUZPZrlU58q+yzK5bhUyaPf1PByq+q0
qH6fuMkb9s8/ZqWKvVU2doigpd86rEI2lYDd2gmOQzH6xVHGjz37fKpURHxxVT0Kcpgp7TDYBZjr
Z8M8pKmPAYI4I2whkDTKHdFN6Jna+ol92kvSS1SDPi9lQpVOGiE0wtE5BHpGcoCwviV+OpzrGYdn
gh3F61gWe+V9wHKH3QuUwcwZMXDOzr2d5idPJa/epA9sXTQxNclDmdrq6OBsJHE1+MEoF+q02OmC
vLfR1L+Z1kY92+nV1E9mwqLZaP4W1fQ5eMSo2T2CRjMxNbOK/IkEgGeSA76cwTMPVbN4IbvPJcpg
jECATD5Lu9wjVE03wulOfW8fWmiWW6RegvldQSOTguWpzOSRtR+PT9/4DWD9Q8rggeG0A3qqzEhh
HPdEAYeLn6iNQI8Jqf7RUPqNsQSuibYllLUmYsmRBGrDPSYod0EBW5KGcyCz/F5pfIHe+9I0Pz3J
rkwIbOLV0+ohILJnS2FXPgBfMhBElt0hdZi2rEgHmBKThragzG2zai+HJADLA47apsJLb+Rpoz+b
IAnBIxL3VHR/Z6Hekn7Y4+r+JLtl2Ajw15sYFSVEey/qmcaQZskInac5uXoEG27ZX9+X2fzBEuAr
bWZU5jcXGva5b+21IFXntQ2nRBNXFlBilh7zS2iJhBCjzEzYbG2W3D9Os6d55I+PZSIZk5hdsmts
LvwyV88loxYMJ6LZLaiiySVAhyxgoWyRAyPrtnOLXGCj2SB5fzUm84PUngoRU2a/gKp+o22DijZK
j9eFVqYxnpvV+VCq/gauEiZW0CEPRApuLZneFAxkttBQkcHb3h+PFIvNTYBI9Zzv+6m6ZwFXhnPC
dcvImrQtq340+MEtblUznHpxjM36VLuaEalkB0s2moHDiXCxyZmTnbksqOL7wqVWL8DCrSBm18Un
6daIuW464w9uS4/UUlKgyeJCE2DXvK0mH7ZkODpkJan3Anacldg05nGyFS3TBsnfZmQ81crSjxJu
OmwNntgm0/JY9oHglZoHRkzPcd3nYYtwZ5/+J3Vnsh03kmXbX6kfQCxDY2bA1OEN3UmKPUVygiWJ
FFpD33/9267IeqlQRUasGNSgJpkZqRBBhwNm1+49Z5+M7OIuW6BQoWDZTrX1HaXT0WryD7+e2U7s
22jOj60evsQ+A1JndVF/OFXoucnNgnC3tZKLYYYI4biGwam/hkXPfaS5PdzkVRVdwMKY2byRxJtx
MFttkmWfCJ+5JR2sUMM2QffJZqrn/J6exUZUya6w7IuM2eFzlhSXSy2+crqeML9djfN4SIL2No29
pzlfvEsMnOf2cXSaKbC74mOx0292nZ0IUHgZELPZzZfUCT77ZngjWE49G1wyW61XfbIFe1HlRce+
SaChdwLjBrzmAyl0ALrAXm07DTzeXw9zr56l433te/sZBVFywYwJDG7jXxDQgUT+w6fOqpOC+UaR
b512eetbaIsmc144Sho+mSO3VgO3myYXWbFxCc6Lmm1S7qlT9bearXErdD6cEO/zC9iOPHoNslqO
GvJC2dPNRKPvS3Zu+jamvVsGi/588ehP7p1fWy/S1dgUc6vaAUVlUFFTDkm5vieib66j0eJ7GN78
CieRPw4Asch2DXUS5bsklQlf4KL28+o3OCC89pL2+uVcBJeeG6CYxpWX6vUV98e0cSqSWisS/EAj
G+IbjNV8oAxErRxBYG2VvPFI6QCqmN/NQ89sBnkiiQGPVeTdmsG7nTMWajufd2MnQkmAOloKedNX
iGpKmTabDg1vWIxq2aRTby7QLqO2yaDABrhwN3Ky78YhRTeEmNSFPb/Fh7VFbErAFHPmTVYT1Z10
RFTPaiLtwu+C+4R+BX3uqbopmu7rj4np/wahqP6ga9N+fPQgiv4PDI8dDRLiPw+PH9Ky/68drng4
S0P38wz5x1/8b0Cq81uAgAcaSuBoxlou2oDfp8iWcoliOo+QAQ/yaAJP/f9jZFv/Jvk/AbvADZIC
ac6/+USaMbIUApSJI33YRf8IkOqc4TA/UURgp52JnJJkzwC1iPrBpPiJOWEQszHPsG20xpFGHBKF
3vwlxkh3UQYMiztJw+G0UBt8BrAF9MtSD2B4tw5+1i2wIASfk0fXzc/20aq/xsgtDm3R3dKHY75E
Vwrs9YMTueLgZtNd9UPImC3hP38Eb/7q4YJc9W+Rw83/XVDWGSz4nx/Iyy8rAmiexz/Stc5/6feH
0de/uTbGhjMJ9791C78/i55CtuA6PIoMh5WtzxStfykapPzNw1PNX0IFjX4l4Md11Y/AME/8BmSQ
kxJPNSIJSKv/RNFwppv8+0nUMEl9AJzYenimXU845z//6UkEs2GGvh/XPTmfCYFFc5R/2LV0y03t
Wc5lL4385IGzSjc/3aTb36/wMyHrj5yXf133/MtrLA9an1FgP183TYhqmiKx7jt13nVrL6K7QqCk
w5ni9NeX+uPL9vulAhE4CC6A4NKs+uOlzArTaujFsh/rSbPJDc9Bv/Z7Z105JTnW34Ch/qg6+tfV
wOMFDIIg4f5K7ZkastmyntQOCPH+Ptc2ta8oSFMNeqItp2kKY+xAjHGrh3/8MZWSNmuUGzjgbM53
/KdvMp1st8oq/FkVbz/HTSW+D8osuzRbGSgUXfU3jKA/ua0KsiGOXeH6zg8E3M/Xa4tFsYsPpENy
6AB6lVmZZqy3jndY4sYAan/Rm795an4R3/C0nmPyPModfGiO7ZyZVD99xk71KoN60e6Z65JjzoFj
4xPufPjrO/nrVSDHSUG1IDxeXMTRvzwwVuvRHWn1tJc+B1y/Jsm7yTL1+/rJqvfv6L6/egO4Cig2
YrJsWNLC+4E3/emznC0FZakmxJCRKc+Aijn9nNU1ffOJHv/xrz/Sr6/b+WJuoD2bCwXyfzyVtCpq
gBTxjI+vZiyWzE+xA2zFTZ3Xv77Qn9w77QkPHph7ll3ZvzyFtYv+MNVm3lvgAvJatgc6OPPfPHp/
ehH61axbkpfM+wUSxRON2qvr531Eahzy//kyJmDpb5aNP7tlnudzt1gVBaT1Pz5rzCELhW9p3tu+
Gg/1usLcDLCcxana//U9Oz+1P63BzvmFZcVAXq80/+n9sgYrZ8EcK4viEqjGRvzNK/PLD3fpDbGz
CDhHEL347n/54VMyAjQxsJoSjaFls5I43d67BLn0d5UpOnQ8vYMAo1wjOpFjXY31c1VwCrz/6894
vsxPn/H8azhnlJg648R4DH99p6zOBY1n5/teAGh58auo8TdJ6nTnGJDcry90mbgE7NSJ+meP/o8r
s+w7sOpsZHuu88fvUa6LW7SEJ+2j1C/wnJdyzzkf9jcP1+M//5AsG+zyMC+Idzh/Fz+90h5Zi2jM
RL5v0Kg9WSisvrFhDMcx8lbIGma4zxt/+F1l+h/XkT+7s+dXWrEOu87/wLxHmSPAcrRnsIpdlrtB
9z1drbw+lqqfaYDGzsCJcqzcj3/4YVl/FSU2AzK+T4qIP35YHO4Vmem12cfYwh8spZvjkJTla1dM
DfrnASySU3if//qiv7z5CHqBvzo4SkCYU7r/itX1mJuTjm6bfbPY/t3U+1OxddEpj3/z1vzy8v9+
HaoskHC8+ZRaf/xwSUrUYNdZhnFdHJ2hDt5tzQGESeFS/c3b/+v3F4DTYXxqEyqgOZao8z77h4em
gGMWD/aRmVD/lv4NN9dxnfNC9fOrF1A/srLYHt+XB/v8lyXZHTxETFBcDyBgpKb3s5YnGpQi3U4F
gLBNlo91vwlaQweGuEuHKX3pT2gD+9lGP2mf+2BFZ1ESup60nnTNaJQJThy8eL30zomS3Yp+UnfI
bkZfxjEhV23MUlM1+rXyChoLOMViDLrz/GGvbmdvmTSmz3Xp9jqsrdJcZFOpY/RfrXuCI9nJ64LM
Y/8udgjuqrH7+gdjqQlojkapmdZOcl/mgXrJO2m9YhL0PtlZL79pAHDvAifMXUH0jbvVXa9f05y8
E3Jm0OGHeQw3ZdPiWiQYFUGpF9bwItMtKkRCtpKqk9soJs9mZzCbPPASR5+Grl07SNcgrvZpmZd3
rVpdQxcMNz6+f8bqskf4twPsREMAK04+X6i0zkAy4196JJticHaz38wKOWHM7eeMMOOm4AV1CIqz
lq8uUqyXhM5uAB/INoDpTZ7id42d5pSxtC+7yO7R6KkBw80eb3EPJGGK8UykUWfog4virtGqZibW
2O5lLBum5kUmV5JdelIMNw3Njp6pIZYE2qxjMVzksiHUhzrnTOmbdPcY5QWvKxYOdwuIDXRm0QrC
t2Susvki4g/Epgt6dMXuitxxorQ76thKaOmp3sr3Ezn375GR643ED+/sibChI27ldXFdp1bk3ub0
1Zn1lWBmpziv+itaKQClU8Ig5WZa2pLoRX+w31e8Ud3OLcvidcZ0/ObYNGOI6/PPmGmeQY1ArEy6
MO4R6mwhZNomhH1amOtcmjTe9BrTNgJUFw6RYvRwP+KyTffeOpffgzGDpwVtrKTVRv34GpFC7Byh
etXZbZsxbmu8IkC87WhqPUfO5pWiD6cTI4Os2xuGMt1FAR4AweuUGERxquM3nN2ppae0uhbTrsDG
cdwtS7bHymRtXGKJSJbMz+T9tmosAfFJOjODr2b45loRtreJBnQZzu6I1EY5id7X9pADoxoGccev
kynGKOAymFQNrhXi3rR1qNUaCISZsN9prtY14jmtmC+Udo5YRbkL02cHk7UT6xnmWUSS9BVR9j25
SCmwPyLkmZgIZ9FkX2DtgHmZ1cbs3SLuI6KGCkzcjr128Z010D07R245J+4EDlv4vPNlxMyZGOFq
sAneSGTxZNMoJMuRFKLyFNkLj9w6BEKGa5X1oL+AmrGkuIk+p/WmKxZfZIlocIegtTdJ3xHzvpnK
GBRWjPyWwIFOx2SveoR8havo469tO05ya5oCkEYqZ4gKTUEP7mBm1ZePAXIvfzvWOWh3D16U2GJr
IdU6aVuDlRJNxMtEfNcZa5YMn+1mbeXTJGv9nKZgMva4gpZ3ZkkSraOHve8I3AJFFar1qtusbsqI
vMEDT75bpV4jM0f9EcxhG0ORU+1naAw0XUerm96BwZU4SWWhLGyFuRpYuRbLCnUzADbQA36fPYi6
9bNH5X9VNgIcpSydBEx7UJJsStEPj2USELvo2WOwbJfFQngwwpTc8EO9eB/UyfB9Gmdsj3aa5p8i
Rxrio0DXfNQNKJqN5wzyubaNfSZuMQHc1B1eejrOffJlDJLqHnllzF8uooABSJWnzmUOvhPNkNHp
sik9hcodk+U8H2q6l/IYI4oZd3OeotMt15U1StkRunE0wrU5dcXSXBh/xoCIlA8CQQTfuwhzRwHU
mn48ap1pEBCtfXWMsUEgt8wY4YQQtMphC8wuchCcetGt8rri25jPyXW/aP61RmSjFTIRBXiaWl7v
skv18mNAiauvYil58iGvB8HOaiQplgWtgxG2ZoHpKl0AIod+O7oK8TqTvV2cYhzY2OwD6uKcdifx
P2a22JhqQkRassSfJ7qsR1i+eBQ7a9nmJos2DK8xV5VFWb7UrUTqiuovCeXQW9sUgd41Tqb0K5Ei
75wVJjrVkbgx08y8Np1qcqQxIm4qKoydipt7t2L52VYFoaJbSpf69UeTJQTxaUUbzaGWO5t3wXVH
qcDvhFPssmAOVB8C050VFWY8nedLxKKiV/KKajfI4EtpOTedNMEOT+97aSFsp89OiLrVv8uhWx8m
wI7AhRl4OBdu6j8UiEn2qA5h5MQkRecvPXYUr3buZVxVoWg6Epr9LLt29dogiJdPnl8wRXUwzNNu
v2oY1F0SG2thYeHVWtjlQkxgTGHIB/V6eKgq14dAMZ85W+Cv2lG3z27fJxhiza3UDJ78LI02eddW
IQFkA9OqygkJxAGAFZcdKhG+p6GM91a9Lke7NclNYvR4NS01CY0QANTKtKgt262QvPOI2JsPt7Hr
d4WhYN5lfls9tmJsTkYvwNkMp7vwXCodOsXAcyJD4lu3Vs7KZ+dZIwelcR7WNOrvofJSx6bB8pja
7Q8UAQ0vcj6rwzBO4oDnM7vxmhiHZWe/BXmkr9wqGm9m3iDcyqudvsR1PCHQLf3iBgtwTAYLUzos
dH3vvTfK0CCx0RyKxxYUG2p8L1fB0zQuXyLpHgHX3qsB+UQ+9k+rhUAzSZyHHsAJupLZuSc6GoJK
Cof0qEZX32syfL8PIwzX2I2XnYDyA5BGbFcSNBGXY2dgQm+n9q5tkXtFlLJZCFErWkIf/gTAHozF
eGLcEg0k/4VWOZqcN7dzxVXlWGB1YFEb9Hgdb0M1dbe0y50t+o7mk0Xx8zWLrHV67s0yuTvoUW28
i4aKVLsamcbH6nTzaZnXj0oCBKxwCF0j5wq2ePDk5zEW6TvELvnRjX4Plz+nsBiS6nm2lXc3+7RD
zq8Ij1smFFLYeKhBubWu81qLkcDYyRPf/Th9m4PSvWMWWD4sUKooj0BnWrb1HUf3cFUF6OOX3H5J
/Kb9TJ8f3tnQIwlB4LnJp3hgmYrX9tOUl8esCfxQgyS4QxXMdMcfPFwGccD8x/W/jzMBLg2sHGa4
ZFJDW0KGBMmSIa61IkefnOUxD7wappQb75hCMCRsyDYWKOw+Mk/6t35NDIotGocL2+W9SpGJifUG
+iEqk9y39amRVYu1K1Lqo0uWcyRyZZWoxkhhJkW3gIHjttWEbEWIjWrBTSwK7u+Esxn7vrufIqlZ
9SGbZZMp0DC2Er6WXvOjoJgj8VfO9QkHC6+sXTPZHSCTjgMZZvkQSRC0nXC+QgdQKJLm52hQ+QNO
q5ESqg7w9osJJ0kkYpwIUfnq5oP9CHXWvvKB5aH7m9VtBlHmsYTecS8yZ+zYKfwI90pvA7Wiur1J
1y6DJ9nzUBkfjSE+HaJ42no41Z2THFrXw9qxDgN8VJclRRIlfVgyWyKNAUJoDYa49JG4LzYvpoSF
h2G0I6s1Ixss6LQBBYKBeoMDtTyJuEPmk2JJlsZ0YVRLOHNIKq1LimvAvctQyNuM9KtnrwYozhA+
bZoQCk5ygOM9v6Zr5W9wkCz1zhRs6PsV3QLaHbGewXqLIUY6I0ybQeTCqgEH4cS4ukB/bidozaa2
5j3C2NbDAwKKWRYMpKfVSYoQR1607jShupxDpti5yyQF+UWWDvKbsfHPXRoT+e4R89/CxLRixcRM
0YwT4nRfrWdYR0XFYpfujvZv0+0IVaP+8HO2vLSy7EcvscqDwRbMy6KTGHKCl64TYhSxmv2aNh4/
z0hnqWGsNFXCZxgIA+5vyFOv2t0Cz0RgE2tIf1JkMIcBgMhHBcBxuGuEV9/4nfVR1wJW4NKgGugC
EXYDwRkuymR+jbh/CqhxPpoqGMyhKRx9TyZKB+ygEzc4j14H10Z6Muc3qTUgcUhh+4YpZVmIqbFF
Z5kqDpst8/4D61A2MOBCDLuJBwouuAPB/EqIAUJf0bnlYZ6WfD+zyYJ8xgLHebNmH284v5YpPouR
PL4NnIB6k8S2PpaJDcYl+xxbMdbGGNtH6ZIPSPGDu6fW1xp1x9VolcODshK/PHjrWcxZIGKKI9el
ydyWzSZVNfinIk272xrF51UKg3LHy+PcttAE1U7VqoFMI1DLRIHizz3QsSiFa4CB7cVoUdrhXxAo
oNM4vuVEhee8arsN7ZnmggQJ5v1iAg+ZGetzi7np4OrF/kaIw/Is3TzhVOJwOsJrjTLT1BjZWZ/0
lj5QvecOgJybRQPmEN38pmTCUe3XANrXZsILS+I6BDAOkHC2j5SG+uC2jZdtcP3EB5UlV21GxPaK
9Jijy7VXLmd7YzGCQSirdLzQKV6Ype6fUtsaP/nob24T05WE5eU46tb5q5obc4M73Ny0TTW/82Q9
02mDwQsZCzhRrZOrEZfEyTTuwRfJeM905IhGGS02kEDu7RBP4miX8YJ9onpNYqR1QSvmg11AYd0k
tr3eRZBNOY+4q7jMYmTDbjwo5B9UEGVpnM8UD+ljXwyltWkV3fQNPAPy/DKC3qdD0M3xo29UMJxf
7PhTEUc5TyyV/Rs7Y8JFe4C6rKVUUqS6guiuN4Ud38yijI5+q5qXqW4EWMS5L5+sohLcVkTPDPX7
6CEGYnHV+SoKRaCNVjusEvNVgj8EEkRuPdnlImbAC5EPf9GYdjsN4sXjnx+KCtF+OBXjl6Wzn+gw
efs4j1aobFW2kTAitmnZ2sDkqCP3Po7QdIwaSnQIU3wxem42II7Zf5QRj1bfTB8pmL6L2NSfOzlM
FuARrAbM1CAtbHK4TpjREu+jDloWdheWVnfdmrmen0TbFu+JhNBDH7h8jXXrfe7jwIWc0LvprmkT
/6tG7rwrW9XyY9Ze2BgyWlTsYDsavuHSiJuI+G+SZNLqQ2WIvGs7tq4RJPvmhIzUumuK89lhdAaE
19IxVOMUEZ8igy31QF+tNDszLfIpTYCabNgt2jdB6sU2M0vx4XRNft1E/vI8yVE8QIjBJ0vDaNpV
ssfLq6q0iLe+U40HQQwCGGroWzf4o0oCA1D7RYlL5nGSYFLhd3WAJAMG5Y8yJI11aaGRD9aEYF/8
ajX6ra4nmt6aO4cc4oRvPwS96V9mbu/Mew/9JKGI4whhahlU/zzgrEGsWtXq1HVaffaSHB1WMjRq
ZMX2h3bXQX7k+4znstyOq26u9dz2MezNoZi2QWHMtUNairWpnb7Mw7Ya0i+DS0UZpjUs3Wjx1cxU
yLEFxRMKfIgzyzJuJ3sV39KORX0bzLVCLAejedoU6WAeCXcuKEJr4QzIGcW0btW0WPGO1SO2d7rx
u/tpzooW3WyPr0XXhDCHEBTs7/gyDVK+rsdrKjuNg6uZo4Tg57wQaITnEeVXTTmAVLrxkMWXmIvZ
CjIlMB3o+nvEnBjqCc7pmmCuab2uGMaCMUYmB9JEs6r74zJiWFtzm+zTzr61xuBsQQgGtKoT/EEb
q8Ey91cBNpX2omQCveLBKTkVOhmHE6Ae3uNY5BxR5qgBK93CHGu2izesLzRsxn7bTV0P0szF5FZF
ch73Ok8k93WU8U3DBr4eqlnwBZPBmFC54zggd2laiXLFF2fTXkIcCf5lwWHudQuPCa+Wy6riLXF5
nMyAdHbNaMNQPdryqpoMfOe418MdRoSOODLuLBhjltp5U0LEzKlBC006QwEGfafbHotQm1TtI5A/
hfh7tuhUabROX3HooVWCasjBg9bfSEfbJUV1G1SqvhGZYNOsaqBhR+UGkOSblG7FNpe+l1BijeYt
dQfUyOk8mjGcx0F+Bz8gX5rAQ4Td1UEGK5gcJITXhN2RPOoKEjCCFt6k17nNDWI0fL85Uqmv/ET1
vUqI6MLE0sWv0un97507rwrAdjnvXcs0EGpgbSxAB3KCXFviAvDiM3UEngdOqt5VaqJnGwuabyFa
rCDdB4N2X2D6x2f9tyWQlDXl2eG8WKCpAgGkmkVyWK5k39j9uQlGdyOqVwTHdLbGm3gB4BxafjCb
bRpYFumdbdXRr5Zm9regTVxe+9JqOKp1SCiP5QCtm45f4d0luUrdI1CJYt3EY1IeZJSJLFxnsGuw
Sckjv9Uyc9sQDM5S7LK+YiYVNClvAq04gkowUi1vWqfyic8cPGDJRHjWOJDyYHoGbXsqEeW6lEAL
7sVZExlw2Uwmn49F3nsvokk41eMBMS9jT5UB5YTAm60zD+qBNIaFHxUjrQgjuEELgrUMjFwROMNz
KlrLbFXQl97XxUdA8cm3gmm5puqFrZKZtP6Y7cFOw3odbXR6oHG9K8ShFm1LzhPwFlxaX962gZnT
HcCKOcSejy6XqGznaLJ19tzvVKlW54cizSRJnSD5cIbexjmklvQSBFxv2DO1DqZqJ7B/YDYcJWPE
/iLNua0IzaXGVHQBZrAoWaDqAi/ClFdJdeuzGSPXo+3OabrOObI7omx+uCBsEMXBmoujP/ioPkqX
2h69vluv27oVWGG8qjPms3DLtic/gPP5AdQYqtIhmMlCYWTY2aGir0dKYQGMd5vnzUDFzWLNJ+9t
BPNtVqT61JFVY4djXsbnVjioWMiuOeXrLmqKeH4Z68Zej05PNAidR46a22TWdKgJgCCw1FgrUtFN
G9Wo0D0MR4fEndzqc+9lE/VHytGaxz8rnWPiIhd9beWUrJfCs5GdN7VdV1/YRwZk7whQ30cbchZd
lZRz2jJZDF1oCSNgcDts7SFIgc49gMr0y12KcSf+TO+gjT7BfDIUu9USgBp1RYODmHMPKS85c3za
BACrPnKvA9MJLrmUu3omvuE1K/AYwN+wu7MO2CuTbc4nSgjoyYbPABF9nnQPvDTl0xCleLWy3lyC
Tl/d0wiSK4Ajez5t3ayJ4X32CRbt6V1J79GVdXG+2cX8gfpb3Ndeq3AnpUhBr6Iimj87S9t7lxP6
zvQQ2XMZXKF81iOLWqLP2fGzhlA2IqzuRqILboe8iu/p+6Ysx8ncWdZe1JGDnxubH8awapjKHRiu
wNmMNpKZF1CnIr7y5OgNtx49hfygdGRh2bWI8sE+o5YvBMIhX+ZREoqWGQqBnRdn+jueTJuOM72N
QOwpJDxOmsOovO3IcyJOAwp2fddAqYf02OWU2JOtmIYjZO1pirqlb+3oZ6dlWETxDJeLV7LfR7Op
y4tJN/N3yu7UY4+JhuAuxTE2v6VlXEfkCtti3qLrIPY2t+aeJL+G7BaUoUa7xbsTR8VCobO4wY5e
ptWxwCbjsrFGJmEh8/PkwV8pn7a+vazkdEvc/EAamjr5QF9Emjf4pO4hiM5OPm/R9gMEDvTaukJU
vsaLXR2q8mxl6mVMkDAEP00snJ5xcNmVgPCy4iZLj2rq8y3xwUFz2dkrvOFOrO4t+cXeQ6E8TfaN
MMN7ECNiusR6j2VryRrrtnbHif3XGPXgcRj+Ih04hdfkbMffXVGOUEvyuLbuI99X91aZEwOw9Hhh
XxfXjeZb2qnTwxI4DQhkXzXrZeDpOr4YF86QV4OVgFIuelEFByA8Aw7VhVSXbNcWpInfgMEqHuB6
jPa+cxfRU1a2yXNwbglxmO4lJ/RoeKdHxgl8bZPVP8wtDZJ9xGoJ1yshKjYcedLIYShWz+yTEq4H
asu6uFm7qP1EHWY4Knd+Cy6RoIQc0feipqsBA7UVohWSr6mbWjUnV46yOztqOH36HGV5J5ss+kbp
Mlyais11s/pFvJz8tk3G/Yzp6CFuAnZm4HHUj6Rv0CVvLK/adiSntLuSPJinpsvS5DA7K3mvZhBA
CucyISpD43fa5Wjb3ut47iBvJyJKQ4kELK22noqs8pI1NXc+cSpmKiJo1fa86La7l/1svos4IPPc
7wNZ8FiSC7RvHTGaLWE1xj7mBAoUezmgAg8V+M86JmYiMeMF1G9+VQXwYpVXwB0p+rGT6fkmB/VJ
Y6lqsmSv07SpHsrBLqZdG61krCwA2YawAgK74tUtyTUHHIfTDMu3syFDxx4vq9JwzNZ0ILxN7kDr
5lg+dEWYInt9CzBp2Nu2KYM3YwZqF7LMimTXt8xLKM8S1xS8dFE6fYohGlEDB24icNf19NgkHpwP
uQrMWBX/nG0j0Q79dd4PM56L1W3ETiTanAikoX3mCnf+6mH4vWSQlzND63JxacCD8cpPc/MqQG1y
gB7pW1MWTsmTLXg5PwUJc2vmA/ly4CthehPx0KqdTedQg0Ht1ou0LxSjfIxRS5g0a2DtBmN0fNXy
QaiuXa8j5xffHkRdmdTJqQEkbw4rnI0Mu7yt+sM8xgm+hBU6ymkSNSfojj1xIueiit+cyTABZvZB
m51uD30URpyW2IxDsT5VSdGIE8wFfzp5EQfQ4+prqkOCcmB1xMSP+LvOT84WBebfiD4z2qOequj2
zUKP64XoTLHukl7UjJ68qbM3Y5mKsw+y/ADwhpoxQc65UiYlmF+CmvA8tt4Mp6SMqZBbeKtXEefn
mALvHDECB2jBwJrOHq1Ugl30vmJ22/GmNhTg2BGXfFcUQWCFLHLiJWoiDGwyL9f4BIu9/7oE8Zzv
KqiDNLS6/lx/0YUhPaW2lX2dsjnWexSsK7Uoe++9o6bS35iJym1rAfNTB1i+GAfSgMWc3b92p1vA
izyRQB4a+5VZrfPYDmxH8Fet4EJh7c/DLk4Kix1rlaAPstz09y0VDnOzyFgf66JK7yLnVyJgoXGe
KUpyuS3Y1s12xhb95FXOkm+51+cD6ZqzOGALIXikdyNv2fk5PCs8K6O3bDEr2eZIl76iWUj+etJd
5DxvnzXTdzwFHU2kHaIOPEG9KCCDm8JOcry7+myMV6UzpdtUybXdr5OSxZepV1F/JxuRXkUpJ5Gr
geDQOARHIznPWU46X9JAkm9lPtv99lxMklhKUgTkZmrIce94lVQPMmuDm8GR47QrHK+7J0V8GWjm
FOTB9UV9TsgoVsycU6Omx9wWy3TA6iHlqbU8P7qwUAcGF0Mz8StS3kBfpnpax/3AAXo5anud6pu8
SQFMrzEn+U8Qrpd5G+STRZkXCTcLUzKW6t1gzTYt1wXCZrjGpb7KiqjVB02WffNWN7lwAF6VdCR2
mUdD5wVJQPc2J6MegON0DOwhHagGpm+jr/Mo877FTZw9AglVc0GonwOXRire2Z3daf0JmyU47UAt
kBASf8gQy8jIDId0pBN4JEhBKyb7kg7Qzl2mqWL7E/oruHQM/z1wJr2ZZ0MAloSD+CUGUFBdlCh+
ghCD85AdxnNCzMkpgKyHa4Ms8rTGiSfeIjvp7CsrkYPEmUXAnw69emm6Z706NImvEBjP89YDBxo/
68RQiWyCKZ6BimX+2HnhpA3nL9tJzXQJwMoEAEgKM+wHcNDdsZ4rZzzNOce8nR7WZLpQ7GnjOYHB
cz4iyUK5nRI3rzdyLOzs2PW04/D0+tk3t5gYkNZtLJEqz6pVlxPF2juxGURopA3hVpuiaaW+G9Z0
lQ+6myai6FSbghqdVf4xIpEAdoPurTjl56v1reW+M+CkB9NODW53VCpDfaCZ1Q6hokTH1y3ldGrn
1hnuJ2ecXxn9JcXO99wIM/k4NrTwReIBtckt6xOvVPHUzaN4SqSa3nSfytuesxdl7TjUXxEzZfBf
Xd1O4SSluRtd6oGt8pqJ+YBe62Sra9oT0OoZnW1Sx56/q5bUgAPfse6OWSydaQeJ3ejrjPM6/2JV
wFpgsuG9UYbRb6gkU9crWp0UTshtsBTzMpsXZ7H4nxanPqTXre8yi0rTmTy0qG2gJ+WFk6U7mxuu
rhYCJf19hSqsvUYeSfYdWrHW2djcJTp1czo6ewTRXRzCt+lY/5p8BbXhDNlwsAh9BQJE1/+lmV0H
iZJN1lmIKYs4OAXqmciOWrMMLwl7xIWI45zzLPG8sHaSZg6uUG0rexuTDGRfUDRHLzQaOqqCHNDB
TiEofFfSWMxLJ1VxNG4jsXNz06V7hazrC6CfZrlNFvBxG8sqRQvUYJLNclEEg7NeQq7O4ajgWERm
pNpzcB55ofHV4oDnY1pPasPlWkQeHXtQW5cxLXbyfLzRuwckztCWtIrykm8/C0Iridm382jq39O8
w7tWgeemCdSUax2C36kN0tEqxd2Y0h6EmEQVHq5FY/itqeZoYa18T5eZZ1P3lk4aIcUf+NvHZCXq
82CVDDNDgOb1jerFqnA64srgx+eFvYX38//YO5PdyJU0S79KofZMGEmj0bj1eZBLcg2hYUMoFBGc
R+P89PX5zcrq7AKy0OhVLxp3dRGZNzTQjfaf/5zvDOlKjllDsLGllJO7kW7uRvoimo3QefytfUPO
dPH67M03M7d8Yjh/RRrZat6QLM4lihvrO+KH9oo3woNpL7P8D9XRpdl1jUaoGydKA7iEzvN9HJeB
84AFFx2aLyvZJ11GjBlHADk0x7PU4zRwA9yUZTV+wo8k1625OT119Qhor/I11Oy5cp0aBlxBN6TL
wPMIb1zdd+wuf/AY44sZ05GctRVNDbVYrGYREIrWfZGyrWzWxDySHO3dyIitqvLRDToQjW2ub1ea
HNPgqlFieA+Z/itytDUNbOwjzEM89N2EPyzjAaM8qYEBJ+dvQZrq6ruZ+9HQvVMCggm5/ARorA8Z
RAC5jaLyC0XTP2ZjP81vQ6y9r1FJ4MBooOXKqzp5F/aiF5s6z50nAdssfijrxkI67PlwbVIEt29L
Fhn5cb0QnCV2qb69Yq6sx5ZEuL3KbNxQB5mG6o8uUkXe2S3MLschhQmKwjquYTMEekWDKgg6joaA
AdKyw1Of9FnzqYwLJlKEUK7YioLwWKWVYXNeZKGBndl0M8vjxRL+w5TRGLGKDF/jKvSIl2IwwUNw
x+LEX6hGNGAX6qxs+axKiL7c42vvojNPChwqPtc7XMVcMtqlS/44fITpGmBYNBtcMl29w9elrWNb
OYrfsaHIBAy7HPRGAtw7pIzfw7ouULYu3sQOaMC0F0DV8527OAX6u6PdzHmsClv8CeysCzhQ55Tf
FM28F09SDLOJYIf/AbeWvVqYmIdViqr/i9cZ2CR+GnQad3Icl20Hn6DEbtCl7UtP4ABKtqES4lcr
87S5W24K9J8kSUXy3UBZyLY0ZWXtupOQ1yDHBclP1qNFwe4c9OexirgBr0AZY76Kg2m+3DSabgPM
K700mJ9SbKaiSl6dXsXcDkzsLXu/jiPnG3fB0G/hE8/LG/9FMqSlmBhzSC2jerIYoU5tGUtsORWg
B/wqfVfsymTRRGFzCjSKdVcYoDV8H2iBg1fr6lgE/oTyb0Ik/cKLGDUIQLeNS4I54B/wZGEabaEz
8oFA32P/xtYmpq5ToN1jUwjVW63CwvsIaI1b7ky2LIiNg+/RfonPZ+V55TitoSwEyZHO2ip7pjKz
O5tw8LNNBl4bybjucVSJ3kqjA2s/SseEDybksPCcZfdBMlkUTOsA46pUC3oHdP0BVJEXiZxLfxlT
GO1yD2VSS52IfokZfRpcg4uUBqWdRtrws8khOhwo9RPtj0HUlfPADYccVsqbrPhOF6giJ4jRXnux
8mmMk8ucJ2T213YGTDNkMqv0svGiIWK/meW1s9XM7PquaCq+Zox6VXlnRbpDSvHMTPHNEFpddbHp
M5harkqUKh1qJSxC6oGmzIUwreX3WGHjMuIlmXkD596OPV0q10M3zonHLcIqK0wWwNzMdyybtDvV
7mJMvaJ7IqO5oJ3Kb+4iQ7trJy/9aOhsynZ9vbBHmHhAXooBq8imYwWFYm9N7ZdYyih/tHHG+NsR
s05xDqwY5EFejSPqvyIif52rsR3fE6pd+stM5L8/4PfLky01DCFO0ymphLOfM+G9p1Hk/jE8xcQy
XS8kyl/RtMVScoB5y+/VsOMRvA9bDiuryZ9qPorp2sFVO26mxfW8O8FL+43Hd2r3IUuW37miZPRs
m27AmzmbEuk3Z+A7hqki68z3CCeKDzyVPOko4bjMEGOsr2KK4PkvLuEYGLlpHwteIoKlv1XUvD+S
gefkXrp+mDLVht0bRjaMb26asQ4HqpxEh9ApNLKsxW+XdweQtJ9eXwAasyF+KrwUMeRQhI5yOJVs
vUFykWzzzWFxas/iBjwkpX/FlQIwTi7S/QZB0KRbkUop0HduTAmkjCjZhjFYtFsqP/OwkOa4umqQ
wni8dpL6k/c4cbEoUBJAYXSTtdOtB0vVw8nLYQjuVER9765DKgEqRda+PISSb2dD7BxUiraolNjY
02wCBLo+TbJVNM2B2QYelOG93xEYOGMrrMUa1JFX3XCq4FQqp2d12UXtGOzDAHvVh2VP3GCYf+b2
4MyFiM+Ys0swX3Pj12xOkiXasl/Syxa3Y8HdaEbxXBUxg/pDLzrlrnPEIYHRizT+hSwyvkh+1YJ4
uzN2VJ1jkeWYIec5PvNpyOwX4Uy3BWVutYLLxmJdQ6euwV5ROiAfhnZpyKFqXmbHxmp7e6V4owP2
X+DsGu+MZ4MySQQt2KrvoWqj5lwxnSLgQCTOrvSAzAmTnIsGVDm1VbwZs6DT43+PzJeVsiV8zOi5
Nz/aCoPoXeCkM+HFoJ7qfG1XMtG/knZhR7RKYwRxm/tYgUztAJNg3wcMrbwa0Cr9G+1ZvlMS/5DU
OAN487tla8ssMx8KWZFLHkt7GuZIxea32jUuOTz9o2377yOuE8UlsK5ATlPwXfcvPP8UbKxDkQdU
nmbB5BT3kvRCvh/mHEOQFfdzhGkI+XHYBInVtsc0q4voNOc+bo65rls0Cvb4+lcFbDt58+1cWMde
MYddl66FSbNuwiy2H5bR7kccImbpP6oOBMIF1q/Wm3BJ/Ga52cVxyXOHjdgBUw++dID7IxVl2VlW
kSmdhyGAN6pxxlthe6PixZTnyMLK71HZ2uqOlaWXvCkfG805qWIzP4ymwrFXFgEwZ159zl1BCSP8
DWOCY6JK9jwKkRQTYpCmcEA19WUMwCwOE25xOEFazIqkGnALrgRT0Xfe1fgGh4zJeEUl7nAOeskQ
3A38wbkXDFiWf+BqGPk4mDysAeG+m+JITvtwNGlfPwdpgvQEXTotvfLAIsQp2i8tKFTz37Mc1+J8
1rVNNAAGadtfBwHIDi3JK3K/+zGgtUCBGQrAWfN3YSqmvx1HmxLdSU5D3OjdCFJUbXmBeZJybHtJ
ZA7ayqF+DWzlbPLtUFDhSL9VHdJlg3Dm4QcwRkcNpyelxNA0HJAi1CKmcTGbTTUtMXvIuBtunK1R
uEY9hWEY3wBLrtCuOWIQ86bH3HUEr4qBry14dlUSjoeWxcqyifwmQhfNAQiuxtHoPSyI9EeT9ayB
E4g819Fdij8JqZh+5aWj95vX2iC5kjb6zV/K8DPApNuvamzFL2mvg/0k7KU9FI6Vfdpt472VFCG/
06QaDwRiCpNW9PJxNVgNHeTnLUkimxRLUjXrpWS7/X+Rzv8/Kxb4HzP8/y+2CwgSfP86j78nj/9v
AC+S+p/hEATU/pHHdyX5eUVajlmN6KXtkIf6ex6fP3FoCrAJtJGXIlBHtvs/8/iu/TdgmjQM+L5S
tk3O7r/y+PyRQ3zLCQTRNGV7wBz+Knj4XylgWhn+ZZrvrzjiP6W1iNShnzoS9ZKv0JXqv2UIS9Ox
26qjnokwB/7WW355P2C+CSr0bNefTuRpynyNQfPI9XGF6xiQocJpxiV0mDZ23Li3JJXjXszgZGev
IWO0s0c8OEQzCTb005Q+sD25PY1l1G5Hqr8r5hIo5xXgYOvBCJMdw9ziws4720v31GBjbauVHZFw
6TFjMW/bdP4s5j+jcP+favLvtkeS8V8/tJeKhEeefP1vj+zt//J3hIRtB3/jlYg+gPeCDK9L1vLv
jyxwCZ+Uus+f2o4OhOIx/wdCwvkbCVQv8O2/nuUbVuUfBAkeZk2qWXuuS0eKR+D4vz2h/9MT69h/
hbr/6ZnlbxeA8Mj2wh8g+S1uEcd/ijCGHShZW/jFJZbA7CJf4l1fI+Sx5WpEZkag3UWauBtVN8XY
/5icwJk2C06CiiY+7Vj1a8rGSPxWEPX0A1dLLL+9msefDjZI/ysLwkocsrSQ6iurzWivKmJ7jCy8
r5cT1+O6f0SBy0puLLLdGJaCOe6dPNzTb0gbGhpYx16P64BtP5JfICqXuYsyuGWs5CU3nrtGvxuL
F2NQUh4VbRXFnRXI/GnoBiWIRC1c/KMyM1cWd/IHmllqneaA2uM3uaRuwZ526s3Ns+xR1ZDRCcLn
jHHSpZt2NEVysaMW34vK/loeB8jpTT6piQzX1KfRM7lsH/foiB70S9XUvzupzfKWJQas4XDoB1CI
8UjUj6Y5nLIwOMsLwLO+Ok/UErmMVaO4DYnInepcxLZYtm1aFd17Adrbvycnk8RHp/Uqc+DG7Jhf
9DHW0ZEZgbyA1Y/5Z7TUtxsWNbcPIK8TQHZV7CevmNaqTSE8FmrwJ+dvxUJo33sGg2YBOHq9pI58
GUXnNztdRBYKXp4fQdl6cIIjj+4otvtZ6azpCKciO/MYtX4nCZcPWu0lzLOSTE+3igrD+gbHsoPb
XyXaI7pB02mwu3nH76OuxxpZQNpw79QwplwIp5i0w7ZGMptofcdiFoLfJtITMu+0TIFVyTJtM2FS
Nlcg1nV4ktyDMDA0jnXwp1Rv3bHyn3iSoWUwNTTdC1GfTDZb7vhW/1wUmu1er/0kyFY46Kr20dN1
VN1DQ5G3h6UbeOtvEAiI1q6CqFjw+Bptxu4+14WdvYHWLj3k2hCj1g3/ow8aGFQgGFV6rX+xU8gk
juuUQg1Iy1kNN3wkpQ5p3g77naIw198MAejdp6LT3d1iD6P8sHkS3LexFlm8HcoW7PJumABfqxUK
NrjhcuDQf5VjL7ITBqlCbYLQJ0vkDWVYHCP8ZvEj85dLFpRQpIWHcii8hvqVyJ4+4alphomaQOZz
1xcCFGup8fMHKgojfH0Sy+4olsk/BGHCzqOcJI6pyXPgBHf0TCSHsDf1uB6m9GYfdpfWst9b3Zdm
RTgkiCjI5DufN1OOI41fuZPL9EJrLZEV4oiw3YoNhByWoYolq4XYVKeEuTZUO00tVJESyyahoqw3
gNGkmjgKVjFx3eAtGESA6xchIJl/g2auvJ+dL0eShViTMkEFdJsh5q9EM0D2TtKqJiCnF5fchzUH
OoMWn6nQv8TaxrOK/wofyq4uJCHIU9LfLDwnXsHM40xmU+E9qyXR036ax9b9rN0ZicEF/EuIBCOP
egmRxYHL2x2up64IaKMYEOHxJZQUjG3zOiTjrSnXegoFXheCG6EsoDuKpYUeKEGbBvimbiQ4L8lO
uA/94DGqUPvWY0rClu2/3opultaBZm9K2vElWPgXmDcaPI9SvhRWqfn0lAks3yQRWBEJeSbuu9LV
zMHoIWft+1kLxi0QjRV+VkHH6RjW87vCnZ/smykRzQvddqAns8yNxxWRMfleVLgSm8mejjIDgHcO
b0EbMxlsHy461x3Rqg7rVcMSqIySyNurClNbtgIcAKMusJPhCW22em+iaLl3K6q+sOoFZy+Xw4MJ
qpalBBaGB1kwVpPMnoBCUPCj1r3t+qu4rjG1I/F/RIvVfWSmcY/oMi44uLz1XVrmGPAEC/l2xWgF
NZAM2wY3U3lSoz0cNYU2LFfr8IFdvPaIhQ3RDz370SYzua0OuFEpywZOfx25Jv0mwLK8hzamyhWe
hbnesXSfvCOxdOJrIQ+x+2AaJvO1jPF1wC2kNnJd9K13kWlc/cysTLzTGgS1qzdNdGHpms3PDkmW
CxcofD5dM9fHuWT9veJDgBczhJDOZgnjp+6OejQ01TKKW+pCsruv2Eok/XNl03JwrEYj+E957tPs
NvEudMb5huiljleXNX6xuSqoExLsnR/Fkr9QT8uPZLb8F3FrvVsxs982RHFUkq9CmKf4sLUMIBiL
nZNiJdu9zc2Y/YhuA96W70GswwA3HaXgsr6wXZ8/CirujiNuqYcIlzZh+dFDhrbjJ1aS1gkPcnTX
VA7nD+IUwYWypQddDtZ5JnCFZGHxA4nwEdHSUwz5cQxtx+yNRXXWKis9PHSza30IJPK7vpfBI7Yd
Rca005dxjOcTLXwlXCOiEqRm5LvufJJZNPa1Z41xie/AmNdh7vHWtrN10agjdEV4zlnJ7tnIFn9Z
4mTMYjONejNWOcopeIltQfALnuWIKRB7+i9l1YcktXDwmCiDO2voghhTccCCC+TVtQJOgjY1qwpj
/3vUT/mHMzdqK7Tk2WGoP4VzHX2IhSs2hSXjvTPl8zkcQUgX1pgfZc4LZPSj5KR9q6BRxCYcPJOa
RenN+2ozJyRwdTL4T4owCjqRavB8+1hwTdtjYfN7zo1MTumXTLVEicKHg3mspVcqqXueUNqknkW1
pA8CxPCK3aA+j+nSHPpyTvdFt2SvCWUga7jeCjpVGtzDK+Sx7B37K0zhII5Ys54JsgjCckMWvNOP
4q94p9v34BWzI8vrbi3pX8ae7Ab3ZPv0V6Tm31mOS6cOO//aRVLucaf257pwoEP7Iri2IsieQniP
AIpRwvBtAZMfyA/d5wmw97rMH5tEzitusliIsPds4H+HZAmG8tSXfnAAplueOYzJWEVzTKOfFDso
8EjAeODgZN+AZaTq9TmoYpA2yIgvxo7wNQuj7iZZ+Fcq4Ys3h+KoU8BjyXHZrvkxZY+yxGRRwy5g
sSnlW7R02HAEi0NCTuTDhGO/VNVyP08y52OzuPmmwtF0UQFX0q5f9qld4yVq5IfXUdCF5WYfKTfc
+SDYD8ZuYDPf1LpMRN/d0KUvurUBSfBaPaRFmnPezs7W1Oz92ROe8g7IaA0cmcac4nFGCT8aaiJW
dUJhi4v5trFo/Fh0WO+NP1Z3si8pYodTQQqgaaLkkWfCrXZe4gb53qegyH2sgGDfyz6MftMunn66
NBQ9kVZpCPHAWx9UPN+l4VRj2uNtMXHY6VvHFA0Iv8rFbn80Eoiv8GTAD188luhtfMeTedbObePK
SbPBEblTeokPmNLYixR5SVBh9PFmBMUnpqtRbSor7MlH4599jIgHYpXuZHetuRPeAaXyzpSuzzte
1pQitZjhvCZvPfa+MXUTddwGZ1pulmOJFRmzrnrl3ps+dgb1LMPyFB/cCcLuikDEjLsF2IaDan5B
JoRJkvLEYhJV3MPDZnDZgk4hDgkiyIjIJcJl/Mey8Fst6FE3lMLsPXcQVlmfDpb11Uthn8Pc9Pet
i+aMZFv3O96vy5pu7Or7hmtdSy0KlN62eeWx1ut20oobKcsP2mCCTUEXKeMQZTZQhZ17OPVkCKZb
c8cUVZfK4+7mcR3aVykbTydmBqArLKXbwCFV5DK17OOaaxnzELdC/O4rfEn8adxTtRcn+mzqLHkb
8F5www7CXaXc8jLxmWsnR97KAM0RSnq4C9ghrAAwIVCLxZs2hhYJJhAGC/jzyvuMhibckRXvz7Pk
jJmGwfmg0mI4ClPy7lBlsQHrXP7BFXbPXgYNnhfLpSjzDkw2kXBH9gVtgGY620vz0Enbfqq9nmQ5
rWts1Rb9rmLzWt5UQI1RdgHKEE8o1yKkhKS8q7h6HSnny3dCBOUe+2SJgyGUtGDomDi5GZ5t2bz3
WUE3qsPNnsA+LYlFz4Ez0apXlS015DGRTmat9imK0vzgkVVflzh611OemvumIX3KsiScNy1WMrod
AgJxyJNbh16zk8E7T6VVMb33Y/fZBGB/vSxRCMKF4kNefnRUSnMrXMQ+ILyVrzSWpnGDrVlsOnep
dynVKHeYLe1znCRPHYkO+IlVqI52xkPspM5zFuj6pUwkik0ts3eO38/Sp8U6SoqJjRN3G8sm2tDg
V1Gddne9Ml88YPNBcDvcqllWT3NVU5KR87Nu3bDcTSrMHu2giNc9KSqg57HccBlgtT/Vz9L3SBW7
cqZenViIaG/zbyHln9xFMV/sKabbBElbzNCciwGbX2/xGvcn633gPsz2hwNsFTVeei7zHLRJ6i4H
SuznrZlr3GSuAz0frT28H8eSXasNL2Gn8UGcbITw9MbYwSGEmZHAlt+Sge2iL+FP9UUDxaeqRY1b
Nw+aZ6Z8ojdcM26P9VgwGpH7m+L56qZ1dI3og3lGlpX7xQqCcydwibKthBBvcZbiyW5fjRUHX0E/
1lcwzFwC5MiIHCxFtdYzcKDOgnyW5j7bW9HFzzVtvuupyPtnFjvfRgYRSYU6G5ASiLuuaOYs2G0C
I8H6JLIHpPvsyv9oesLxhgCv3fSIOb58ZdgdPmY9i8cQZf+cydrdsjYr6IpU6WlGSFvlt6g1p0Ox
N+XU3/tjWZ3ddHqTzAVvQZXEn1S2ZSsbl9uWj6a/Jq2HH4IesBMrPHnFBf9SAWmz24zUIc0R50BM
zRfdDMuJ10x/sIFmfiT06G1vLpgHep+mHzUflrca/zMjR8utLo57DMmt9aMhQbZNPJNfipRjt2WO
/lIxFwI9p5sot5rL4MthX80qOqtlwr1227yUmooa1/dnQsLeFfS/3E0BuH6sbkQAw9zbGbdS70wo
02UabDIBGO3bfcc5fKpxt9OR1L4sQYcH0XM4OyPQy8lEPULQxecJpMldBz7g2Gc1aseN4kKYoN/U
kRtugtK+H2wTbsHWvdZu2Wy7MnI4pZATkrZ74MAefy8tAJgVfSTlPolcTYcGTIlakgyU0rOPGN4f
wU/Ze/TW4UfChndr17eXigomdrFklBPdN3vwi9VLFagrST97HZdOdCScQ5K0JR8Df7/YJTWRwDoL
7UuAsg8TgbneYgHy2Po++5Y09RJGNOo51rHdKjoeo6Yl45KDmwvce79iI98SctkqW3w1IowOkSb1
FPKbWDnpoLBvJO1h8fGw5I3Uhz6eyiPv8/5c4fa5LoGfXEOdtefGWpg9bbflohF7J7758lQYqEae
WzdcPJ0XrzYuVXv9KbEzf2Uq0b8QI8rxhSXWCzvz4kmIiTBeFuNHiBr5OWbzsi5rAEVJGVpnSzr0
zGmhkkOjo+jB5MQ0W7/+xfYvPrOIn/GukcJkp+L+JlvqbkK7yuhgRSA85UULrSnh0rapcCZT2+ME
pPYZa+koG7lt9vLd0Uv9lS+NH+w0SuMG3caQ+FfNY9vW6T3H7sAG2s8IsHJaRgc/yrCtI3z+FBjR
1/lkeVsWVIrrTTdsACpgy2nmdjgJLtFUcqCSY9kPaHMby1MuTP9WpDSkuNxDHk3c2Htq69q98L3w
B69kuDWuyr5SNzTbcBnpUfd9TOK6Ss8CrM1hECH97xT5rBp9I+CLPsbgWFNgguJCU2sihrMcldij
ZtnUsCzWaaQriSqXYVvixn0I2mW8uc7okBARmB4MeFQSYEJLDoYYFla06AMtJdqZJR22uY1iR3I1
KB6pt7VT2Bi9t01NO2+U6321cQ17YSRT10w1M3S1uBSQBHxuk7Qp3+EmzBdR99nBaQVYtrTpHj2q
HC7zDPPQTOXIpmkud7KOiXqE3vA5yxiQg41xDM+Wnh8mbKdvRH/HHVyi6kWSDaMAFNrRJfeDfh2S
SnxoZnfe8wLBptgPxS/Ffi1cdUXhEjdbsg8SM9OTSfWv0HeWOyoXxqMTI8usarxue7+I9C4hRb91
SEStbuP9RbWNhjGF/xgS3EjgyNI0UIxjA2ErLDV9JZZ1RTNFB8PdffXSOXmOcfmtUJ29vejkck8/
nkqgaglyZAqg+0S46koCgbYvR+inuF+mu4A2NbwGLn00DXv2Ohig/ltkW3ZdydswSEcCEMztu6ke
MCCqKsSjnqrPtpvIlqZ+S03SkmFRblzefI7b3hzYdsZ8ivkAdb7fZ7obX+2E0BkoftciUKx7DDN9
HF6VxahudfGSrUg1IXNmxDd4J7kWq2mL8++m7aJNIOioowiJTW0ge9D401c9tZXCJWJH+mSLdxlW
gUfu/mD0lEwbPr5YZFOR752IsRbGJHgq+AkMRzH9SQWctR1AJfNTFep2f556+8syXfyCqwgQAG+a
8fXmlkaKqvRezRPuCFtw8/NqsuiynbhFNwrxJ5w80u8ACNI1xbxfY5Q79/3IfZNyPG6Ulp6edX8j
5+H4/V1Z3fBLJLbky/DtzyjpQGKhMF+lqoO7gQ8xFP+5tfeaAsAftJMRsY+l+yAaf7hM6RQdlbKQ
x3uJYGwLsjfE4909lhZ6Y4yiHq4yV51X/k7ydDKnekQeaZ1bqdD5LBTpmDrh0gFupnwzw8TSHBwl
LV0ESbtmucukYD4hto7MiCmZFPCBq+1vnfR3EP/rNarRt277e1xcWU6/SWs/Lm4tAQLZdKxm47KL
U9y0pIeyDaqzcyLk2O4g4VU3vl6/wi+vbq4FpAX9Q04c6BMvV+4s9VUm1ammM3JNwOAKdxW9rC1f
BlVuQD79jCLrw1QuNyfiVh9F2vyKYrqR5lzb3EBSTIDSKR5mMnE4DfiJc41o4Ia5aBKz2z1bhkQY
i0Kdr8eQxuYRG9nOqqjfClTGXKWK+k+X2/nbkiYHx+PQVC6yeIzn7DgUcQJ7JkkY+0u3Jazo2V+0
HJU7BnNvz7H9PEn0CBeX9AYx7bJ0kLdWAnPTkeTMNRlUxuQDgy0cxHtLCc6PJna7TSsIiyKYx+Q2
UTpaa0ke2zGubxCv8AJDW20bWz6hob82kW3vast69WbPuw91c/FGkqF8nhLcHZN+xJp6rpSY7pFt
qL2VzKJTP1wyyJPfneRA7P16wmyHouBFJWNQ2N8Km5lIMWWLlZzGYdvhj3/SaaY/bRtnEd1U3Nyq
yhynbDKf7uDcumMdh1Gb6NzRNeWzm+F+X+bMHEXbjDvJsHcIF+pUQnyjO1YmwaOK7PysfFoDyWf4
lHQGN5vtYJ6E11usTtPxqZJ8KMdFQ7yTUfcjTLNsxSiUv43Z7ZCV2ZitC3tEXfMK211jMcMNklh8
iBvHMQcxY43Afzfu09rQTNHfLFpJLD+1jcAKIY6/sAOP09il9dMgCVyVb4GcwBTFX4OMVonaPEbE
nfYmmtOLDr3xJbLBHfbCVfcGiAMq2qzcnUX14O08h4FCdyvtkXG/pX24hdE5ey8soqp9jWB36lw/
OXSBAj1gPO9Y2IjBYZXdjXT77CeNIk0VFYAeUYR3bT4upx7m6Knk2/q9aP8Py5t4haMFKzebphiB
Ngpwh1jp01TFnGtpr3ZWMoavxVyi1KaN4XcAmnCNx2J88YEXNmuJweJscrdjlhj4JAyzPa1NbXMe
h9K7UBFM1aMJxx6L75ICdZsALnJDpgxKprXibme1K4dlzYUlGKILUbX7PLtV9daJUWSmzIdP/eaV
Fwkp7wkY+ErzVtlKatROAqbcXpnefxSu5nBQmtmO5iwKyMr6gssXLU7099LJnkOvCh89E9pnBImQ
lBhFcgeM0sk9ui4h/qbHLVjP3a7Fm8khZuGbdXUzENpAXV+5ZfKSDN1zH+bFQ5UE3T3fCPcjA4lv
3+UTrY6kFSpO1LzirT9Xe9BqgJu6vLoMde0dMqdggmdPddFDUT4GnZZfTmyheCJ5TE8ptCBMKVSw
YEIeDmAx/Du2LhDAdI8PKQvin9bcf5VZk91ALHH7A2EqjTBxqfihU8mw8RwznOqaVyGJMAit4F5L
Wv0w1jA3BZtFOLizHfxJ+S1Emttjem3DocKbx03ooBvnWtX2+N0U5IHmgRpOP2/fA4dhZCW8htR2
b34C6hiPjHczYiSXJD+AeqrY+9ZedaHUwz4umQ9gAnMXxAl3mSkyJfEyXgf+IsQbQuNtAsBhpFsP
QQOTDi+/sK6vLJWLp7SJuP8HmXRfGOyVvCuLSr3NqR9Sk9hEQ0mjG69Ne90kk5esHWfpuu+i61FU
LGdkB6O91Kc13ocj+V42PQQvMuCyAfKU1wxYsiUb5/WJ821jQ2JJ2znh8CgpqoVUFDpPrdR0YvcF
XNfdVNlgXyZvoOYjSLxOrFhlYIV0cngl0ei4T6Zr8mpn8NW+Vi1veJTKqtlM01zCcE3KXTWp6GSx
BouOSVNSlkjGWs0bkiD6s5cWKSF26/x72RNk4t1DSI5f9FvfRd4F46E+oY71V45M9AVbOwoDqdPg
12zyZ2s28bfvBdehXvyfM8sh+I0jpvVSw1CV6JDYWvMNvL3oKSmUO/IhCOc7uyLVCSfCuC+W4xB9
ANfeHeu8lf2dl4fV76qU41UMHp/6gYltPFohtOU2i+Q7VRGuOPZpnQLOMnmG6EOpPR1bmvDlElTD
vRyHeDkJBKbgJZMauB1MScv7cqWVdeuRxBgU1ADMB0Ej1gqcv4yv+URTLy7hDGVHdTKr703cWShS
2F6fMf15igSZFMNrTFmYdcw7GcXfnSXhCucWTw8JC4CZian+OEMk04OS/FwX1xkehjlK9gRWEG/s
wZQfMy+vncqylCm683ISRiUdZ+XYJ9iDEzhLJA+Hl0RZ3o4fGJ0blmg3WUy5p8qdX3LkQL8diV6L
jZ+5rzlooJf3HqPCcerG/idXXlJlbnvbMtM2SVyl2zi8Gxi6s3Zn2O7tq2UUh7KRcFkSjNWtI4u1
GNz5T8CL4LlwAvI72ArUq/Z8ec24VH8LtciXZRz1myCTuQ2sxFerMWOTS2gzvutxvZ4AQIZY8esO
ono5cHL1IPDmhlUtq3cPN7fJmzuqMjSqF1RETnmk5otPfPzXYJriMDQsp7LRvMmh5zB1mxPuOgJC
pjDNC7mTejXlNSH7OBcbY27Xq9FxPqqKrhxAWecEp9YfK/W6Y5zp4XEOY3SeJOK2ywlN1Oo/2Dtv
LYeRLIn+y/rYk0holyCoyVIs6eCUhNYqga/fy54xxllj/XXGmOnpqiIhXsaLuBEzbMq0RxJuJ/sg
wtHdNiW37ITH/LngKvJxzVYPAEbkLtbs6txEiktYIyZDdL8v11AjY3gdmTon3JV7qNCvuYrlRwP8
/Su1uX6ovYqvapzti9cSe6w9dilNScaIeGe4o1M1uzrZuOzZzTwxdgNUxJs6bfEk8BUTRzibtG4T
h6C67mjAud5x9TtP8KXEsx2xknSrwX6tSkLoq6Q0qvWg1TkU5xEPA8lr1+cRJS64ZoxVy4721a27
jLbDWJ1xE49rbA/V2bCNZ55I8to3ZXwYMGATIOk5s0piTewMjVs8O72xFmQ/YdhAnl5sq3rOvOEg
Jsd5AkVo0TO6PIaN+FFzRLCzTxAddNTWQymWgSOa5bFehDhJJWkIh5IJhnu3xBWCEEcHKw0vugAy
QOFyRhPNrhN2vM9yS3DiNhp7s/Dw8hUP3ZdsCpcNneffCwEdhqWQj8wdbflI8o6uPxOpZnYMZxOp
cRluo83tpsty6vQwA9h2XO9FZHB7RQbDfjQBhwFjFZ9bvZEBwtIXHCubMTQl65S7ULgigBb7YTZZ
6xRWt+P2kjtW1ZZf3Ib4nAuRLOziPs5u6AVx3T1Epm08ZMYw0OeXJ399pXQX3z95OW9U8tzXTfWl
ABQ9TTwCVhoogutY9uMfPgX113iVsyu0FLoGK3EwHM2xFqE6aZLbjJjSYyT1+9QZ4GF5YcBbQTD+
Gfk+C72vqAJu68qmPlI/ZyfbUmvrO1ZRDXgI/CeGZmSrcFrkY0p33b3K1fecQf0lQUSHrvTKHUDa
q03WezMaXXOPbjlOm7pluAjJoEbuwtLXJMBy9JS6NQaYlbG5qbArzWHFmvD+3LWyJFowOh3bYMUu
QCkgfrSoMIEYVXzMovTNjeOY1rYs7V+yCnqlMDPryqVB1LIxM2/l2vYOPES/aSjW3C3j4pwG/GOI
fpbcuOViBrhfvEAIykDxExs695NHCy1loN4Zh6Zx3xTp1u27dj0bYvrkqtfWCxPaU1qNWdB7OE5i
Am6gAnD6WhXjB9kT81OxM9jZBrgFFkBAczCI10+RlsVPrIqmq4VGv09ApD62/ciE0GSkoyyzSicw
J6V8rVglYMD23kQX2tQ5e+axrXADa/Q0/jIto8fGGO0Bd8fc/qsGsnD8U8FJr1ZhUlDBjXUYx3XW
7is42s5p4cO4ozRw6U64cGigTyrAhl0ygt7LktSnAZHEC5iWFWjx5omrJXzv+wpQSNzHxl0LgQw5
z5Qs7jUjtjn5gHX3FunsifoAktVMewdnDSirkfYn206G5KXo5/gglugWIWqtbUZ2L+g8aZ0BTrbn
UifxvG1Zt8wEfEWpH4gexiaRONrGoQ5lJkkjFqYp7BQpNHVYGpwbGzYk5Q437XIi2CqilU6+Ztz0
i20k76lAzY55Zqlk2vbkM/u/wh1skiQ67qbVNOdN+gDlRPZnu2usq0MZn70242WAVH/DXosXk1C0
+6A7OO9Pms1LcRez3B2TwCsENH9kK1zYhypSlnadjMRyz0OG6+gI0Dcc14aW41FvM7qlv/pZmtod
XrI8emCVO01B35hm/z2b3phhAwMfWbwtWhNiIMckXGJ4QuNMBYxJgotO/OnVQs/+Ym3SwoClL3vY
PFt2FhPsYbCahdb0GlmDZB/oJjAQl1LSJyvcFMw94vITeswy+jrWwiNJyPkiuOd3sdu18R7CLNUL
vY57Rnl1FOhNAbNkIP1Fa6q3HoQZPvVS7sDjoiniw7H07JSyKv9DS2o/HHs2Pi3Nyh3EM5Bya2o+
1S8Kxfyz1JN+6IVnf446ZQuHqajq/L6aOWxtSmAz5gGOB9fc3Fnyp4bB59eVJwIHZxQrmxDUIVY1
YPGFNc1/dsxxSUGL5XE9ExldMVp7VgCaurNWyrX0Te9yJirIde8s3iUqKKrW4lU4sG547EUo/1xl
j3vQhhx/lIe1J03aOUSiwIgJJRMwhvNgkdvqSQRLEvc+SwlrplSgrqI1rOpUEmdUUyLfhkbPM82n
UEYlP5g+YYqupJ22w3jVMrvK7woi9xGmOJCsQ3NfL9qspX6amzlOrtxtBufSJ8rJDq7nZd4mqmEt
phvX7YdHk2AolNC6E1Y++/hEIiT/eABKwAcTJ/BpI5W/Oq3s3HVfD6oDrx5OFyRtyOEcoUAsPMZG
S2FDCKyDdNF7WUGgonn2BvgwvBtJf62TwgLbXM1mEb3ycMyz167j8CUEIPQdUci2WBNPCuFqjJ6O
rlBqTo9NI68i3pmaYUR9MLpVO96lJPKzKx6iW/txWofjvwvN/t+U/V//dNb876bsl+S3Lz+L//Rk
//P/+LcnW3j/bVoOJn2Twxn5OIz6//JkkzXAeW24VOvZBAX+CRj825Mtjf+m68nUPYqxhG2YDk7p
f5uyXVIJkkY/g+nFocAN4///xZQt9Fv/zn+Yst2bG9sizWDqVFrKfwzo/2nKdgbCaCG2wR0TY0RM
S28yCSCGF0JNNADF6G5QVtm+TDca8qVA6kM/gokW4/xRbFpvhq0+cvStAaTGO8KoaH9q11xgKSxx
Fh/Ctu7nD9DPtXbxXET1dRy2qVWuPBn1JeBXRp9buCevvoDMeUPQzIkSawK+IlpTaV7fMH8t/k/C
SWF0AF9c30OFK+48p9MgabPl19d9nKuvJnWyJ8ue8Y0xmmnT35AI4QQ3+CF8IEeyd+17S8AMjmyT
3fXAn/qmsy0f2RwmIMlcsoecAWEvDO5BOjnkmYRDHFXwUp+L7gpisar3rWeSr0IlbbC91LZFXCpZ
7F0Jd7U+2Rhxsn0c21Wx7ccpfmoqDSTjCJ8x2YIzcOuDxXC24Dfo3fCYhmNG/7rW1RJaZjx16muA
W8AcXDQLhd7KAymwaHnmAefMTI1Tv6MQBOTknjTNcEeiiq2AvRenNsN3qYgPhjSn6Lw1xWI+jtKu
9aCLJ+fVZFezHIntphD7cmy5rOQEcDSc4WO9BmTK2DjEPXhnPeVBubNKF724DDviowSkPT5k7Mxy
VU8MyqcebhtITC0aaLhg+0Vqu5o13DFpyzP6UCCvmD5kpAm4u+vAN6yxTmIzpf2i8E2ak4HMY/kg
s0mBDAKP11f9q8bx/1dYpOn2Ku04P5SDZLDEdF5p29SYdUT3kB3KT9UBWdroOo7/NXVLCJ0dVi9i
oHk0gTLinwkDSyXEt0NQd9iNywisVI6/eEI9TePPCH4dluxJLp8wN8zZX2Dnxy+VahNmvkXFLwkB
TjCBYZ+3G7AXS3HEbduempFB9b1D5PzSey/M9jSTU5eGESqNP8w+Y7QLU6cvLnBAOV64C7Zm4sZ2
9RR38ZCfe7KS5U9jRnr3m5ZVUe1rwBvLRteqvDqUFHiZB5cGGMuPsX08IVgQpJGtKVKY8abWBx4P
h2+wZFV5lI2uHMtv2fpnF+Kg5sQcZIbukRRZjgztectnSABCbWrZxDrBM8gxR6MkYbfp5xvRIMnN
RD8t7MhnoqOtmFdzi259XxhWrAu8RE43wxQcE46/JARlhspRJOjkwKu7NaODvuwMmRFdXplWy+J1
ZS8Yulz2o1FqQmauYju/VEvZziejmyQGNHvk613lY4we7ZJOqK7OPGFzWEHVpRkkZ4mqF6se62Jx
KNvBO2RN1blXhFrWQys9uTnBMxV1w77DVq6vjVzDiFU2c4T/MWlD3BPEUJ+ydCAtDnaEwm1SyfDL
cYjr8mkggPtZLjl0hb5bRsw5vRisJ8jgonyZY9s4Sziey75YtHrajwlVo54TNg0KZTeEqOB42YIb
5G/yO29MXINl7GC1P/TNAJIhcykgBNqTR6EabqHIN9uhZ9+W9cjbCnfNEiSmnRWHJicP7/PIxfnH
sbhwKCSvrJY/B+PNJqxgFUMYH9N0qzs6JeyLQO/2ye+33haPu2Zfh8bGtrsMI8QC4N4YDt1CGFea
bdyFBq6qMA9ErEEIR0Qy7I1FYJxMYZO2MYb7GfaMzXye7xw2uBm0Ss/4bWrOM6t5qfpjKARevxQn
E+gomi+6LdmeqN44BW48zhJFRW+X2ZOZQdDvF8Q4wBFHO9ex0EWEwasAPIzxGdsNX5HZemwfAajw
oVXSqz8M1MF+JaAefmLimvGNOpFKH1CEyjGANEcsRm+c/jmn9rhc1+Z8ZQ46WyQdVp0t6Q8RU78b
XHRENqzeMwpXvqpMFgNDMqNwdMkl78fHgUM+pLvokGkJFm+YrX27dKusrQLXMNIN8LgA6v0LyX3t
BAt7b5RIdVR7/+jRHN1Jq9QMLGjh2RW59tYwBa61NNFulOQEB1XG9Gq17bqqkpcUsXSdLna5BGFZ
ooyQNcn+0iYlwhrZH3O5vBluv3OsW4VJgh3xKR3wTcXGNB+g++VBptsrx7IfEorxirz5zPM0P2vW
MmZr6wZESk37LxIO9ETxGOX2gKWz905Ii8rn4mRn2Bbn8F+iVPKWNThbDCzHmCOtaIt/DKFyotc9
cbbmaGwV3nXk+u6Vje0lon5jIJOwdrBraGAJWNaUMoirCH453m1e5NkhFTH7IFXvFpT4VQFNjc5z
yOpARVd2NN3LhA0lRpeTIadxpfDG/g0VYnhptls9hXmOW0Z8YMtNfkEDI3dwWWAyCIG/ye9o0o9j
2sr7cWjofOs0CFttkekrI5z3MAlw8wkrWHpFRJyWvbXnds6+CXlrNFR85VZx1KtuWlu3OoQoN0oM
9WW1X2j/O0au0GrQlYpNqN5RDsYW+thRSIjzh46slWqsxjdKvmxQ2P7Y0D8go0NfmM3espdxm4fF
wWBn1jL7YIect4bqtDP2h3Q3wm7rRn5alMljZVruvqDt4xFeJtS+Nux8fa4ClQ7dZogomOg68zgb
C9arQus3JiSNFaQB3nARRVEulsJ1ysQFGmqM5pXVZpCy2UO4PPBdR0zv5uRUpygcrefQ68J9rTvf
85hB9RaZU/7aCCAZZlRVvymocz92CfvBJ7g6Btoinzx96bejYP1gJiObbnarX11NkNNa8FIapXy0
psm85sXEqOC0R8CQGOapZHnVNMDf8DCaPScN+JT9bTPXH2cqthAXI9pDaJpac7LDFD5xeuF3yPhj
m0YYvzTvWVincTgWQ5MfFxPtmBKT9KjPZmBXLoVNlhtjRtWBTWtOssE6hKqxdL+ZKGy2P+h9PIa8
1WTP3RmuNaGpAayfO80bygsxuc7JWbQG3jY6AdGZpK9CHKJmwxMN271UD42hs09XicJnizV4HmtW
uRA9ywCmH94WNG/g08tnT/vuBy7EV0SJBsOp5EWECbFBn7L3HItfUGWA0KRfgkF/LUKnXDetwsQn
SP203l7F8IMGhe46ZeY99vU7oET1GncXqf2m9Z7RQZLdFAmKT0TT+lj+ULg6+w+6F0g4I24eFJiA
fZs3d16j+M5xEwe4Mk/cyuC0loAGDCwz+kBopTXxXZd1YDEb0ISmlK809Ve71oFn4YG3M7gmqn2A
B1El6ECQa6InwCbhLqp0sFJVug3D9hCZ48VK7PZjWjTzJ561T7KB7Mm95Ozmxs6zk+UG3Q6qARBg
3XmUOjoklmwQuplUxNlMuKV0V4dgAka94RfMgEy1KdVqRbhfYDpuwCZ3PqPxiFs5wy0lPW/VGsa5
hH/ko754t3TfGoHms2+0K8hKbY/Q+Yny7L5JMx+PZrrcZ3lrnKzIemDpzCDGdOqALYDZwUNWpkBr
hSEtv/Zor8Df54LQKBaLWIhzp0JgJpksAAIIe7AeKtth/hzB8Fayvh3GEWA6CJlNqVXXqBIQ2ErR
RWsiDXdoCxRfkBXC/lBm674Jd3pdb7IohG2oLfNrYRA2qTVaQLKxvUbsfX9EmA/rrC6hmjXeSBsh
f+Z72FtwPrt3shNHrdBqPvtEHRBqjCAMRxWgMonfQo7AJOnGm1iqKlwprimj1y4Ln3mfPiYtgYee
IiA8QbGtGPHgdPYGhEuNvc3aY51agQyprJtYsAeM/cbzyT3MdTGwBFd/lSV2+nBLiDZ29zRHmnHN
9Uzf2+yKGVATaS+bQbiUEXTNc9U0qC2UZ9/hQfXOLkzMzyTJvbtIJckDaiHKYtsTMA5GrO/30Dq1
y6iFOXxVce/qXctTzRQPc1S9wTmBsCnHwO6xl0iWUSvZaeFuDmXpt62LGxauKs4OtBNtlrsoNe6H
ablrtPBKPvfFa/OnCHn7Vdr5REfH1KpvHl+XgqjYhlKS+Qg2MG0pRFhoaKFA5waWgd2v6S+0bTHf
MDpfXc8O/3gWTHeAB8XvXI9PY5hsplk6WyvqUm7DgZUfFS5gR1P9pxwN1N/+g+iD8e4KnqqZOWBj
tIbxVMeCKwrhtrkrsPwzcbhzkBE/g9lcDx/Y/nPfq7SbEOfG+0i5RDlYjvppOUc7Ij7fdIYWxya8
hQQNZsaPQWe4FqSO4oLJr4Qn6Wdl+Tjb9QOWT9yeeIT6abk1LRh7OIuYgJrp0jjdtWz6kxEh6sSg
gxZ6iqheseRdRjZxXUXGU9E6PJC60b8hV+GbC7EFsX/1bJ2po9Zdam1EGnRpmYDAzRzb3mbtkmxF
Dg5zSN8ZflnbJLLZkioKeY7dbnWFNpol11tZRzD2zhmnbrhlSRP/tjdPT9KVnr+0Sfw02zf6mZOE
6pvgqhPEUDQ534ckCCGR5l9Zp9dvuGg4lRUCbGQxfUVDamF6IIeOawyT2hiGzja3Z94+4RjxeQlg
BEOPiZdDNisuu6/OvRlmq77r3xWj0DahPGBaSDMO9GpAHoQbVepxQO/AhmqMD7pS6QEFwbyFc7Ph
aI8zNX8Pw5If7yJQpg9Z4twnpQdGxkvfrBy7kCF8UFzrtC2udg+wucW5u6oUh1sHga4p6Y+bex78
ObT/bSUyhZkWtht+4PhpIkbSM65jUdQGOt82thdVJFgmzmvZ1Ez4ComxSQ11G4XTh8FzF1liD2px
b+WN1a9L1e1nGeNpsN2vseyKpwQQLh42s3jggXLUce3gBH5t0ywgiPBCG8Nfx/mW1otyz5gkDrZF
rqlgu7YqUr30VVcWvqODHzH5zVJYfrRNJM5NrOd+xhFUdfMZpuVeCaN7LzoVrrWpXlthfw+UCjO1
me1Mcn+P2g04cVP4uRy7ONnSiERusikdv8G4+BfS27vh6zt4LfWoGbUWxOlmm9UX6Rs7F/mps6bi
zSx6UmaYfSNp3M22tivshVKdLttKPkQwdDgeODkxS+hjjCksEeo8tyq+NC1Sg4VrKyL+QX7wHcRS
ezDyFAp1Dv2pSVowFZ6N8K4TfWB1nhbfRhYdsOR+J4LpbYx4LzmqBSNm265zDNkfAn0kVOPoob/o
VA0qBV5OONlE9nO27qBG19+expY86pPps6IE6Gi6NkRkvmtqGaPKqMB+Y9+GqAPpTdgWdnoMSSve
9Jc57ujAMbEFMdd62RZ5K90Xqpv2LMi7cYNWG5h0wa6qmmP/zbVybAZZfYPZPaX4Ly8kOeEa0sEJ
Qaxfh8hWlyLi1JSoGtgQ0vVXiCETzWuw3xJG1ch3nOkAeWw8NVh927TNP2weOytAx+Cw52UzeZr4
HrhudzyDXkYqc38li2h2amLwgVYSzABm+pZj4a1yRTjHtboXy2445pNjJSuddH7vaXw8sdg2s6i3
diycB0kpCZ4RqDu6mxUntMPiAgWX9J7MS1842kjVrfXBjf6W19FfnVbvLNsxsKmmUNeyzXhMCXND
29+jk9TzgaMtT8Toy5lzea9w0Qa9KPaxg5W+KALeJokPXgr2zsSyAGeUD65tuWN5Ud06JSOSNumM
Jn9bAPWFNHZgFs0rSp63pqqC6gEz3pAqHUBKN82hMVv6jO36uXUjSkKygY2gEUZPbbsITqgGpaMY
TaXF/jskXkj6nCMs4XJnXRIp0UgBy+g49XLx87qqXo12BKSIyhEQdMHYEhcnN166g5WFWQCcippQ
MkKbVMGTV1YvL7PZhoFTemAoTOImSda9qXZ2DpHj/OKYTTdDczPUj9k2d3EZR+H8kLuTTQYzdNdT
a6/zdsKW00d8xeAkV2kPmcJPEaY9ePxQ4hNnZgTvxg6/RE1WF1dI2T7GkM4eKRQOzZUaDIBq2Vwb
m8rQ0k0948WFkWqrftcVRLHMOaEGNAWgjzGKw7HLZbov3aQ7K3KX1C23lbYxI3etgfVKCcuE7kcW
Vs0OmhRzeA2EqsfY7jtu+opV4btfNHHF0ZN15LqV9wML42Zehg51seTyEWca5KOZWDmFIQED4rMt
Gy2wOITeU0HMaUm629AeWIEso0nM6AMyW+0Prd1hvyVfgeF1OzrDnpw/Qze3BrQPawokwydtXDMp
yVVEYtYbmj+DAeJOIwp9YaY177WSRIpbF7/JYiZIYzS8AtSAj9Ak5XKpJp30vZbTUGst9t7t5PBY
9RjDpwji3k3uYCK12PnnO7Y3HGpU+WXfoLVVmhMuzC4V1os9hzSKTmHbFStwBL+ROS27LiLrM3nQ
v1jXojEbm3zRdIbccu/ybTbwYQLayNLrACsSf/MMVHE9Os6BSgJoGounknvHbnlRGo3QdkaHpX9l
Nebw49hdKH0OP7D5KmQDSkvjYg/6LnsYXSV+0QxTDVCuTud5lYJ6o+q2Ku7J14naJz4k/5J5MN55
WeSgFSQFP8otxr1VdhaO/9HF1FZRKgVv+QMXmBVYRq9WlZTJmg7ALF7PLnDb7UB5dAWCSOdR0oTc
C3h/OIr40uIIYdTUGIBwwJ1ZWAPOEeyW9YMCOHvEuF89UQiOJC6wB3cAxrWgVQkvJtJlTKYhIEuf
jSEWWbZdl7EXEEMzhzwSa9LBvpJ4Tww/tmdIJbiXR/b1lKUChez6TG1y8Cr3Y9+BfMibY2Jo326h
LFL7JsvDsYXotWai0u6Nkb2mH9fKeIqKSLw0RjL8Ek+BJyvDruUOiQGIrCBOtG+sBylatG6mmNCU
N0d/rHOV8tBLrxkA9WPGAYLxQywPMJ6wVnoN0EoMUFxMTijDN1vMF02aABPspGZnqhF5AiRO9amX
uo9Z4tFeRngN/DSKG2CRCV/lupOx2DeEwog0O92FcO26DEX9Nkp3Ji0tCZyj+oJzXqPd5+5qVulj
Ft42sWMzbso4PZqyVR8cNyhYaURxscL4QnmdHXhjLTEzcCWKTFzJUJ8pOzxqabvlSgRbrTWPpkM+
hjs83JWlaT4vcznzH+SRNUcdsxJLgANcZlOjJkf2oP0AbX3Fq0e3iYb4yvz8fRuV1IILvISA1yga
LhzZEdYas4hw9NgHRWIvbJvJwMU3m02+ywjmNKtS1DtJUsyXqDQrp67cE0DWdJ9BsgMBAvo7KAFj
spRnrnAj13tNaBoB1XBoanzaPYY67gg7X8e5xIw+oAgOtK5staFEgbA5ZmOd04lkA76sNo6eXRaK
ANMsOUjaidaWZ8d+1/fjyuxvvW7efLZD9h9h/dQthXFTLcuN7eKOphnlKVbizezQSEfSaauCXRZ3
lJk8RMV0bchhP5q6TN6xOyNj2AtZiYzOFo9cGZ9yGUb3tFJ4+krgHr2G/YIzulhu8c4mdanaupXW
PZqjNZ3oYoj3BlGrB7PFCQyYxB5vja3zrUMhszcGNi+noALWodAjaC16UpKpoxDZaQcHU2/dhduZ
hkW4A9U0/WR4sRjEixkMjbpJPiuTno4SoaaU5BNJEzrYLFU3whKxXDbaYfeqpX1XbO1kxsA29rdF
UmR3J61ltbmahJVskPz4IU5L/suDweTbriXoXEATCpw6l2srXiaO9LI8hmZeov3Zkr/BQuItAy4P
h+cYeb+RVDjbtNWSlNvadfpLo7v6B+1AORly1mMvsWHKt7rsk7MERUr0C/l11/UDskZf6mmge3Xy
3EX0qPppp8Sn1U3fwHUJVnktLzhkNVxTftHhD8lzGM/Qfgxz2fLqc3vfYKi7c1OX1t9GJksw1wCi
JQ9+hm4jxZg9TiRDqKQLoSv1eG26hMkc0CSNlrKDeTCp15R4VsRc2yWfPeglAu74w5jJ9flo48li
WalZ5RepnuGe35J6YMo4madLRwAxl1l2pVpgJOJIyMNHBlxju5yOc4fIueIqMHyTOqBdracyXscJ
cIIVsOplZ/PvIl6QLkmgmviLc9yBat9kN2DVp1OakwKeftRvCuMrRx5sTqdrklLVSseiuDOBQt9N
kKz2eo6ShHt4WqgXmUcNLkqYnWcsc38qdZyzl6lmw0gofwdex0cuD4xgsX6q6fcCQ6Oll76lvDwT
03B1KIbA5U9vZQSdt+LaWXyU7e4ZQRlOWO1JceQB7C+3IkILn8vrMCysNJfeIdmCL+cnEhTqrfs2
B4Ic5xPQGKcX/PuGxZtJLg66lvnMke6XGPguybZQjVMEKcNOHWhlPsL7Yte6HEY1jfet6lhXeS0z
p0hzFSTZVD2YqBlfZKj3kVvwKaN9ARcdrUecG9Y5tpO9XifOQ0crGs3yKg08VkU66odOLgEDIr+L
0uhdI5cW4Cf1/Ha25p/S08E8AaBSJ+hDxrZfihj0SpnYz3lZZF+9ye5nbRpVHzS29ZwjFfE5VU8i
dimo6pdt6DgdTIWad0HR6hrLKwx8j65VcteykL6gmBMGkN1nraWvnUggY5gjLhFRt/mZOMAUxHTz
rSgp9XyH4SDgAP1W1sq7xI4x7jFVsfYQNHPqeSFP3PALi+sGkP0K0sVzVk+PWTnLj552h0tWilOa
irWVLkZgd9aegqoPZ1T3mUbqZLVE7n2oulcgEuKcsZcGTmT+CFZ0K3Dbzu9UQRZQZc8Lqf305ula
iOZNh6MWxANrBb2jKaDWCogcoWlCNCEOuw0VfYT1wL1CR0kd5Bx/gzrHhW9OqYYYYll48PErKZ78
T9QMaAENG7cIetZnJ1bh7zoNWSAn0peqQPZf+kVejJFytLbpTCoXONozEOg9RHYH6ZtQHIClOmgX
ivS2WuEmCH1pczd67XvaldYeg8e4+Bm1qWjA9eDc+od5B/lov6h/2EERCvtUdAwltvGsLeWRri5w
sYu4YEKC1oze2z1yMGTtOZWD8Yw9CnN9l/yVvESNs47GSqmCgAoM9ixNP+jvY38L2WaVuhFBChAq
q54mSvsAS4j9P7fYTteikkLPUGetXhkGklFvRT/GDa2/akmxKwDbCyoelVpUxNMzzn87PaU05rH2
6rEMxHH4JNuCEyKRcUyLJaoU28v+RXc1GrzxsRv8DXW117ThEuZZfpZTO/BiYbThZWK89abHYXZG
9MBDPjMaaW/g9ryXONJ4dgk0L9uvkqIDOK1NPp7rv6q1rQD/ZHp7lEVskTqaIxd4ungoxtUy1uk9
okfGvCSDqKMqgmc8Dv7R2jC8A2EeePeypL/Zw8K1yXS8TsJRrltD0S6VJB8U16iNHGiDDAtipLPX
8kyyzPCVt4x1VxQLCSI8Wu+Gku2bYaOdO5DHLAf4CMcqcZYyk49TVHhnGLQCPdIpHztp9bQm1cRN
Wit8G5TAfTjqDjuD8KnA4QbE+SHUzN3gjIhKALX/WOZ1kIEp8DjRQhQ93FKjLKdMSk31HJtgOJ3a
Ogwpt3TzvcO9x1UQYZeD3sQHMQybBZrYnXLHNFnj1Wu4lURYPZvSIHOO2e1uHIYXmnqyJ1HP6FKY
6Qr+Fw6UM/l/MzQfmqFuKWUaOKu5k85WsaRJmXYwqx+dNS3bmBUSHS58MHO4wh1aU5DhI2vAcszp
lpr8FirOE+DQRoc2o7KLJW4hMUIpMxnWCh/suh07XgCd1VvN/UwfjjyREujNK0e9OkKQImvNIisd
iNUDiIauFJVGcW1CnIj+AGuNB6A9zu1WUdW+rUCg0pksKKLhF66nCZlcoQmEqU56HwzZ8mVY9Gr6
9iLYVxPs4J2aFt1k+bqmZ/mRvecS0p7W28eaGHXBWZc2F97sVrPxFLcfzSx2TkBCOdoFLKQiNUFY
RfjcqVFG4Ccrnmci1oB9Kte40CBrfGuzQEycXI/+v1sGKnVLBOKJ5om1CofhZEctFoEKjt97bdcA
JL0oFOB7VGiuqzZBrvPwVbyy1u/MLRiU+TcyJuOuCSMD+FeRMFvUlNk292MuzH29WHhg+Zk5Xda2
q+qT0GHe7owUdCPnJ635KjGgqSBW9DwCrtDwFrk1rhDML3lJH11VdlXQCp0XXMsw/5U42JZWRV/g
1jEKUe9rxAeDEXgYcR6wCMOswyoMHz8/ucF3o3BJgZ323vSJ2A3KIrvvNYvT6q1rs+HUuwRheQEV
C14BXhDYOGU1EHYfneYd0iL32pxNP/wWDfokz5jbJs0r6YYNNV3buEONGKL6ymzWuhkydOuUySZB
78BJJEzHGfKmieo/OoaN5kC3RzXyC/JVQ1xWY7mR0WQXAPhdFR25qjlsCxwesGX0xr3URdyku1Z3
KNGAkK6R/hA4iIKm0JmUIno8yfiVcrYeaENmuLaQCf5gjKhrNBje28J0TZ1GNTXNeZbQ/Hd1MyWP
g0Eh5G5x6UEjGi3bGc6h6r95wvWnSKZ4ARwRxn6Ba65mPV6EbKN11ryr0Wqi/2HvTJbkRrJk+yst
uW5QAJgZDGiRWjwfY57JiOAGEiPmeTAAX/8OmNnVTEp2ttS+FpWL4uAMdwdgV6/q0c9G2K58sQO6
XLgZT545NIbhDG9+1dSneOAIjeZDTEIUy1y+HdKJTHswMcBOzOZPgY5ckhljYYjh6CKH4mKIyPAm
rSE9r+jU2tDcpkxJzqCCK4PR7gJPXRWc8N5jHlqaJOmO7FeqbuvC4cN9ipUmf0HrijO2oKXT381G
9gHu5mlkgVoVcXxPmyeJsmVsC/VWZtx27zqToIji5Inr9qWBUe4iQIZgWGB7LeVt3o3coV0yKfiB
HYhRe9WCC9qGyrBxUxZQgW3n9nZy/dv/AHNvfjc2/kc5FDfQAfvuH7+tjNmf7Y6ciD0Xo6MWnu/b
jrT/zKCVsSyqHljiqTpPzrj5h7sff/+/bbC/CcjA/7sLlvExemn/jCZe/8TvLljX/+LZQoIRFo6t
2OrBxf7dBeu6X4TSjgwc/K5SKft/YNpSwtkmIkU0xLEdbK9/QhO7gt61gJMH/aDsLf4VF6xasdw/
fytcKX4wjiEkBLZr8/f98q0w8N6HcKQEDCzU9SgyRk+LnkhW2pV91E1MepYBnO1/oaUHxc6vQmaY
oYBMYnfpo+c3tB3gj8yuWgq6qSCTAPJ3yVKwUkiZ+p4caSFAqXataIL25HZkdBjembIUBY29O+Ej
qPOwuaODJAgIskc0t4d+7XLS4iK5HSylrQ08DcKuYVtxyitdVvBbEUTOOy736CUt1PSN6zaElrPw
smO0bqPautagiXH9z0SvEKuQ2weSNdEGPGN8aE35OBbFwdbqGrvYdaz6J2t9KBof/1F8wdmIUs5u
Z8bsAFh2qxBg3Wjac2JBf5lOOHitgw3U5Skhfi2Ak0CAOAUKs2wtjQh4MwW2eFXutzaoOFjYsXuZ
+mw72bQRbsPd4pHyql+aXl+FLBRKPz2vGxwT2XRLsz3dUWm/Xxz+5KDxDUX1vsO84xDasjH4c6po
5vU/+ybSiEWMQviPxMwfkQuHVXIKbcBhVjxFlIHMJSWK0CanQ9H0G0EgqPeXk2kFCuax+k52NXjO
0QYPHOQ5rlbdNCnsXbIBM+ZHj5Yw0ZPTVMzdMa7DD4OZCMd9MstLbnsdkLeJQQMfirNWC6DEk/JP
ppUnXSDcA6AFqdi27VXqw08gfyjkBUl1TeKl1ud5xlDu4lo8MzgKkBMRW+56r4+/JjUVADtWqtzQ
64421Q1n2/rQOvhwt2URQz1IOpHcRQF6PWAlJwEDbQaEcQ8rM1bUW+wP8wFmps3ee60Qbqd7M2JA
3PEYMp829GK8QmN4kjnsTzY5kdq9cmX5OUPaOuebjyUsgkYDlznYMU6Op+TuupMGuZGxjZzvDNvP
wY2AoXR0i+ya5yaOlbB+i+Rg9mw4hk8MoEyWjdSHDqQZtZ4OeM0zPbFO3foTmaZtYpDWmdTJMWxD
Ag3v/eT1T7Hp60e31UN5YtqQPY5jRHDLts84m74Cbsu/3GnfafBqv01LkD/aNdIwMGyl6EBrZEfq
z9ffmWa7R3o81OvMmF1s6rlFDS2Z0y4U2Z21dLknQMiUqa7DMJ1xlDhl8CYKM/Mdi93g6xygeKHW
ajriwzzuXqlFHQi5EXNM9mkINXQfEw5PDjnWhHGb1IG5oNMlNftpsrOPjio7Hqf11F50WHRJ2nUD
P/pozzN1QrU7xhdVDhlUO65506K14yunSKr2NUup8t5iDKdp2AbQySdq1cMxZhvQHHRbhf6JBogh
4YLQNbXjf2F7PlEx98SXh5+Ru5O74RSuGL8maG/szjOI2tqMRXUBG5x658wuve606nXmXzolQFoQ
q5lzmw9YV3dhRnR563IBIKPqDpzO3GczmwUrov9lSf3EO1LZwbwGZSCmyLYP7PBq6frK2xXgheR+
YrVKJzvGQeLG6Qq1AcjBEWVwRifYlrlhZRJ3AgpZOax3miIGGMDKxEQxmywu6x1vFa4U03XiJBV8
7c6kU9vPo6xAp9hsGGB8ywBrGE/8oT0mGbG1oxTWZA6D8SLMkeEgvEPRRegFMeuMem8kRsfHOO7M
deJo6eypiqVdlDssJYbEhGxxQkkcmFWHs1NzPmGFf3NogkFfHzgzsgjDYr5lf9b1O5Pjstmmni2r
reTr1Vw0Qbem1skrOtsgxw56qDgkP1HhEiwn8TiLZNeSV+sODXBF55Ta+8VmfxBjvrWCUlGz6SsL
4+EMseXMssPSXBCWKvN9qIbyGA2dP5Db7MTVDFHNpgys7aN93iRsVjxj1lgGnmELf2ufTnvfCSnf
ckcRktDgumU0S+zc3S8xvsudEp6qL6a+h7bRePTtWllXz9ea+IJ3oUcXC8Xi1+mpDR3H3jpjodVO
R6wh9oKGdnVQ5YR3AHa26U/NpFY/bz5ehA3R6Y0b5MNZgVtVUIcoUsmevKaRex47+LwciMfzusa0
j4HV45KEu5dQRI60oE4tyGSYV7NFgxLCU02Q2Mrk95YNQrRPIyTcnY0RLtjl5VTsRDp65wPbRbhF
zLkXBoMCEm8YhwPjdLgSdZwBPM7C8gbXoNsyOwsmo36LIhB324DnDv8PjUhYRCbdTwfhG1dvTdz6
Nf5XMbJcCUT3fWZYp2ADuoo5OAku/62fhhn7X5k6EiVqXmhB9pI42E0irnAX0MODkRA3CpXKOPbf
SQmPr4NY0RDNMLCIE+C1mPaH+gMGNGja0cPIBtOanvidjJpdh2O9Ibqzd+jUipCtY/s+U2JgYs/z
Ap02UAg9Ip8vsPCbR0lKbEV0UZpA+oDS8NS4rxCaEPmikOTarjZOcsYupTtH5qRLxytDWpKKqkgI
v0hl3eK4WVDlmfCelYbwnMVb4hHDe8EqOr9i+pu+8ngC5+ZGOdsA34uCNxnqBK4JZUfX81pZvo0H
434jvtbSJZdqZgCS4fTK8QZ797qm8AsNs0IiN6ofdqVt6je/JOBI7TLrpWMRqnUHaoeClBzlJ6dx
gwZLu2zRP83YeenunI0XwC1xvLeq9sWnCgEFUI2goe0BMv7uGqHSfS+1P+wgFRK/lYiX3PoYB4pd
7vnOZ4RcIDeiHiE8BIpu8Q00AlI9UFY11j3VgItbWLvcVZ1kdRIsWfeGg2bApW0GPr4e63RPw6PN
h8S8wdPIDjioCHdO4i2q7KbXeX4n2oahts0BUG4qMt0NoY5lbanVmGPA0aXZsHULKBU72I8NzrrF
kWdjLdjBqJLiqG3D8HyYa83QzwPagncjquY2DhMLNv5A4oRrNnhfusX4mHm9EFgf0g4E0ygeOYR4
JEMOtRtPd2gF5W2fCOcF62zFBbmUPLeWpe0dTix+OMObHZszQOmcPaiTd6xtVdQQsfCLtnyHC0QX
MGQduWu0FDILQbe4r6w/0KV/LEGikOIocvAYwDZBoHBZ/nus6ufT93/8JgkE/u9j1fal+Girqvw5
Xbj+iT/Chd4Xx/e5CvjUtGZTwbT7R+HLF1qIPI99mCRb6DlC/LPwxRFf6LWCqeiSfpPUSvDX/REu
dL54RAF9m5RgIG2qX+S/NFb9eahimHJXy552VECJEvnCPw9VtGE7oYB6PbKqPPHCbjlvBGgtRNP5
8NN78hdDvfeXr8QL8W643A9/KZbpIQX53Ml4Hvgud6xGQe+QdpIdCm2/eox82ebvX/CXefHHj+ZJ
4Xma3KDS69D6c2hyGUITSxhOcZwlR9B/Dpa6fpo/Z5+hJO8SrhniNeD5GOusb3//2uvb9pOC8ftr
K0FpasA4LfQvb2vIPRwjMMdXVjjcOWrZzkdJCqfcYdSL8v/jrf2rV/M9my8QSrGiP+DPP+kUh5zu
ayx1jg/fgNq6MtlFxsedYeqhGW/+/mf7q/cVWYYfzfU8JW2+tT+/r4nDzEEQDrdFWhxxTTCiZfpJ
wj47pbK12HIWETeZy3/+/nV/UYXW93Tt8kJ/8DzH0+IXVWj0VFZnfrUbARJtF3juLJTh0XmUU7Lg
2q7Jxn/9G8SugeOpx/PF9dQv7yuEjK71SW87aIV4sxzg9VkT1lDqlm6Xq8y5oJ9n4Tlrhsu//1m9
HxrXn75BUmBQ1oJaeEf7YtVVfn6XNW5xDA30wvRWVzIXtKzB+Pg5BQ3cTt4NwNPLGBp7cIIRBS2c
da93ynHKfoC2GCGS6I71QkPU9m62XKA7JWSZDwcX1leVEqhbsYrsvnpqT0ldlkNF+G8VzDNnKF9N
q9end+Xisgq8FlAt+kHxFQg4SGefHqSYYMYUVXvlN7isYG2yfZipJbhmkTfe4XjmfIPkX94OfC2A
P7a5Cvd5VNdnKMu0R2Xg4pyNjSMY5hxa/ryfWrxPhPA0kUArqXBNjo1TVed+BLoxPXC2IUPn9krF
yY7tZwZruprTdKQaErvUWuBjj3hCUwgIrCa8cQOaqHgnGTo9pa3FBJSA87xTgAm82xGy2cFIwmW7
OqbJaRfDWgH9zmCwEwLM1h5umgufY07G9qR2YfkjepT5NwzyGbhy0G7fx0pxjEBocmCVpzWuq3Gt
BYxDWhE3KFLZ98jzuNG0ki/YLmhK56upHVkeg67zqH2wPCDpKVYmse9cthIsy6P+SsEvkgyevjy1
F6//iLuxn/eYf9N3gdGgwZBFkdIemc7DPJwiCKT4a+U3QRMITogJ0xCU9q5GXbbwiTynVTJz5J4h
jj4FIu7cHyO5xjLEAXPetIaQL+XqHJvibzTCc1ba8LxggzVR917fkiuzLaJEaa4mjowdOjgOH5k1
T8BSDLjVWMXx1Vi5VsgmoxyazFwRXZXNdca4zHZLrolfGrsStSM1ujCeADQz3AvLARrGbLN5uMNj
ksRnhW0QaSgKqLCOka3nbJ6ozGK6aOyUunmHkJn1FBe8HyVWcwsCEp3alOEkO3921PzsRsBoL7Bd
uvmFaUiyHvt0HJv3BrCmSXA+UEoALcjrCYTxAfG5XLGsSKI3ooWVcw+DMxQHH20JqakGZqV2Cj+l
eVpst0LVCey22QHalOEz1xc6VjbYbrSbyXZnrGIq/TngNQSuQr442M7OYrgcA5/otc3UPm4jDnoP
lDX0LFoioD0bkUQ99jdPzk/xGJiHGSULOR0OOyCeeon9TRKW1n3kG/NUi6S5G0ikEP1futjBozzW
HRHxLATn23rP7E7DY4EGl23toUJjApEho81UBPIKWuRg04c8sZ2VS8uxtPAqLwYTNFVcfens3Mee
s3wtmFHeLCDmDIhZ/kyWFIyfG0w0nPFv6vcVaNqbqIzt17bzg/dsDusX48Ie3pJ4HfrD5DejhpU+
h/amLDzr1mviUBAzVuINgyyxdJdF4n1J5rNBYwx4Pxd4rd8wGXDf8d1VNAy7LFt9nvByc0l/vO7z
tc1BWSw6MELMxfcmEWoWbKFCzy5PR1mmzw6RFP5GreX7PAmKRBovZSWSVXSPBLHMIgzKhXpegoZ4
bjPQeoQRmP5mdoZ2/Q1DN0F3DzMiiCpWvyUR5br4lkUVfVjGgae+GykJov+s9EofLgEaw8aSIXqA
JWhJ2fj0PJHkoyClo99aVGcmYOuB78NJHnAELaDQVw7OtgVF9VRT+wsFELqZt2tDC8x9R2bgrk+i
ia4ov8G/AMqm+N6NKZ47uoST4iDTKhroU4lJGtL7SPdyQVCgOkcEa+BABgumM0OBLkIyqVhKiChC
Xjdo0V2XDbRiAY+IT31d1/F14oPZ3hddQKB4x5/LMWa45Tzf1O3QJqfCYb18NtFHRjesnHCok1F2
vGPn0jFFSwGK+q4aa6rUWssVICaaPAE5lIXhQ4BfndJnauMK7u4Y7u6LRFK/WjL+UI5nzQQS6NID
pC9T085QkRi890msZL83ueV35IZtwKofQU0L7Neo1lF0EdvsHQ9LjGp41LDXh/M+BUO5QaTL43dH
dmN70TY++pxOfDmf0pwCJGoSs2luMrxC8px7rk64EBlCeU4jXgHrtDqSAnOdQQjOlbUPOQ8azCPY
NEpaM6hWuOTnWpanbvABF/e0ps08TqRK+rssDQcagjW5pD2eaoforKfb8dzrXHs+i+0lzQ8NvUID
RmsjmujVK4ne7bkRyI6CG4J65nQ0tOXshpEyQRIDJrmvqIUQJzW3PjxKo/s1GpLuE1BHfGdMkpz3
mr39Zqgs671rhu7EwfeKgQ+7ekp/Syw1MVZvvfJk0lHH00ZYNlzkZHXIlLLMJoB6c175qrA3rFZZ
ssP2pjBqDJnZj31YVe3OSaR+G/2GOOUUBd3RSXrY7HSk9c+doSWRFmOWoZZp/TfcypArCBc0rybm
Ub4npNwAYUUGLE4I0/SSeuAy/OblczhiO8JfPhwMvTTYMgQhT8ezMsoTBn/9vM2Sn9Y2HtHrecmX
M57+Cdpj6IX+BI25HS6CoeqWS5OWjnMvptj/RsIZ9z27bNq6u1iTEikXM7pEGlMPnU8lprofATT4
p4t0A+rm6OwakY4dXZyNWo4F9Z0OjKOBAE/xmOCG8J64eQ9sqK1qYO1Th367doro9wiK91Oz9MEL
FjbrCimu5JPsPedKlDJ/CpvMm0+UDdCITBW6yR4LK5w1Fpem31AJ2eOhyop1jxJadApUPJgWUrQ9
mRagDKrGpr+QiCOwS1xqyef1bYW9jWDvNZTKR9UYfZf4by6psEIOG0cOPxugD9Z3t/ZcWiOdtOeA
FyOY9RUeAbLY3vJOtrO7qMBkuZdNOWD4yGSsrYOnehikFtpT+2isobcAlJEof518YjxHbcF2OQkb
PpwjRUhLsLGgePVnnZ9N2dlk+SvXgJ6z8EBQrANE3UuUJRBrjTpviKFUDwRq/eECD+sYn9sAnok9
Y8ihSqMYKNukapyjxDaSCKNbQCGMRuTMsNHuHJDUT5J7FdoTvi6sVxnUJE4Guuz2uKVD6nFkF51J
HWhBniWuX7WzzHQsaXfmQIqLd5lHv9232LEVJx2YrAfHgEzfFX3GbZidV8Kyh9wEQb66Dwfv3XgJ
KyJsFWvcWWsRhZ+pqMb26HoT16RNu0T6WGDOyNBJePv8tyDx0py2aq//Bm+jerXoC+XHcWcUHNfW
Fc1ETPIvAJ3m5QzBWSe7NI7dz3HKEwjXzvTcoVbdLbEKhLlLijX/5FoBJj76/ZifetOrA5IONH7t
E7TSOFOvSsh73/GdlY/K0S2SGlZPbzfA+aBVbIyS7zOQwgh3Vh7LTWSL+mpiD/vpLVV+G1hOnR2C
qm2fcZyBCa0yY1sb6tNkcbG46XwdY/Mh9gV8wKL4LosycrETl3sn2c24ztjMIM/ZVxxHctLdhqOx
tDhEdO7LkqTLIwodEVFr1sm736Qj6mfZUB5Q2Mpckr7sNK/Y+C9DTDFMIBtSJXz0tGw5FQZB6lyX
m6QobfBxXWufIFchBiQ0uPRkvR18m0aBMa9Lcg6TAb6EGVrboC7nLH8ZugHuq3GxH2xFMcMdPfIs
x0XdkWXesTsl52X3TSpY+7XF16Vka0WNxmSBVGO4wO3gNcSvAukWN6GNjWWThp14qvrCPNakrx5l
HmZXnMic8sBBNLqEhNQ+z3oI0oNIoLWxMM0fvGDFxDnSqHmbTi2RTRfbK09TY0XfuV2JmsqMMX6i
F68ADoM59SyxElYqnRt6jw7MgdvOLMtDTydGsqGposcgAgjTbOZhdqHDlIqWonYtXozTWDzgUCSk
UkvGrfMUo5DeedTd+/iUV2wmFh2Ju5IH+S3FlAlLDsmTsXAl6ZdBANaDYZCDP5YcnR56MzAGsGKr
r+xgLsqDU3kMcaXI+wvX86nGgDU1zf/2XCS/i4NIZz8N97uX/uU/PrCp9/MVuuA/frus2urtrfpZ
HPzxJ35XBy3nCxqepwK+b4QX2AX8sw/acvQXx3aF9pH1XUfyEf5THxTqCxKa9BGYPNpyV33pD3nQ
tb/wbbEVdDl0th/Esn+BPSY9XuMnJUtp6GUYcNYdE13mWD/4WX/WIfwliGiKwVYySGshMEla/6qW
KdvggnmvOY0SNj4wWgFy1Lt+wsOhNvXkBR2lGYufqjw55hwxPZsvYoSF6IZNJB7JiwyLRxNgJoUn
gA5YtJ/FNC/ZtBnKyO8fUkM9I3VppDZleOo57sQJnO0EvTMbrt+geYxcoKRCQshS8dTusPVPnPTT
yrInaH4uzaCD/yCtiPl4Ewex3ZcwRye3Hw/DQuLnvo0JGNzM0TCoJyEV67a6Ag9xg1+R8zS3N5tY
fREU6ZlUMUcqNJKJhE0B3WubrVU2h4R4kX0WrYl5cu293eynWbafWBq69kgMcWzvFcGD+o5OK7u/
rr0if7ZgjelTbdyuPbGL0a4QFrzVF2IGaMzGrXOms5KaRs14Zm/UEpKlDU3r7mRvNd1OdSUFzVaO
DVoNfkkcyHX96lqPFY7FDJ+tPgRyzmj5apnnbqtUlO3WH4lX7eK2V/UxUY066cDgBVvm9B5meUQc
e5OBYEQJ9VX2xEN/vmQVyQ3X9C3YCmTh4Y1Hd1Ze1Ti4nXMn6aIHSug8Agi+CN8c4sjpkfBwbb7W
nIgC6h6jdO6yfWKzo30pbMIdZ6Joc/+jqec4fQomJtFrXXPYPLdH/ib4NlXAfn7UozijCFTejiav
/YME7PtaAL2P9n0ZAq1Pkc3ucOXreC/JarksrgCw75OFoqFtHTHmb1rlxZA6m3W5hbVAfcdeX95z
Llod11M0PvRcaujO6YgpNeO8fIOYNknu5gBT9zNnHrHjl3I2clXFQ9z1e3qW7XG8TwS5NFpEQN6B
pLbb61YbP4s2ZO9MjzU2oxIZ8EGZg7sKM4GrkGdhVR5L0jUHxwbScNa7VBxxAExciK0dc8ZlT89O
y8qGixmdzyJWExNyz67SYX2G0xM+f8XfWV/GlFKkZ4WqpwXYpp9E1/QBI0FEIPFobq495zv0lcbb
LCC/Pu2RtdvR7ij62NikKL3LnC2E3M29nd8VtXH8U2MspY5j7vJJ25GcwWnIpKXTh66gXRJX+R18
a41hPLQCF75/a1UHz5MLpTyeZnLFZYAt0g6m1V/e9W17rNTig+hQtaaMop4r6lJIbj8nrU2FnJVX
AW4t5KVGnHat1sBt3GzkY3MDNIDdMAxpuMccBJoUtBJTOh9Kk5yaStEVQ/LXfG2kGxdHmMvZbRxX
tbXzlwkhuOE9IdY1eJCbYu1RMlGEq/MoL3ILli01oxvfJ4rEHJBQiYmFhnN35uPlRjGEI0KIRzsP
3G6je4QpECTMLK2/d8PQyIcsr+wVYahMfpVQ44vnlMpk5mPDKMhqkE6bAygIFT+N48Ssx640S/g+
Wpm/W6gRfOFdNuZmqjx5m/a9TWkRkDXrPmjGkQbuydrT++a/OGblFkpDhwFveNFkOzphM059bVmX
+yhxJ3EYS7ZL7Ms5GYIHdbKF1AFdUO0JSPOxO2ALdnI0UuzfyaZms4SeWvhu/d0FRnNuSynFjVub
jr4BAtYEhjBHcHbAjv2CA55SOAYkzuWTN2go87VZqzWi5lN30j0ZucvXj8VgcBv4TtL4K+pOORcZ
vWX4tDDtRkcsqMETEAnapiLGxqvUWPV0ITmvU5emx5GinhHv2KGdlOELX9g62CZjGtF/ETCvxldm
rCXWs9zSs7XpGHK+DbXWL8zO2fDYIcn1B8FbAy1qgu11jz8kACVm2QJwD2d6dSoZuwiarXoROmTF
Il5jRmFRCy7lLJa9bR8SX7uvYywULoEMYtPeaSnHvrYJ8vDZWXXHYkNkBX3ls7ZcbkvL4u7soZ/n
bdcQt/po5tWeujGFg5N2OzpZNEGDiuiERHSJs2a+iVOMhZpOmS6hVpSWcTovsL3PmqItNwmrgSKu
eLDGM1gXUXwusyWh2GHJvF5fsBWz2lfq2vCS43poW7zWM6nx9QhcRPU7xgGSTLPdVfKN5lL7a+e3
M3zrWY3M2HABCC50+1G7jb5uI2DoJ5XJC2hMGaxOqljkCLRkLmHo8OTLym060pFwMypfz8eE3iKS
lZJ8B8WluYNct+Nkko7oCbgt71Bbh35bu2bJ9tM00fgWWZNarhhWHNrEUzZD5ArlEB2rgefZVrPg
vJV+onEkZQVqCDx3a3GOmNJZ9uVz2qkLISilOS4R+aynrBoZTTZplCYjcnxQCZ/awyH2QUoGaRH3
H0lkzdV5l9lsWvdViApUHkJl+f2LD9NwQp3jCit3DgQhqGddM7vltzRPJ+ESuqKgCjsBH259mqeO
wJhUh7MJp33Q9/F8WU6hDvfo2QVUow4DzxnIG+Ox4SoSPrglBt44b3UxDdNe8pTrwi03iNVlg8CP
Xa6yHfraiH6wSWUbL5xJDYydsLiPs0sPQYRinNsLICqkcy6zOdDxZV5Qafu96dXcXY6OXQ/XpmyN
hzpsJWH7WLuiVhe947vupTu0lnce47XMbvyeeZ+lAkh/lpjQdcab2iutmRRGa4/PyAE2YWarRb3Y
ci6aEzglUaN5oCVF296pUHvIx6WOBMkdmYbneUfqlvhQm4fPIe6DZl/Evn5wQOVe8sbpBZCJLF9r
TWcaWYuGPcv3NUrAYBEjj52TfPXkWcJpIHuAjh2PLwSBi9em7MP6JKdxfryYPC7j09BOMTWUgSfN
TVbUwPlHDrlw5AkzxXSLC1mchZZvyhOdlUv/VPBN51toJ1H7OBWpum+LoXz2XOG4Xz0wofm29MFt
HevFrpOTKFPziHoD94Vbyrr1ckeiTacOEp/1kOd5Ze4MHtfC4vqFQnLiS2yiFObEDv+ovjF3sc1N
f//jvP9vu/lvfzv4/L8yqvKXn+cefvsfVnOJvQEvhO8rLBC2BJD838Bl7A0aHniAAR2fufb5lT+A
y5b8wjlcB0HguoEUDrSkf049FOp+sQWmCNux8QbxS+JfcUV4f96o+3gveJl19iIpxAI2+MWsUDEu
CIkTVuMLt49tTnibg3k9JEN+9EVu35AIV/eEXDgppbAUTyckIZLtTTC/RxY6A+UBfvFCwSJk9KHL
pqeWBqNr7tLW9z6RLvKPiQ1kIM3lRMTQXBFKj/3zfODcvgVj73EcLVrrbZT0hqFNpwGTUQG3cruu
poC0pXPOjgQCyn2qpmHN4Ps2SS9ZzeOeS0qJY2j8KHi0E6vUm8UZ5EOlMpuDFH2hnxHLMHT6iJmL
qOhgGMS6PPkG4aap9ggVvAJSbPqgVUn/d8A5ESQD148Nu4hj2m5soT3tJpX5cqsEqRe2/g0L2ITk
yTdp2Gac1YatC0dczWGliaj06DcaVH90CaMHNd8uxwqv1OzX6CjGAv2wL6Arlp8/zdp/4Tr58/jK
B6lc5fGjUyfhMXoG66+/vdxB2CN34vynqesFspF3mtilvga3YB5DTg31786nt+m/oo/qL17l169L
wD2KYZuRHPuFgNby51fBQNoPGDGvceDju7OwoxcANIYuPhkjHu7/hxHC+8Uc4BPP4LvJt5IXVAGa
4S9RiBIiAJC64RVzUZvv4N7kTyWZ4Bdis11F5wlNNmdBVbrNXndgDVgHoMNtmK9bAsSMacQ/J7ag
Sx+b57TlJriL+dCa7iPvB5xxT1G0qsJ17hBY4s4M4izqfZuqjpnwEYzn3my8rpsnLPAh3z00eSoE
RMMCcZO003QmWkhAG9ZLrBxLji2XgcPy6kYg/z2yp0kEAmYvzI7sJ71PSyRpcMEWCJZtMXgReT46
4ISNwJNPr5Qo9osmx3UgId7uJNsRJpAaFeEE8CB0Vp140LGtuhDOgfzx8M5hTj9RiwWxT7U+kdeS
FHV80iW2B+StneuTJuHUcFQqVx+9T/2uUbWJd+bHuiyFRTsGJLg7aNjzzqUfpSZVUaGjcl6KHcXU
N0NJbhd36jY13WivWbMsaLBNz26uA3FBXY+oJ30M7AKPe1l2wVniJXgdxMJbgBqe4cmLRlp1PMyo
MGFcndmAN5wQVwsrN/jEuGFeHFIFZktZOmYHz2pxcOKmp9Z0pZm5dwtORBK6eUzoYqqr4aoTJMcu
PErCKQMfTXjWKUrssKEOWXDO9sF3gc/I4TEWoNagSOsaOpfPv/NM1gLmgeLqv1hMnBenWCaGB0wb
CZUxEdLVgYIM8bgQifFJtgwgyd3U9/o9nn0K2Qj3gfNMYz9DaO8a05/1ls9bgew13ddR6LJ+j9hh
bzhH0zw6Y6eZjpMjqY3F/UgSp/EbCnspkIj0GR1G+qLq82I1dYjJOo37LGXoWuqkPqYNtUBbzRKa
jlhDtcl+cFIbn2aVgBSMxubDRHP2EUsfVsHIniPmaly85qyOWoIlrgXpBZm49nbc+pYTlr76AoQ6
suvSgmXvFnWF/50qZtwxqXOgJDwDzjlJe0tTo3oUzJtfjQUgHrtCv0cwNx/EYYfHhHfR3WnZpvWW
SFRS4b/iyAzItBiKba2k7PY5gtCNh7jib02+0PVtyjldq3f9Md71rvKve2fhVM97/AjRPlLnPsxM
PLitg9A7z8ThOSi3sbVRzdBDrEkiPo3cZaJhZ1FBTqLTx9wzGxTDoRb+6oHPZsAsBFbLXWgPpqUn
acZx1xvtn5JEbj5zbjAI4FWJz5xTaPt1ofPXoWrDbR/ov5w+1GCEuzGC9IGaSKYfMTkSqiZqkX/w
KeKsDolXEBZBPqr3PsRyipBnL7yt8likJynd8SxRgBV22HVylIvIS/qW/Hflv9IiDECZ+LhzPiy1
/zmRJrs2IKw/4qWq273VCNh+Nt5ci2trda3m5GGXrScEkPNlaC/xSUyfEKm6ClpDET7VBfBsejvi
xN+RJOA2tTgGuC7L1zuYKPw2LiKBx2UIEkrzklpfQ6JAQ4FJ3+pD3muLoqu5jt6A0dePgm1XjE14
6bMtC++c+kNf9AaCbsj3b/ELmp/Fgl++sqvgLvRLTNylTjBUmXEa+OfO0m5Wtk/zNeTxyIk8k+GH
tygPOokraOOrgtyeYe2P/kXvElAe3uBQUXRnNQ0bkZCvK7/HdIV/EbtedWt3JJnRlKamPQlyQHDA
saJFVkdRlTRCnIfu0pPUGPoK5KStGDGbwVHV/2fvvHYjV9Ys/SoHc88BXZBBYNAX6Y2USnmpbgiV
pKL3Lsinn4/V7kiqVnXP9QAbB3ufKomZZDDM/6/1LfxCQLmotniIMJgeILuQcOcek3ScNBr9dXlt
juWQLy2mgX6FiDC6mlwxpygXWkCKbxS4a2hZzo8kAMqxo5mfv0eQSUi5C8LxvoYH6iygCxDoHkqs
zZguEK1B/cFfhxHZxOyRNzSovLHv6FzQ9KJkVI8jEd7Y3LIltQ+nPITkqmc4whISYgY/Qs7H2U9/
GJrWeK/9Sr6JTHBX2zEIryxhak+qB5ZCsrQW/YoDyM10jtOqw52VgTVG/4aSp5K02Zem7CBgZUWI
y8mk1M7BFefIRsIIrTGKKLBxqW8qOHB21RC9EEWoi/rJB8Q0KA47CyN1KDX2dKbHRe95zP4wT/K7
sAy01zr27GdvaturyQndR3pu+mvu+z5HkLAp2fVYk8S9ZlKmW6UNbpWlwSFNEJOlY4yT3HdQh7Uf
P8YuORZLKJQiWtl9T6adpceIacwiA70VUb75GToZOVHCHAe2cCNyI2gG7ZXP9AvkOm3ZY9lUH3T6
RwVhzDSVblvGO47dUSREMOL8WpQAVa5U60Gd9+j14kyPKDoCS0+H5zLoBXZlbQqLFUfjiSpIVmYH
oXi7FhItDWWDOE/OQ9xgD1cjRyn4y2F7Nib2kpB/jPR19mgQu8Q26VfVd/lT0gf+m0zglmKKC+ST
7DGrzyE4OiVpPwvojrmF84a7r2EXqchbhwnXgjdPE+XcTXXqvLQkWDxnLS8dOMuWeque0J3eCAI7
IAxjf6baq1EGWkRQMsNV3+f9U0Zy31NbM2tv6Jx5LnC9NKnIxE6GoSQ+O8KKM/O49eJXZpBszSLW
mCesm8UP0kasV+EOSLVC1lu0Hw5OnFVMCSNZZWniwpmVxJqypuM/OSOGip96DgGAnWjZ7igMEdwB
Arir9m4f5slSVT3UVtfvknTtEW8ISgVPSr4OfZlQKBZV2tE+jCaD3qKaXPJCUq09ehMUwEeOxFCq
qNFp/Y0Kcw8l2TDkt0KzfPM0aI2qdgQxt4zI3MagymmjmHxbLXuENQaGWKcWxs/cJ/g0RhMUjHT6
PLaXbMwcYmIEUedVbCIs7EzXs2dlDSq5xyRiS3mgrJqNtDaITaITngeDwK2V9xwXoATAov1J0z+0
d2OQWvDoCh+fTFpiFgYckJkuJSS2OD54OhJK4T5qbCPMpZWi4ARIlZKhSc4Hu1bNWjp0iLTzOHVT
cgFzWvODpdKJd3sza5FqmwzzjntOavQVb3k7fx+E5Oj0cIQxM+512et0cY1Z4dctpyH3KMt6CAM3
pW/WJaRZxbcQkRw5yiRRP7pbABcVMCmPhny6iisZdw/TnHV5H3UIJzYgTnX/rsOsS1RCguLK2bAV
Mesd7Yq46oCp1NK8jkJcJe7CcEXt3ABsEl6wjELF3htBqMsqqlEaJWOC5PEQdaTvFM39WAO0qpZN
iHhtYVENc9f0WezmUsO5n1/kVd0Pl41LsEKxKDWZuBS0FQffvY9aVb/qqLnO2dLCGq7LsvfNW7Mp
pXOZ1WS4L0dr7B9QYTGnGYBwHDCRGdsbOUxkN/uxbT0OIfp3VEsNkaFJ3YMRiyqICDn4iieIvx31
L+X1x4p8HpgP6FLYnlg1qyFKaPDf7K0VwBGUqWt6ZDGhQqI1AwCoLuEiA8cLqBsUVbeQGaAElzi0
nsLJLKtV3XS2sYOdl05rWUyi3EPS9swDRe8QYnmIHmLtWtx8xpcPqLhs3YZDK24tui103Lqrqk2t
cA1QkmDAsWZLvooyzS4PsUUI5jr2QJUSwMzKG8rcA9OaNzXC0iyaduShZeiDfB0lHHSb9qzk7B0r
jnGfBTZLN6Qd0jKIEYGCgoxoWfkhsDeBe/NmMET3asLpeJs49wZPml5FYFHr4Doo6EbRH+ppSTlW
Q/rkBIvqzdR7Mz77ZA1UawGxk7Tq3OtGvnoBpsuBOYVrUm/eybFDo2vMyHlZT+DXk1oKDhP6SEnN
laJW+z50u/sZBPyAtIYt7jghTCb6IqIFgDRxIE+0aFB0KsqPW8yZqVxqnHYjbFm5uCLRgf4DOZTB
nV472fPEdgmKJiuEtlLIlZGphXAp1+RJTT+JNJN4oFWYVouiQRSB6RXL9d4UsXytfDe49p0I2HBc
ToBonDrJOJd5Fg3PiIghJMEUO9t/9TT8/6LZ//rtz/iv3UTnF4LKPpTNfv/Av8kFXDQBmAIkxhbX
+93g//fKmSbxDNmeq9OkFxh6KHn8R+nM+98OvmHcQgSW0bl2DOpZ/6YX4Pd51IbQH1gU3Sie/Y/s
ROZcefhP2wLWDA+ZAGlgOJ08E9HAJ8tETv2usenurgFNhxuqfMatSXjQbuIQtjKlMk8aEu59P42m
Rfqw6d14peNcCoh/FxYp1Suza2x8OnpPGpgttgSG0MBBGqatvC7SYRjzewIcUgi3VL7/vlhkfbS2
/P70KCYwXJn4K+bP/7GOg9gXoYbvERikOfKcYeI7egh74yUs52jV5uK5iJnqKJOx3lKgDg9jjPTY
KgFLw5qPxHbmO256PdpMMTdB2QgLq5Z0liYvB1Iyuh9NWNzgNameIGogLqXT+8NPQaEbsRUPK1Mh
gWO9UtvKCvsj/Jxx5bO1XHHGceiAh8VJBwm1I6aFriOw5k3SSXNTqSI+1lmmdt/fkK/3gzKTTpoC
8jrPlJ/vh6j1rOg4+a9xwai7tIzYHIPtCY6okeoFdZzkqdIpg2Dw6H9+f+lPmXfzs8DlowMUwe7j
uN5n+1YOUC+QXWOsu4H/mWLPu0cMPq4KSQR3WfobhO8ArjqS6cO+f9BUkhxGo3z9/mN8NB3Nn4Lh
TKlaWji5zN8WvX+uHxZh2Sa9kmiUe/YCWs1hSh/SX5orH2gMTXvuQ7T4/pIfi4m/LzmXxXUEQcJB
df6p9tyXuHhadgBrifSN0p18yqr6puH48JcLfX26rCRsUYgXpGpJDfPjaM8RWoMRoIpjx+mYLiYx
kW9X0GRFymevlIuxAf+TeaBHKI7ff0djNmt9nCco7TMZ4Ffje1Iy/XhtGuxNUJZdu078tthmZUXx
wAEqJBuOmqle35UcoRY46PFXTw+5H6f/D1+eoi0ePRQgs7jp4wdotAAGbl9ja4D9BoTtRVXOU0xp
f0H9CuGLsclz5+77b/2xGP37yc5dBWk4FnGRtDc+XjPScP6jyaVwhP99zwmkWTqJLO+/v8rX8SMN
8AvAeqCGGczBH6/SAeJsctzLyFEimM6ejX1sRAkL8in6S937D4+Razk2KwucH8lc8fFarjMMSdWI
msdoH7vKva8M8a6FtCmIdSwXU1yvK/Y0u8lIV2bbPH7/TX8/pI+jiM6n7QmWw7n+Lj7d0MaepMsI
q9etZb7VSXGhKzJ09faHFXQ7g0ppQfVxQfwHclz3Vte8HwPcX4DgZsn/K7YzDWTZQbdH0fX8/Wf7
w1P48NE+DXCYumHvB3w0ujUAiL2zZ7c/eTS77y/zh2mSW+DqJg0Bpifmy49PgJg3qWJzqtexrW5d
QuBkYT2kFgYl2XVruK2bUA8v5QCq3EwQwgyIhP/yKn0d1nwEJmgwYGxLzM9gpihu2/lkwCCQdI9c
GwvGUFrVX77pvPZ+eda0gj2Mz2hX9E9rMxJhwq/0nqvE7j3RCndt2j7krLa1atbf39Svk75k7ceT
wSuLc3j2Zf/zpB8jK4cy09VrawIHPQXuUwTFg6phaG97AVo/kmA8v7/mn76eNe/sOLw5sLQ+PUev
NgyHQE0yEMvuLiDJeOGENUBZ94BY5e37a/3ptZ17my5nU65ku59e24o4cdMfa/INxjhdZbRelkKC
fg7GAp9fGQ/bsoWXPrTyqcBLqlel+Zen+cdxS8OWb4uwde63frzH3eBzmGorhPuOfemxxB+jChIC
WKyVGrv3kcdyYRhwMsnI2LJvvcGKqf3lnv/xQ8zpvrSaWQcQ0n78EAmBLySRkfMgVPFkWfrNaJiX
tLfuSqN8YGt3Zu2a8Fj8slGjWapg2/4fG/s/tA2NeX76PKaRlTFJscdCUfrpOfQZ4pugCep13/Tj
Ou61Cy/Ri23ix5x1Bfpz2gZ9QsUeqSzYKq8lwyLEArLSTG3d0qKmszVXrigT+JWW7Fw8/iv0+vrq
+w/6dXDOwAFqqmzoabFbnwanLnOQs0I3WLhsaiSWPMSe3LpUVBZTDwL2+6t9nTpZSpz5GIG62f2C
/yOD1OnweRlrTzT9W5JEyGgL61ev/W17+wkpNy/IvORcDJocfWLD/DSnxLFP6Hhi62ujMvdaWkKL
TOwl8qizCthXApzDn1OP+abK8oMKTA+KvD7syixddXoyF/vxQyPHlyuaVlCVZb9rB3yXMEPNXSvY
TBhheF33PB98cRBDqNBhQhlXvdXZS1dXr8QrH76/e5+fFeJvkwMYj+r3zv3zbIw6MHTKsJrWHQeo
tRCZJLiuwJM82YBph/xv8/Ln2f9frycNgJioxRFzfHyHwgybrV7W0xqVxHjEJEoOXOA7fxmBn6fk
+Sq2ATpCp0cx71k/XgVvG6wtPcP67E/pairDn5OKfrR2edGQ5e61NA6+v42fX00uiMLDhDOAepkD
yKf9oaIfLIWRjJD03OCprBLyNkm+oxn3Slw91uYeJTDm6/wv1zX+8PzmPbE1bxJtj9nx4zel5NLG
rZRqjR+9BpZdr83CIkQA+GuCf/JgAs6ORXwvp1+hI28hTFxh2rgAdvU2FdmTaSCh6/F3/mWu/PxS
cj84KDBHubgBbAgMHz+WIlOyyXkX1l6FvN5XZNOUdJeXM9Fu//2tN+Yh88/TIteSs4GBMTxLKtxP
0w3sso4KeKSYA4N0WU85FmALzJOLLTXglIAcwNRXzmS8iMHfjM0I/cEgqAO3+YbhQVN0iH5+/5n+
MByQksyCC0SHJOR+eioUXkOulah13DjtpmEvskRZSsKjO72Y1vgUd0G0xIEebr6/7pel2kXRZLBA
cStgbnBo+HjfqdkwnysYdcjpf6UOfZaZ/p7QbFFwCkzUDReQxwtyfS0KD1jqyEECnfj2/cdwvj4S
NgqGtA0LC4j88kg6OAUYKrR+baeAnETpPyd9RLPWBGLotu/J0Dl3PXsbINKGF9zQBx93aTqtMtML
rzVZ7+H9y4uuT4odTYpgAQoKjDKxjvWxshWqJBJlr12tDsl11MQ+sSdj72HtXAOQy58FxLFdYU36
j7aczK1vF962C7uOugN2CISNzZJIiAW5F7Cjmj4j/QcWX5VbS1ob2dIZcnOv7PhnrhHDA1bHeqGn
qG7arOBDdgRcxmYxOykeqsFSNyPdeWDVSb8zweKfSAOYA4HT4iojRnlLujZ5eZUBvqxHLkmjf1CX
tJbsUytjqiKOXsujGozkPnGLWGxLt6Uz+ZfH8eUFYWFE0SRdkB8O2qaPg2IiRsQmdbNfD1kn3oBI
+Pem4ee7bNIfRA1K+vvL/WEQ8uDZrXHEosL4ZU7SRjhYovOGNajvOxHY9zzDn4Vb/kDaRqzgEHCk
gjbpWutg1F6/v7j5debhy0rdMQxDd00m/49flhp+Loko79dYwv0HTBHmIovAM8AN8kmbNMHspKpC
fJdq6sYZ/AH1hBXfhWntHkGKkuAa9wzEWGlHGIj4i7U0srDjoxmhYzzPZok+qht9pG8E1BpwmMsv
0kWjb0ugGyfEwNH2++/0dTZB8gifU0fC5emO8+mlTsUIwX6As2TXAaj/so7OtRfJK8Q4jB0n9Pey
VzheCEE0/zJ02AjMo+Pj9Mq6gvQSlST/wqL98YaGho+n3acM4YekS25o0pMNI2S2R5QBkqIsnfK5
iJIGI0Kg3H1dRmiynEzLrnyR5W+K9vhjkBOtNuCt3RMupc6TL7CCTElnH+OyGJ/QWlt7s+x/pZ0y
TiiDmqOZGNDpBoOTE4nhwl70oYRn3WFm32hQSs6qEs/4vE+6mxo70yzsYynxpgM4vUd++WLl5GqF
VVvg9GzMx5r4zx9jgZSPJLcU9bal9jDc3F0pzOrcpsAB2bF4Nz2O/tNgI6oBYtgRSYe/34JemNa7
UMbmHf2fAqaQZq3pr9Q7OqLlc9jqBqZSJ1+mqiP7Ny8rAnJZZuCPFMM9dRtvndiJCQ5vBJJXkiEO
AKKgvrAuLTJmF1lWFxe48ZsrNTurIbT1M65hoNHjNv30oiWd9sI+27hrBku8CEWvmAZpwqptNFB7
YwJmnlUKvGqqBnUNcjZFi+RPe51G71Xqy/Ha6H3YpCXWM60xAdS2cUwT38QuEZqdAYbXoisaLKSY
BHj0trBWWJCr04z/bzdJlftwUWN1KUAykuADI28TE+0FmJ88aWc7+i33whmau6xt4eCRi1w+T31a
bpoqg4xr4M47GZFRXgL+pAFUR/kPaVXhkY5wO6cluisvIOBOkuQKMdHFHAUSh0COkrLuM3sZhChU
TgfsOiLepVPornMZdOsRdt5hTOJ4Z0ZV8qYHfXceR+ksx8SD9mcM4SnNVHwYbTPaujH2dj+nZUd/
zFo2esZQG60Y6LFxGfq61i00nPCrFgxmsbAaqR0MZAbvqh1RvweOHoDJ4cRLwltLmQtr3Iic1THr
attCR7D2Y82hmHybnl4FqhHs6jTOAlqyuIl2+J7AqyfgbYOYUNvE8a29RFS+xfHQnfTRiQ4hegc0
is10o2tmWGN28XqskkM6HiZ3DK5R4QMhEaV3kUCZpMYd3RqwZC9ovOfbtqx1gMxWfoycUqxJI/A3
DSEA2VqP8u6g6qRaVbnjPSSx18NHAqFLuGS1m3JbkYZB03mpaAA/4k2Dy4GH89LXerU0Ta2VCz2j
+zrgxFpGcwt6hMI4oVvkJTOim9hUJeAP13sY+97DWS/UTa2xv1iQo1JdQpn0N0j6lyWtdO5Ia5zI
dyLug3rYpe+Acqqa4VCAXDjBlsBiFUhj5XhttG2irCMqjeQvZ4GSVju0gDpOqKHqW16T586trRUJ
XOlK40yxbWvT3Xtt4h10GWm7SUBhmoTm3kVJ64Ks9b0nZcQKVYQ5vZJTETJdDRKWopvekB7YXHZ6
SUhrmsjTmKXOpev6/SUBK+5Pmub5q5drPDra2E8Qwemgzs90aBIHOHZjn4iALjjHtdhNjNIL1c6F
67NqspqjH1So9tK3B7pVkWUbd6DC2TTkst0hfsDSFOkV0r1gJKswwwXeqHOXmeoGd2l09BWQqJ7C
/sZ0ITpqptTWKXAVBA9CHitOw4cki18GR3mobn3i/nSttXapI66drGExKmtvbYIjOIOtzs55kGA9
odaog6OetOmqLSbrcmhn9UVugJpbxInwigXpYegxRWddOpEAy0Fc831O7qVTTNNtNMTGyY0Zv1yi
pm7al0h1Eh23ZF3Pjfx5FcRXQ7ur73qA4GZkkkTks9Y+py4/mzeyfMafEh8bK4SvgOIV+uZQHC23
jLaZHLx1lmcGoqka3Tn+DCt6KnTMZUDCSYsWRberWx+xWtrsy1AGBPTIepOXooL7wPQdwXK/1uIc
EunYVTcEUk0/JpJfHp3RHq+J47zNh0JDWOfazD2RWFJDg9Ix6tkyjXtEu0hLzuTehcZeC4xuvCzz
CFpW2SBhUHmMCrCM49rYTdjTbiimlAdoFebGGSU/TJ/Ove/dXkUEw3uDucq7ANx2nqMCiFJbeRu3
9boVd3jAudkBCVlRpY3hn1klNhPEkP22I0IedAZ4rkVFe1eRudtPBIMY5cYv8/wa9wzpEbLCUAts
4D5VOqlSde1cFYNfvMfoBB7xQ2pcuukHLKHKf7Q0OyQ3FbXJZmj64immOu5CIJ3pyKES46aB4oQS
JWy9Y+vqb1NXuOuub4l8FxNg9YqMpMQXl02s4kdPBzEb+W7szDo1uWSVGc4Ux/sfbqIlLwmJUndF
qQKkOBYCFE8NZrsxlQknP0R99KzZfV6t7KSV5ZJfn+1EMDHf6Ol+8HAh0x8tfk058WyGcBGGc7+G
e0dZYIc0RCgiIDQptwXILxNpwsEI42qDwKI79g49maTcTpkLpJvjycvgmS0hLpa6932vnDZoUsMT
egvrXdcj/Ek9ik50rG9aCbGbPIRe3Cvo1SXd2VGdS0Oxq0lQb91j66N7WAid0Jg42XtxZ1J4bNUd
5yB30ZREz7Ckps/dpHvLvq/RHZLwzGQGLLYIbvWkP3LeaZYolCFIN8ExreNrRxDw5vWVd6EpXtY+
0K09VUdJvpbPAWdrtBptbhR/kNgVKeJAnre6MbQrXKvyh4qnLHpwm+l5jOxQ37BIz/HE9by5sHse
UFPwdoahd8CndwjYh+9g/lYcOTjzbOtJnNNBI1sLnyQHmBDhOglNjcUUbFs1S7tLFN18T6Q6D4M/
a5LmXZDXBeG2D0uxx0OKRkZFWbUjKeQg+YyXbFeaMxMpjrbWfcjEvI+pU+8I5xTrb9xfD0YQbVi6
46NqicvusmAFYEPexeymQQ4121lqRQ4rKtk+THfd0GZMoHCgOeY1s+rskcjWNaROGjGaa7Agm798
xtROgM5CEEM4KLSfdaZ1zqYMM3jGPhQurxienLjTdikifYIQSi4ICPmBO5T8zCoUZqSbuZtEusGp
8ip219LbJ6JXa5mZzVVLMvSePLZsVRMb8eg4WXRo0oAZqPbHB11P22Ph8qoUBEAOaVQujAGnfofX
Fq8D/n8XE+Zet6xt1cX9EtZcATxghwh8BAkd3/EykwMUTKekzCVyuzJZQ3s/t86Abbwy7GvpG5gd
hNKLPea8btNGYX5F1uh4NqeyyTZ1XYan0WAGFTQMr+s4LLaTY+inaYyvWNuQYXFn2MGO7Deymu3o
AHFhHblOtvSY6K6xBNFLTTNxEZPldjMQaHYhjezV7/PxiI+HrYzTOfICXJp3oddtHCzx2CHLLAIY
R5oNSD5q5LpRSb1j9u+gKVbqEIIPpx4WdPf8nmPP2wVTSW/nqr3RvgTZCzgYsdHbOf+UUXvooDSe
YssPt5VNRFNZ+fGF2QmHGQs2KaFKCIj8jGjl3DgRKUgeMnsMjSywnd/4ahM2yPp8vGD8+PBqOTgU
lQjHE1S5CZSyMez1IbHuNdKLL9I8GG96GI97cGT6OcCnuO1NnUNO0cFaXBn6AIachqli+jTGC3cy
s21V2+O9M6DRjYn9vbFjB1lHldnocRGoo5csyAqEWpFYoAZdO10UGqN+4uC2AEdUHemRRJizxhGT
F8JyXp5uMuIRg7kOfCfsQ/JyZ7bdAG15FWvW9O7ETjmsMseDZj0FhJmQztc659EPLYYO2MgfsZsG
t72GSRUyvCrIkMbGtaJk0V83JefcJfK74VS1/jBzF9WmIoELIRrQPSLq6ym769IY0ztOOpb7iSCS
uEC2z80GIqjpq84Gn+YLHr2e2eqmKWPxQsjYLy2uhL2hkgWOUun1yox0V0vnyK4GVcpYptvBFvKC
UpR2CCYr3hhkxd5EqdMtjMrwnkEx5o9ZD1yQnnC0LeY13whzti8pdjLcFSMTL5kUEuk/O0GbVXAP
hy240h0iBIlQRUpfmDmVXFGuFWagE+zCZd5jRINYoLAbCbmNcZUgTXNuRtzUaygR5cbwNEm+ESSC
9RBZ7q4Pg3bt4I17HRleKz1wiYyTmrsR7Brp7bcjOZRklWln7NTNljNCefFbTNPatbHGywPqzfAL
WE4Y9ldOLY2DH7clnbFQksmEspkDjtw0U14CYUCphNl+1QyCTR18Mujv/vCiJ0G9SU0eTjE4ByyB
J1p7xsNUam8ucW0P/WBFP/vZjD51QfbaaRnyDj1Bjmy3+c0AiP1Atmd4MWrgpRxb6KuwHK2FAHoU
EDPoGRga4JotCRaD8zh/pMah8tKnF7KtDaIJrDpfdh65T7XWVxe9NLeDxZ6ubUttV5VJtc5Ntzvo
VK+3Snj+wSBtdEvyVbkyMCsAlCh5WYEio63Oh2PHZIXBiHjuSGu8Swr0wFLDqUYnQtF1J1oP+AI7
BuzFeeG3rK9V0N6ZI2r4hVMYw4D5O6zWyZBua0oil55Ohba2xMFwhnaLr4vtbWB13EVYLyQUzIYy
a8T3EFn9o20mw74stcpc+g1+XgJ1xZoKW37UMo/1DjBKH95Nwg5JYTAK/IkhG0Y/lbRviNnNFrDB
2N3lFgeB+A5jmb+fySYr7JkNFYjxNmgi5zD2AYmD0iOrhxpyt/ctYoRJtSO7XoOxAiI3x29RkKCh
61O55KYVWyoDBdERjHMglgkyfen6IADKjjUqbgwXGFp7gsgaw/RDUAkN6jWgU79kB/3smY06jQTZ
5wsEe+fA9vMllRF7UTipA5nPv/BcBGdO20A/9GNvbWnFfpqw+JDa/qTqeN844XtuELZKUgmHuKEw
V22MLldNDmYcmxy4ugUn0XXhcvCr6a7P+WErjCH+KkPfB/idY53mFWeVZdMn/aoYwOT3GkmuJBfH
63KGxhX6tKG+D/qSVgUcKgxYRAYOFzKm4mfaiP996ccEyY13IwS8le4mCQwFx700rETM0Q0XuLmi
dRIxFERojBiEECfjp7/M4zZgBkxvgFiREQtohyHWst9VW9PR73kIqP7jB27UA9aF3WDX21E5x6HL
qkugk6W9BnSIsjjyJUZ8EgU8tijT6EH2c8ccH6ymzkTQNAcDjq81AU92mSkH4JoY/xYRTsWznGp1
bUeVKhdlnxPILAiprnCrnCQn+vcIQ+lSN/LHiR5lgZWqGZZNQPEEtJFaj3YLeg2yAwhGz37lffIW
8TztzzzlI1ZUs12UFIuWAWfLPPdadHvO2U+x9tdGbz32hnUnJ1i/QwaHSyDqW6Dyeowywthdb0zQ
exE+mtcVlAKe5i4qTGMZzYGBjgfqowwJw8aeyXk+srwfZjPdp03AUZJTO6soqcjlGL9RnCAB0Yvu
TaV1iDEJvXHT9q3z4w2zHUPO5nBNedM8CxOGYhR7OpQZW15bspOnKDQIVym7eIc2LjsFmkG+rJSn
ueqNHWDoUtYHTMP+OBYs34k4tWFrXqZlkJ507Fqrtgo2+mA9SdiQSytn7+Abprh0VJ3xcg3OzhGx
/eQaSu0MuIA9jfJTz9YAdV+rfnrQQ26KWNE1cDi6EJc1Hahx0z9wLKplQrnlxumqZoetIDtpVexf
tmHq/XSL2sDlFBVkD3IDqKalCArqZVDlGitFqDvRfUuRx6GMo3zzVUwuC1RqOACmOCATEQmGdNsH
QbAqob28uNREjhXvxLXLMzgGQ5Ufc538B+AzbvPuOWPI5cKYtsTYtrucIM0r1y2Hk2BNflNxrN2W
QCd++ZgpLhQM7Ocms5IbSDC9sXB1KlpuRcN+HIQBjdPtaPg35iqhWLO2gpDBUwRiZUE55VU066fA
bMY7I4/I1/SS/p60h+KapwvQu+2icDf7jrYBlsgLF0/AmlZ9ecyL2E/XnHcUtpzROZIFEnA+b+1l
JxSmQIJQgJhzaVBEKqKDVnf7GKsMdccY6RawqM1YOzGywL49eYmD6awfw3NHJPNtVkPIriPssytA
SLRLcZME9AQ4H6mbyACqsSEchUJ7YtTiBTM0hQoUld66zxSPqWPLEB/NlunFxFLz06tZpyZ3KOOF
EsK7w+4plpWVlcR+ZvZDPlrBo8bWxi1Gby2TqsCUZVpwgMAsAT1WLBN4Db1l2brWA4BLymiuCm6Z
42+o6C11zO94IxRbk9uE6iMbNbGpnGqrrDpGcCzBmbGASYmf3sCZYBgMk85Lf7TAzohXVdjgXO2X
laAqA1tKhTuzFkjrwR+a4y6k2UB08RzALQOKvoBPvSppHyJZ7Xl1u9e6o1hTp0OzIhygW5LWeFMW
FRVBX6MwEEbikPDVF+4oxEVtaMU2dGFiTSptVylGg31IFXtF6oj/rvss0S3Gho09CfGOhdJbig5u
VcdGz+lDNiYDRo4oL8qLWQC6p15PpHxgCjKH+6JZ2ATKLUMvT5chP3ewKiQW3DoqfZRgm9tOd8Ab
J1l/WQZMFKbuG3dJ10Ek7mB1gRPPwxmjxMGokanP7gy4JKJVEsYtJa8ryloXvw/cY5gP90GYG4Be
AlzRTdwu9LEId+C1BMvuII9R4xxMGxvzwjI3I2STYFGhbd+S1dndGraRbXt77DcUq7GBIoAGNNan
3s4e4LCYVls+x3XhvuRxlDyBS2weqKvhIBmiMYhX2AOLY9ar5s2nS3AkAs2C1ECZmNim9KKanPLs
ERO9BXB3HmUer6x8DB++7/WYczPnY7tllpDxFRzXQVTwWWQ00IyCFYYX37ABcWo41xZkONznCTXp
tLzKCXq+FXyqe3ou7yxPbFpM2EhI9TBLvcwQ+e0QSGfrVhz1Uz29J0mjODQF/sgkykPqa8L7y2f+
QwdeMM8jJLEcGr40vD+2iGwqTNjvE9SbRWzfjxFR0KGyQg4BZQKZG6FWM884Zle8hRYvErQ/50hs
r31ZSmihk4nok81R/RdlwNe+mSALgaeEj49PRaLkB2GepedVMLlBtTYpeTcoTehHXfscMBc55qKV
7ROmWDVa+jdB0twR+/QIEbjgkZi7kA4yiI/XdcXEiG6jaj0VRgpZAW/nCGkqxqzq3hF38YI8/X5E
T0wWZQxuMGSjLmgYLNpK5meI1SmqRfFC6SG5pBEpT0NkF3sXPMhq0ui2ZRN+pK7S5yZVbdBMUIZa
0ez4VSO+XVDRdtmplUwDemCSdlGdfNJVYRXj1A4HD/A7sj1Be/6CzKDslajhceWmiXlwMPqzLkwF
x27HIaEdELjeT/1znRgT/PGsA6bWWCv0RCm7mYxA95E0xD4mtmni3Vnw6hVHewrG9+9fii/KO5d8
NBwihIMi7/+q3PXGAsUott91qYlxNRCPQj6NRyyBmWxTUGmkbwE8v+ukFjHdJG+RAUHSisXwt5SY
L8IGhBXmnLODWc9ARfzp0fb8SRl1OlDa0XKuyRCX9Cqs4fz7+/6P3Ex3RcY//2f+mdeC9MIoCNvf
aM7//K/L6LUumuJX++3f2r4XM1q0+fyXPvzm5l9+/zH8kplI+uE/IBlBJ73u3uvx5r0hkvvfAaHz
3/zv/uE/3n//lruxhHH6WnRYGfltQVR8iEFi1vungfGFjXr7QgDwPx6i/JXf9o+X/O0fbfh/2TuT
5biVbMv+SlpNagQZ+mYaiIbBIEVKbCRyAiNFEq2jczi673p/UD9WC9LNTDJ4UyyV1eANyizT8r3M
KyEC4YD7OWfvtZ//sWufy4entHyWr+FBP/+qv1xQrvEJxg/MX/xKGHV+8k9/ZSpp/E82jjekOqCR
kRG9ckEZ1ifEOwj++AExgFoshb9MUIb5ycH1hxwQeiQaJ4Aq/7wnl7/eA9zO/0iDMY/XFOsa4Zjh
OoiFbBsz1tvXRRRora/NMgdERmwjqKkS3vVybq/CGlp6QX2Ymzc2rJhbouzJ/DYH6V/2XSFvIBdj
MDEFCpnKjLYQuZpsB9k6+47TjlwFWkJndTp1bL+aGV/7riDDcbDU1USzctooFHonmTTPXv0qf33D
14HM7/YwvpFl8qDoCLJ0/rV841cYnTRAOGOjE1gPqZTrePLFpb24qLPMSuCGSAnIWXrXMiDfkv29
OLdaaX9Rfp3vZvySJHp0pLNkxmVW2MNpkVXUwYlxk7sxRcEsJ4gB7UfS+GPJIJ+Z5CxCeRB3Emt8
LK71WzA62sTUbrIIz+2GedzEg7gd5hJOkQAA3kWUdL+/Ue+UMstF6Z5Bp1oMdYa7qPte3Sh+pACM
g5mtA9gEN3k23dZ0vIF8MBisPPvCdFt3myFIDRG94FBWZfCRtWa5xOvNavkIvMd4m7EIA//n6nz1
EbymHib6l9m6LluY1xak9sk2SoalqF4KWLbn7DPoKkZ33hlapm3yyYQcOHXaxqWYOSSpAcynzn/U
YtAoJjX9g5v0TnbLJ3QXNJPr+gi/32kr4adqUNw8bhKH9P5c9Yy9tBEMG9mMJe25tmJud+ESrj7r
46lJzGVhPS3oy0wTy9BqPZk7LRa7gv+XhNe15ZVsYXcTOFfN/laPSOCktk2Dqxb46e9/4L+5uYgg
A4h73uK6OJaFNihm0Pa62VoSGkNCJulQFeLoMMjnAeDM/MdaSEK2rEUj76NQRrBzbNLynZ7c1AC1
mW1q03bwi4M+1dmuIt1oUwjyX0xlPSKX9lY6dDtqIvq73gBSUxpKW/nSdakq++KDg9j728Cn8gIH
45gPZchZNFuv1phiPlvooHfWQUtgwWwnZljVSEZ4x0KO0JRc/7ztf7R/XtTP5VXXPj935w/18d73
ZlO96J/x0bfP/+AflP/YqvLpgXq/PP4z/w33y59H2n9ZCN7tl+H/+q/u+R9P/3PfV2nLkevXHrwk
FP78g3/tjia5graPsoyJELLsYPFW/LU7LhHvYIyB27FtYhfy+WHLqu0S/gb9E9LexVmD+5UHdLHk
/bU92p84HKGW4o/ioUcS7f/J9ohw9e0byltMnezDi+nCgfbnWG9XTwYvIiqaKVQiolM8IiOGfs8p
1VXXklk1DdSphnd15+ro0+5VyjD+q4yVObUQRBuA+ushiLvMf0L2Bwhtm9S1Uz0NwgqUOh/h8HwH
m81IK0iaWjtLy7G9ajpwVydlFJSXvdn7j7Hsi0edVJNvfuJFBc0nmwkheRkYIR2EWkkYFS12qZrg
4Jeg8yNoxMUyV5SMLpAi5/6YnsG9Am3ql4a67tWcYfZvDOWs50FAkw6GKv+iW0m7r2OS1+ZYx+KR
tAiM19wUI7+YdCqHa6YzRo5qu0U0FFeBcYKPW9w7iWjciI59IFrymofphRraJFSbMT5YdZXck6lQ
EpqKQurM1wbit1DY8HmjPDcHCsOEUfTZMGdOs6agAS42ytSZv0yIt5xVx1CK5IvOV8atqVLatCno
Pd5nzMyhLBik+PlbF+KwAk0UD99Umtn5YcpprW90XCe3ReO5xboy4twKkfMQ0TTEtID2yCaGZE9p
qXXnFmFp3aMg5NbDWpMa0A1ADiDXm9rEXaP5SEgvcfspQJxiT2pjWZhR4Qm1uQyN2gI0kCEnFuEk
sJ9gmDCaJ0gEKt0qquYzQaAs24M04s+BK3OYMYVVBKFmWN21xvkJeTaOc4jgnV7NdCez6dqzxwi8
ECHJ9g/PRMBO46uvmEPSR42xWiety8TanPM1Spa0WXlmk8hdpiTyyJmcqYkRuMq4547BX6x3ibrg
R+c1DG1VRGE+zgOEaRBnBSiW0nA3GVF6d61fAODz4Fu5aP9M5p6MeoLbsow6ZHRGFO2HOIDCFGte
bK/UoBhnNSa/GY2izs53psGiCJ0Ew+rK9TT/aSgCFl1BcQ0cukzUtG5tBfC5SOgeHmw7L+Ot7c3B
ZRQP80M9DhJ1vB4FxmqoEtkxVlkIEnNtj/e+hiwJGJH3IOuR0R0kekwNfW5G8XZQOmQw+JU08ns4
Lg+ZEcyMo0j0uE2bzkKuYo6lE9oxf0dT9/I7m3P5pWd8ybSxkvlzBlqkWVcCLX4MTeJqGnxmQUPf
jickG2v2irl1xuPDKRplmBfPJ9yd+mXI2pJv5ljBjZZk4pZ/0rus9bRNNl6vuqs8Sa0zEWTlwAKx
2HjMrKTZzrFalOFow6lf1yji7jLLTSYkg22NPZ2hWo0WpjZfcPpUX8m6aOOQIyqsGrggMNPJmeq+
xRPBYaEjOyfbFkZe8HtMTfFZG0l/Xamskz+Iu9Yv6LS73hpGvZmHfTG7n4cxi4dt2+S6vpdkc9FY
1dqOUt6LHsQ8csRqMwUMvrE7mp1MbeoQfQi6UIrEgd8CbgMwYYj5p65XTnf6ILtHa4TuvrIMZX+e
7Y5BIBGUTRvqOT4ETkk6olgjqyECOmVB2zJuu7McBtJjEZS9BXfY85h+6pX4wkUJ8C5atPYrpzK8
CxO2xzcz8h0WndE1B1l77mNFyF9JKhJ/jv5sMt1KFSSfJWmXVw261GZVTV55E/d699WLbOswVg3S
ZA1R77by0g6BgEjU91QMBGUyii8h7pUAJbdCSueuyBCk7XGoQaiOARiSCik0RhexIJzQAv5HXkCj
N+cc5UkxLfVC+9xYXg5ELxDqSljpyAyaHfFKgZbyVwnRTQe+N+LgVEtm5rJlGsATCzjNEvfdtOLc
wSJxpxgT3jZMV41QoJvS18Hg6sOmj4tm2Dh4C89qJCAQunPeRQT0VaCArUpfpnyWGT9qVkFpZsvE
89ZepLU/8lZkKAeUt4RqtVnxPIrEYTQ9R9FnoTe8S+cU/HCq1HBJDB01n6r41CuYUjAoxyRJmBNB
Tl5hLSBDjqFuqUJGGIxs51i55toMwJ1vrDLyd6aM2m41DfBYV6I18xezdtWdlWlLY9khwSuMYx2S
ENEt1rWN3ZzpehIjVtbq3jxnwtD0YeFXE5oKjgI3zMetr6wU1LiErltPQVSBYCfVPoH1WVjXAsXZ
SJRQJW+LdMr3uSdJZjfzEeRWRubpoxjIwFuZICbvBuTr3s6ANIuGzlki3cfUVbctP1O/ymY0KCDa
PFrQsZb7PzqZlDtISQuqJspAFTIdqMct8B6nCtkVCHbImDXby//toAXzCYUIZUY2KawvgY50IgeE
yX/KkIpUqYYwPQ0vs9040UVppaICyw6lC8SQsAjW0rDndQg2AmoLXukMGIgxRAxd1mCbEBTCrEUC
Gna8RWU4+OAQ15FvDYfa7Sos07M/OlwXTGYoRZnMq24sdORgXeVCK+0L97sn2/a0UJHzYrgLkrA0
iig7qe2If9iykaJsfPCozVbog+jXMN3ncUd0aMdwx/cAPanKTiLilGrrxsga7VmiX74eXCtHJBHA
OFp15ihoqNomekn+wnIIjc4qrYNRxF65WigVCQNFcExC9DwMIyR/blVZFBau6wQmq9L06J65l9mv
4Dg6D1E+UxMIsgHidUV+y2NcE1vB4HAoYl4fkKwiuzFeqMeyr0aXes9tTYbnWsAoe0mqAa9bVkHv
R7o9j4faUO2LVzPMILQOEv1QI0Xtx4BEIQ41M4EbeP7RwYiul+tEyvkslmb+w7dnLQ57SzobSmGe
uSgTbbAl8WlSIXV09rmrVAc4zKCjAWfPL37YkMGGjTLdbtiYBB6xPRlJ/SDlgM5isLrgx+Co/Iy0
A/zuCS+YA+ufJLVYzN05uNGuppHoBOIQKN9WuzYvxy8DYYlPAfyr674OiPpKy8K9sMyaE1NFAwKG
XiubjHBJaT/XQQtCq7WS8cKwazmuHd5+Pku7jnFDZCV4TSbaw7RSbqZfdcp3qlN6GnWwq7SuO8A/
YG7nTEV7QWA7iZwpawjUWR4jiSp5RuG9ubxxBZzCFWSo2cRj5BvsCclApEUye92dGZn+oa2y/gZS
5QDfCfnIDvgvbP2SFcNhtPfqyzbnAAHFrC2RDjB4PDDQVXfoQnyIO9i3DyYnC0pitwzYvwfIaKGR
smnuYhq038Qw8WiogOZxNpraHNqMcx/oO2f6aYvAYw9VzXrwOrDxMdM85BadDRVW0kO4apwpRgFa
EWaDvpJUN54riHto5GpSAD2o0Qd+6+HGaO3gJZjKFnFkCu14Y41Trna2rfo4LCOvv3cytczvUZGw
FUSdeeqBbL+LpwnPd6PX5XXD2+bK6bqZuNfShqBqMdVFOV3jHtD0jQfkWtGT19y93pnFs0X+zLVi
iKqf5FanfRsBhn+LSDM9uLKv27ArDA0BTyfh8+hEs0LiKebhNFY2nssKVc7BGDPiKbTY156z2uWE
UDdFGaxzv3VQWCYFdKOYtJQd+cGTFo6lTOItmWEOEY6Vp76KOMGwWWK0P/OHNh7X0CQlQp6sJ/og
QFTarwo3glAhGftvLXwt7taRVU14Eukml62pGCEYQ9mT82PCqlwFTTp2JPzEzPEEUwX1qynz/67C
/m9YLeNzftW9eVctXz+U80OZvmFp/fwjv+pkW/+0NGcd3aUg9vCaUgv/KpPN4BMgBoZwNNFo4fFK
/VeVrOmfAp++3lJB+/Q8DX3pyPxVJ2uG8ckji4qGCKIDRmd0vo76xr/rI79tI0Ox9xiNeIAoaLky
8Ty2fvYpZNpOI1pOxQSybbJI6CeAScf4AzfaW4Pdch1vcYk5sMMWSvqxY3xCwkDCr8LkmCGFpuM3
EPc0z9U3OP3Dr0bOf+yNv/9OHi0JGpOEnYEkOx6G5mYbVE01oK2ENrdWgu7dHKnig3712/bUr29E
d84h4dOx6FcfO9wkhGtYaHwjss+/ABalqxiYaYJ2dkb37GMV+uB7vbuH7HABC2ZZLLbByPRtSyM3
bek3LUrMjANjtyJGegRfvSSjpVn8Ebfgo4sd9U8g6szDRN4hZgIfVFiBQfwmjy09XTcjRq5Xz8zf
9P7f/WKMx6C70OPD+Iv3nuX+utWHFw4JskOsulU32hfMEiWWV6f94Cp/85VMADYEPviMbRgOvr2K
ISa3MxPexj7CpQP80Y4d2wOU6qCR+vMvxDyek4RHD4rhwNGl0sJS08ggMelqY4/5gCI2cIYPHqq/
u222QZfbXag89jFipcCYW8DsJo2sto0dlLYCBqeTfQB7+Imi+Xezn5XOr7MMUl0SCJh4eUe/jqlh
g9R11MR5nPg1p+DRRV3pk/Xc7VDrY7eCXt3L87p3moe41ShgclU2xm5sahiwYiYP5tocedpDKPUN
cTqjihDI9WVxPnEaQw1LZip9+YpMIrSDnevsXDcfVUiadgun3tMrbdXiAngZZGpFa8zOVQFXNwse
3IIJ9wrfRzqTCSbk1yDTSQxM05lMbDzr3l1ML0V90KFfvvHxHWGhIg9gZA9E7mj4xtsghpLP7B0V
HagjZ0LJEngVWXhtl391e48Y004ZW2TOBPQ4Whpc/PH6oldqGbaOyHpZYG/XVyd71zcGDgKjjtTQ
HNqRenLQPljFf/PALJBH3eDhtAyoDm+vEs+zhvaeMwY1OzT+3nQOFpKytU4s8Y/ff6F3b1NeaSCB
DY+vBajGPnrdZC7OO6i9BRrItnzyxoV5WhJETs+Rou+qdCLT+fz7S/7N02PrPJ0WwlKc587RPdRq
qD+pzyVBAPEVbTzCKQDfD7aJ46uYwCxsut0kyf8UdxxdJSUbMbUMOK5tTRN2rZxUjitqo95f/9nX
MYFjMb3Rlw2J6bJ99Mppc1dWJDcJOlZugtzaQflny/Hqz6/y68DgIzcC0vF2SVQjIphEaxZS92it
lKrRM/n9R8y39zeNGTqmJRriFpSS47GqGAxU6ibyE8KxxKGqsBhQGGu/BBP/8Zyw3PrXT7FpMBxg
u8Gk/tOpfnTHsiAFM5lS8AZyrr8AfxFrjCHTkyGeIITi2kvMze/vnuO++2ac2SBSLYQZLosq5e39
K0em0QO51wzsidrCT4zHD+NHqSksSEZa7mFTu98gs0cRcslGmCFvmq4MgSY1WNRqho0Gjq7ihA5l
h45TRxy3blxKiFXW4j0H4W4NmGqGjGF4q8T0KAMDJrUhTEJ/cqxLL9i9C3vdu3hf1z751NnWBck/
rgKrk1h2dGJ8Tx0iqeu1VWe4RwzY8ngYM1O7IF28rElD9+wOErQ1XOF1se9jyQ+0JVwPVnwRR61Y
kZk3nJAUgYyz6loxhKXW4uksBuJfoKgMMznvpjsROjrQEZlqz0LJZfRElo1smno4RkYzUKQVyfcC
x+K8MQLck6HtN/TuisZooc75iRjhIhkVgXCMIxLaZZZBkoaKSRoqSvax+2I03Dyser/Wtyj0nIag
PGoqReyZfg6ryHu060lrbohT8xn8LlglCx99iVs/RLsMo22NplHNp2QY051tHL3yvplJ4mJ7jkbe
uR7Jz3WYTiSt75ISN+oqLsYBq4DAxmcLZHW4JYHcFys5gLdem9hKtXWE6zpbV0E/eicxblZo6XVp
/bBYBNiS/d59JL89GW61SkQPHoF1HdYHHu2V5fjT16BwtacR5zNdGCEapkKZrT3Wrj7To7OIQelk
44uTyjWGq5jRbryHtYbt0c4S0EatFjTaDbUdPSh0T8b3zpXJvTbV+qIbMeu7Ji5TcPTMyMjvy4bB
y7f0oOskbEpP4g0wxWCHjYHheutmS4lKIJVqrNO8n1Ds2Urr77sSWBOuTtHZG62na7XNCkqDHQEc
1rTF3mQnDM97S9tqMjbLlZAzkQdaNqBvxnDam6tA17x7ht+gYEva5T2NzZh1HqBm+VroSeqGpC0C
oLFTzZwOUkSWtvedBpxcoxcx0RaB3hUQCPL5kvtuZN8W4pj+A1F50d1MyKPkCS3RIgvNWsNLO0WT
9z0ewYKvY+Jtr4QGdnZfTjU3tgyKpt/DqGf+kxH4q2+dxREWNhOOE0Q2dE1eXKGLnHtm2dkP6RWj
hm1KZ1puppWFxzFouuysUSo2Qjtx+/pRalIs5mm6hE0AuiDBicgTXz/RhkjLxavauutJzSPyS9dI
6y9TMCTlJioFKvLBnUxn1Ttoatc5mRE4YhRK+1XSKFuSiyKaG8OM7WbtFLUoD8HY+/Q7AiSNG8dK
bWY+QHZyeil1Ks5d6ih5nqRpLvBF2d4Q2zv6r4PrrCUFLQ30Kq101njQL72QtHKAUXGn4eBCjBHZ
OqbUk2HczRVR8bG5F1Dp1SWvnERuzb41GI+U+D5RHPlZ5LR30rNU1z0ziaSQMVbQv2llbEYCKfz8
JGnLdM5vMz9HzD9C/rjoe3Q8iBAze8Z34xlZHAeEOeUNU57ebBOjO8yuiPEOFXPxEHFb4c3XLbLd
ujaD6yBm1ySQUCHXGKauuR39vsHfJMbYATRA8x37FLbR1WC7ZCC3wtZamlMuYeZ0gA1aoU7LSZWx
HRG10qDxG/o55cKJ1sFMWuNOcNXTgPGsCHE7K3no8iV/veSUquMlIZXi3I45p26Ia52ckAFEItbp
jHkUakWm2/gMND3d6L3MmABVbNlQ950BNgejzn3qS68MG+KTRGgOFlYkm4QiMnQMPn3GqQWHpszE
VTc6/vBVd2PKmAbd6LhzoS4sxlebUOEJM9YYunWtf9HIhowYmiyjXJZafJm5hbigItdKTtNResXf
4ZIdq0Z9XsPbkPmhKoiiCw1ibaIVQD0ahAP4aWM/S30k1R3MwhV3isR7SxvE94pwpSgk67147pqG
gWE5mA6V6hzBQOWlU6anKJeiR833JkZoVBKogDKPdlPda/WjZioodh3RVdeWkXVqO6Z9o+87w2BC
QQZnf84UujR3nUxjcPYxNl0eFhEUW4+3ym3ndXqNPa41r8expIasjT7pV20TU0pIARFzM0+z+1Cz
ddKs1vEfhpg3qntRLYlZM+PfPS2wqmEGQSW08jSkoWvPAA6MNE23iL1NkiFM6RYfeDicZpXpZX1O
cAQTzVbpSscAEUknTPQmxltWk1QZot6RfEkoYzcqk45DHsXQ4hIY6dE/47jp2xs+plPtWzJz8IPn
WuZ8n5PJrSEJ6Z5Cu95hTRCGh01HteT4hqo0k+je5o+ptSEbr94bRL4wa2z9mcAVV9mMU5MOV0PW
EMdxBa3XSTYWqGuGxK1J5gsgnVw/l7nmyXXak6EYVr5GoteCoKuIjC3xH+t1o/JNZTaa2gV0VHAS
Jil4mAlKdn+GstzKDj4vHpAFpj1lRKUGk3NPIxHWIT1EB08d7ffW2npBM6W3SrebaNMQTY2LsmG0
/rmGuE5wCT3mVj8LCKQgIScoSQL54sRN3T5GSeW2jGohVe/w9TviJGZ3GOmiT8RwMpaffKZctcmI
kHeLcRIETXJDoxoPRqK5w8Tk3o+qDUnTzIEdBJMFKVUTfWUSVaYOI1ensAHYJKYTT9M68jRDmlAy
gDcDyAgqxX/hlG7JhsrZybpOdUuBaBlL8mDKgtr/pIStl7I197MVCtNR5j4bdDrfjpYP/bpJhmEB
5fIOTRuqwU3p5uxhFMmwgIq0wgmOxY/XfQpm5WVKNGcOyV4ZnBXCB+Mzfpco2/QcW8g7m9m3diqv
MhLJRq96mXjN+qGfJvGNZ2gta5I3RXSAqYbyj2cfCI6m11WwZqcLzuPeNeOwoVHU4AAUkb3GoZPd
JFAB0IYzLyE5uMhFuqkhX3B/i0a7FUw4aGIVhcEmR0DKvGVvmAn3SjVnZ7ddc2YtU9ZNkEy9BThm
0XGATJhuoUdoF7JpfJdRY+u++PxoZMw3c4H82XUjfUOkCKY2qvq5Gxlwmc4dLXS3vx4TIoB2OjyC
ItQSfyIFCbZxu6H/nn2zkOT9SB3a9Gc5djGfgTbRYCExXeN0akGnM0O71PIdMzSiBIWTEngUICwj
fgccDwF3tQxusrZYcmGCJCX6eUx1iHoeRh6PrZTz59iaYquRzU3HIaqsK1sIq93HsAMVjHJDeGvk
EBT1niiI9wKxBI+/k6gjsWwrnnTstM514WbVo+1FQwb4Gar+ruWNSmRJPnc2MgR8i/gKfPwrXklf
BylKL73PZEezB+IZKjaWSoHqlIXZnM7pmKhVhTX+msEhzrFkzsuHvvMw1GjdGPzciFstzM2mNfk+
RN+ugKnkOLB+gtzpxlhPqmk9c1UCEVnSawSqS6mq+ns7ICWB6QAMYpWWObzq1G8XRBfBYUhG9ISt
iPI/B5nk+fKLsljk5NyqSQ/9MkGTR8gUaY89a5KoKFfat7XSITVyWisOyAZbn0lDTQZTZ/cj1UuV
Tl9+X0r9zAV4U71RGOIdIYsVthlS/yO+mY6CajBmdK9ax6EHllCWJihmomg6q+I2crdp0mnBbqoj
e1576YAHSuXzdDkb3chZPocVtZ1Q9E3rpCxmZ+ePAqqq7dZddVmAzC+/2r3sSTqjYpuhT5AIvyfg
yCT5GL/uZh55G36h1IbJKKYyJaC8cl3kZGi9ro0Z67nTlUg4fFXHYPyz8TabrSi4mIrU0HcwFGN3
p0Wk3sNXsTETiXZQ/d3v79FxU4W2HSkexEmgz4Ocqh81VZImAZ9ZIrFBPmbcMCeKTiIwhIyPRKbf
FCiirn9/weOG0c8LIkz2PFh6JlF6b6vbfso8PZ8YOTLRLn7MGspVig7OyRWZlOEfX8umZ8SExIYx
7dlHzSksgojZSUFcOYRmbwAx+tuCmM/97OblB2X7+6IdfaG/NEEdg3aredTDCcoolVj5gRr49fcg
zafzyU/bD+7d+4tgKbB/zomWqY+3/O+v5K5ZEyDH6zEKI3LJXgS2sstWoHf7/V37u6ugKmYgxTMD
3/HoFxJ+S2lDkbNKgqI/MVKw9IZeit3vr2K8XwjL37/YJ/zAdHTv6DKOi/7MkYsdnB+p2kgayCNH
RAP4kCtbUox9pcvmMkqZSd/ko6b1Vxml3IyP1iCWypyAr52xMzXuflLG5O0TdIDE3XsCpsnvP+vf
3RGg8gt2dImKWRwbr+87pm4NueVy373uKxQhbY/s2jv5v7gI1HpYiMz16Am+vYgBlM3soNiuXEkZ
wrmWyfl6qmtC+35/oXc3Hjcd+xoXQgqB5eiov5SXQFRa8mxWmouNXAPNBDuz8UHA2Tih/vQRpEFH
qsdCZPZZvMcDqWRWNK6cRbFnEQ4wFwRwFsq/bc3qIzj4u1Yd7y8bFS+uENPSaXi/vX+m3ZIipk8K
V32sVhjGhj27WXaRJlUMDy4NVp0K9D997JeXpokdj840I5zj5IfYbxVmWIYHqaijtY0OaGvarOaf
v9gfDcX/zzxZvxWn/zccneN9ebV4343OT54f2qd/7GWxeLKWf5//wMfwUPzzv5NvtOfL3/Vrpu5Z
nxhDYaIizG/xWi1jiV8zdW+xWNFYxfbB0ZvhDKv/L+W55pifAsbCOLyxOvxsvf57pO5YBFSRhoPN
gH4AuPY/yqdaHrFXBxMujSkGgi3RM4Q7+MfvPteOhwjns7bXHCW2NElcEHjRXVNODvlSkbVVznTD
KfXm1c27/HWB1/4pe6Fjv7mugxjfYk/k1hg8k9yw1y+yoJt9jvxRdoq5v0XNKmHyUepX35jtiQd0
htrXioJ903tR1+07e0RHyLjPQGDq5pukhB+6oag8ZMp1YmzsBnEJHI2MLTYMkgsML07WyPbrZ0sp
u+ZEPWbnk0p7EOGDfj3NSQPhB8UNEi4VRoYibMDI1blbG4T7teKmtQE94P/2mVjNhDF+n7QyvSyC
FKmZ4ljuWkLR1Bk6vMt6Q3ODXEz9wqN++3Wn/v8T9z84DL9aNO+fuKp8Uu3D0YPFH/nL1EG6GwsI
KQhGRTYQHrB/Plmaj1wFXDovQ/3X08Pq+qepw/vEBmnbrAhWvk8/5F9PFp5HPJAM9l0dPyR2kD96
sN5h63EneehVOFHw+Vw+ztsVzrBIFUnuutsRTdzGYju1ndI5dHr2xdKkzRIa1ypiFuv4tJ6ab9HQ
uKdzLMx9P2rtxojiNd5lawsm8uur+/g3D987uxnvFASwlCHYATGvBEcbfOqRKEGtE+/mwYBYGcE4
CjWRQ16ukbfv6kHGIzE9Uuy9ataLs5r6jfgVJ8UsHWnTFareetNYSl5rSS+dlawkXnPNqE5qY5gv
za4zzoY6TtLLjLN0TUEa2ZiiKmE+AurUu7UiG/UZ/QiZTBDCBfV1HhlnUNY+8se/C0Tiq6IZ4iTD
L4AO6fg9I5PWEkkMdCMBw3M9lmgqt1E04mZpDO/ETVV6lRravPe1XNuR8Z7eCRS8tMenxKc0J7z6
XOtM9u4IGgmmF/+Jd7oRqrje/P5HOTqFYhxjqLuchVg1y3/guH3zRkz8xuz1IEXaizHzEt+kuMHM
u2kTloXjWsNF307+DX2Hdju3vX0xB7W/R11crfOKPOAwUua476IqPbjzNGw/+HTLav33+5pPxwdi
AB3onDI4Ei4b3Ov3tVstMooxc7Z1LburqmtGwLQ6DVajECcizftbfcovbMDrpxIdwpkjB+OD4bT/
M33k6ENYy+id2TTkf0aTbz9EKauA1ndMl0662oK4jmPrNBY++Q92/j3O7BprazGFssiwc6JZhYNc
5SsvvpkV+B2G9cYhb2ZzI71BP2PH2+n05umGz9VKxn31dZAlgsNKm07cqiBkpnTMSytFCjPaBljr
7H6itwLuUs9uK5SsK1mX+a3EtBAKr98VAz3tVhuumbnV581AtrQ9mQyEXEOl1wCKEm1F37svdz2A
jsyJjWQNlKDYRpqJ9tslpnntRiq5QTtf7HQajamZz/QNexvsFKwOEnKnuN9XLeHyEO4ATtCk9b+p
iBbRlEUdnT3MUksmao2UuCcGxMiuPS8fMWfSA0QMbv9gRl3c+0beoJxD/C6Nzl1bLsnbq3YePZ7l
phhAPCK9XNWQxp81rTAYoWF6oS1Tr4euRe1ZL3GPPe3nWz3r8FghGD2ZR9HcB25rE2hZTIeYcmHX
mSTo1lGb7vEFVCcaYeIP8KnCTKQlObxzt22mXoBFNHFOWyjiKwdEhpDVZ0LfxZosZ+es7HrcnWDA
vhpOJmhJavUGhGyySyajPKPUTp4DOoIb02f0hYj1ynI6Ipza/ntpWu0WCNmw09U0f/eKqt6Iyg0u
iibAKTH0qNVnGQT3HdxeUoEv50mHOtsrHATIvOPQ9/vrdBjhL9PhC66zQfNf4qLOksOoBe5nyxLY
hKWBdsEExY7ZVWAQyrn3k0zHz7GZSJpfNOqu3Knu16iH3B3hFeluHLurSdTVNvdwehiSCojhfNGt
4kBdJ0kWrOPCQAcObhdjk6i0DXX8uB5N2LZMM419hLTo2ZBMaRZQLR1N/26a4TNieL1buLgkzuHk
FqNMLsHY3I8JyBq34ibPOX4PmIsRWuMALka3aaIx2I9w4y6gNT1iBjLDMaidkKOpxjQaG2sW9xtH
S5xN4XYAP7KSNjwLScjRPPSz9iVpsi8FFozLpWNst67aFzlNZp5G7Poq6p7ywrl0jGjeEW78WdQ4
g+Cq+89kPf/QeoyO/UDyhYH/ZpvhbATUl/KLmWkbmhWWsCiJaOua0jyMfZS8WIATgYnnegAYMzHv
hhluWmXk7hZKYX+SzkXahdXcwn6342nfDuDxtDp4ZquGC+0wb2VNDhf1lM+A/tPuGkF6QG5xY182
lrMpp5mYpazoGfiQGb9Kjck6cxoSfumvp/qGXWO8F+UYPFqisfdZn7jfNc7/9wzF7RXZgulZJKRu
haSE4lpI4yA5wZ3ytTKD+TPAXjzaxJ1d+E35Y6qnb7GU04r3nXMmOXme0AuJtlpd2ZhHZnmVJNEp
3fT5tBIi+pKP3nzWwTYgU9o9MWaELFk0wd8E75Wd5EEGM4mwHMrLukrUS84zek/ByAE2KkxxUcRj
fALQxdsWHfMXa8r2VKbF2ojnbNe1VhCtQB/X31SZWftMDDxuhX2qikm96A6ETcQXxILNbTkzPSEm
DV58nl0GUmoh2tbv5JuctdFA8+N/U3dmy3Ej2Zb9IpQBcIyvMUdwAkVKlPIFpomYR8f89b3AaqtW
gNGMq3q7lpVPKiUCgMOHc/ZeWzKNweavVqppV6fQyrptlgjsklJJ7p0psF4iDiL0CsFi3xS+Y+wc
I/qG9W2d1Er4SSmd6t7AhAN9Om3DVdbnJ/pJxsZ2eve5zyeEZDysT1Jvio2qS7mzrJAtlDr4rrvS
BqQgZhA9BGErZifWSwESIdpodIzKTYYr9RFBKoacoFP0Fa7Eek9grbWHblufVCGjjRrReWJMZGvC
OkGeYzCykFukj1Uks02FreuYaVX8FUZ49FmFqvtaBlN/5+rZj2Ryoxs0vnAGfcV8HuI03eSBqx8B
FL26VvXUYlVcaW77dXrbUWHKyHchuoi7YIzzY0IJlhJ6ad9VNgf5vO78h9jKHulufImNwllRrnli
mQpPNBK0bU/n+Ji67k7Vi/Jk1T254/IBVpbYIoa9LyMcjoqESZhEdX20y6zdDPhaDkk0YYsMppPf
qY95m1IygGoKabFvEHvVjfJIP8xZJdbor8WAbFfF1rPzY/9HPvo2Hhaf5a6y0kMwooBsu/KFpmXx
Xauq8jM2ihRVzyzPF129If7C3Ec2xpspNeKb3DKGtTBCcbBImuMDNfTt4HbhkVaZ/Wg0TrgJpyrd
ZWk+gnxCUpU6tfHQZkBF15XB+Gbl6w5UtOn1suP7DCvkCaWI/Qujxl3dRHQttYEGsO9VHalQdZLG
r6ORtXc5nbO7GM7bAT8TjUVosVB9hsj8Tfs7fcVGC0KWbvumLpt4lWe4hjpYaB7pw6Xc4iPMio1e
qcFEn7WM7aPs/AFpc9AwfQFn0tuVE6BduO2Coq13SgsA/qZGM6psSXGgxFx1I3VfeEgKtqduwFO3
auWQiqcxsuswIFgtzf39VFU4eZQop03RNnWwSpHkp/u2FNnPnMUpvSMRsLdvrEzAddOcfJK/MgGe
fROZlaquVQZQccBKVRv7csia5KnM7exW89OW+cmF0NohXWzuYcEV1iGACTGuMk1Xg6OqDhUE/l7U
/WObw5Glyzhwb6Utxc3katqdZvTBK55NeuMujeUnvWB/dc8wRzLq1OVeDmF+a7pgPCl78jyoivKE
RkoIPRuwuLsFuqZnm0kf5YuhpdrnWVOxRzuW3sOEZtIdTdrXYC+hxcL3r+1CbHPscZIw40niwQzK
MNmSRkIftFMDZLyJFa0FCZTbdhqxXnYyGMt1Lexh72vZgKNU7eC/Ud+bAMCPMqgRUdh9tm6IBvls
JwYSvcxAojYBo/fakFBB1E8ZIcOuejO1qrjDz6Ddpj3lEDuiObxtdDspN5DvC3zrYcTchOlR3s3m
HjyITemflEz1T4luV4RxGTI/liSGPInOqE5629bmSlc7G5C0ph9qox1/8ATYp7W5X7IHja1PGAH8
U4iMgGUs69k9DRrwwbz7UUo9OrWTotXr2o8iT9d98VKUqvhn1vxu+b9MuDPtaYshPHfZwBb2b5E3
IWDuSBpPdtY/1b4rOXflX7DXFBskDuRgTIjaHPyaenyfKOaLnED6ToZgw9p1tKdMHaBcIj91VScA
HY/N7dSjQG8j5G4NaM8YI2eVf/KZZeMDkatOySFWK/JD6YPa1aoghfGcdjVaZ58MgobYqFOGKTve
GnbbZbf456ie+H7YHKi9aAoRJY3UH6PJRYg9EY3wq3eNFn9mYP2qA6W6UR1EBNj+MyJ49PRr6Obr
wpLkQE52hEHaKp+VwlJWURrgtu1c5ndbdR+ULo6O7FttYg9Q8+HIHMGFa3A69pZAJrfCNYxDYZpG
+AG6nn/v+17+cFw5fg2N1DoadiVvZVKPv9I4/jYknTwVdALIGihKHJuyDv+xooID8EQ/f6NOjf4d
vGR2HPUquGtwxxzQqH0Oqtr8LGQ97fo2uJP5UH6l0B4e0BCQK2GVbfFdaUKL0i3Cl885yVnZGqZt
36wjUJMYGq1wQFSnp/GvrMw8LMHxPd9vdlcOOmrDlp9PPAd1jY2iZYLnF5jsbSznNUvcmYjUnLqy
22dJop7UQQ3jLaAScZewRd6GZtU8QJEgZqc0zHRjUKwIVj6NxnA1SKf8FVFBBN5q0KGHkJuJgkZg
4uT9P26aqRvVaR6FH/BX8sRBbx3n/kti0OJcK0SA7E2DjwadVfYwFgAnSKwj3p0lNbSh95Fhi1Sn
6wgeidzsFscIu090LJVAf6bNxGWjVH6nXTs8JDI+su4yy/l58xoBhAMoa3dEJrWW0dibWmmAvQ8k
+xwaQwbxNgVFrK3tMYH/qTUTSRq4Fu945q9EBILERQECyl2q61zgR1eMYuXM+GA0jhRD3ebRVbPH
vonSTZI4L0FV4QSUFZtJUX8P5Oyhjfm+zK70n/03NGii3Q2ZnX929AnJMfDc8WsQ8VXSwzd8VOlu
trPSdPjBjDLtSRbYtCM2O86LXC/VynVc9ubKtTijytYJAW/iOfVD9l8bgTTyBvZBzOAXJhsvLMau
G1JDYrezjmI7/pL2Ybw2K7acbL47CN5ZeGBLl9wQqDVTvhF6Quc6pkMDSLNKn0YaCSs9hZDlQxbB
00yo3ucSbB4YpNnbGofSJPsCuRSKrSR6IVcN3VRuANlfoT2ob0Iasiu9YjZ3UZTeD7GB+jcdoKXr
IvjGihMSItfpe2gD4MyjTt0YhWV/V9v6S5la9j1h4/EPYvvkTdaTo4ZKL2TLKo9BGiPScpJvfthV
5l5N4+CIMCf+2bBXfgkHp99FVh98YWOr3BRuq92WWdd/bydZP0xjJTeqiFhw+WVJeCS0VxhbCd1g
XU2F/lPtgw7e6Vg6u6y27I4WPNVlI7W1W0w4+sZ2teImivX491v55K+KuKDu+N8SuXOG6fmfdVb+
F9HuBBWa/z+856mAEF7k/7erclbonf/iv+u8mq3S79BVbIfqrEGn8PTv/gn92n+ZiCoMsGL/LvP+
p8irmP9SHaZ2dLI0Sen5UeD8jyNR/xf2I8Ef4UYkOxvzxl84Et+4n/+vJEX6Kl4J6nUEFht4j+Bg
nZek6jwd0ONmkZe1hn5CRcJHXmvjJo6tYGNKMnw0wAEbjLX+NrWJHkuaaODgWQg8zm27nyvI13hn
i/7j228ie9zBfkdLm3s9/002EtPGALfmJU1pf4VhwKeemUP6LIrU/w3QhwSDLoYJYQwKGHLTDh7Z
6SB8Gsw5kC1vNLEvA6E9x2OK4L9EihWAEiZzA61P3v/8451fqkYLfs7yEUISxXE5qzCo7Z3/XJFU
rZXoI90VtSGtGZBX+Vx3RSWpONmK54xh6ayqsXSPeZR1n4bRLDi+BtYPM+n0e3XQ9M9d6QzP5iDg
/3Pp+ncaFv5eGSz/cdRdUBF+F/2EiD99JjO0fEoAtKhhp3z5+EYWvfm3x456ZR6jNNRggZ3fhxY2
aDvIcPMsvY+PSMlm37ypXanEzv+VxdNi0GLMwM1Jj3mpvFBBWEGbGRhwtZJsOkPr1+VQVTcQesIr
7Xl6K+8vNTcvZnQfRp35z/8QeZCz7ZYOTAdPidpXgoOQD/qgNBSNyDLX/Pzx07t0X3iL6YZi0gIo
txgFPWkbc5x85IUYLG4JnGm2Ofv/O40605VC8oUXRb8VOQltV7xixuL7oFsQZdNUx16ch9Gux4Oy
ZeX4S2PvPBzo/cDFo8eC41Gfh/0fTw8KhRoNALu8NMhIBxFqvR0cRVx5R+/vBc36PAFBYHFczE7n
V4GL1PsD4BvPNVUEonjfSPeI9c3HL2dBcZynOTRrtgYolEYWYEG62H/eTDMYEWilhKEwWeom19ld
KMxpyEERugcZD5DC4coeSWmeBkwuIi2Gu49/w6JT/fYTcPXRs8Kghhho8RPiWXdodZSc+lB/xcpV
74XeNfswDHq23hGKzm5G7Bf2tS/uwiOGqWqz3vCIHRac83tHVgoukFxhrybobNOGFEySghPyx7f3
/mNDDTA7zzFLazTnFsOFwEVcx3oUe2rlCraV5nd9zF+UNN+gCL9iJrz0KFEV6NDwdFNQnzi/ow5R
/CiNMvaamlD5umtMjpAAyyunDDdicKvbyTDgMWSwCz++y0U/7m0g0bJlRqEmiFN5OV67sOXcQHCJ
5wz/JLK7M8jX6ZE5O7F6bDPlOU6Bqwc++3h/gz1/m01PxHJ+R9G6GmihtolNUenXxz/q/QtGfkTq
PZsJjP/u8kslnCqk/zKFnkvG9hdXid1PsenX+4+vsiA8z7cO2JMVmRbM/KqXyFhfNLoD5C2eV7Q5
KNElB6m3mgOnlIgYhtA+2IMSf7PqFmkDuYmHuPYJtjBAWX/8S96/fozes4eU4cZHbS6nWs2oHb+L
Yy8MteRQlqJhV6KSr56p9EXV3NiZ0RR90qlMXbny+0HOlVHYcfeYGem2nw+8TGhKVg4MvCF0x21B
qtsmsopu62au+UAEoXrlmc93cr5YwiZnb0EtcG53L6+na7LPzIA7jegzPE+CnCG0x0rZUFUW4L7Q
7OSUnaE9cASLdmHuB9OVW7702tmLIjWA8YhkZyliLJEwko2SxZ5dai6WZLLJCD/SV2UrdeasJD+2
kK2ekMpHK1IQrDUO1XFtirC8si986yCfPw1sqnSWZ60r86e52Ku2pTY23Zg1XhQ1LBaUL2zodyR9
t9u20wjvBViXtoRzFcGNggTBGjuHAJi6L8p1YWSEyleZ0nnGXKukB5AlEjcXxqBVEVh6eXCw2ner
UQo6EEnjO7c1tthvRR6G8JEDlOcZh/OvdkfKVha3Di4XvR5/q8MUvVaOmzz3rSTkyAHG9Fq2Y2v9
9QTLnnj+BvmHj30Wn/y5hEXQII0sTKRXKHS1ZMpWU0IbJO5hIlKrisTTx1/Z+w0NSz8dc3sGK7Bh
WzxtQWnCiqtBeqKuyoMZcnCvRhvUdUHExseXej+BcSkmrtmri3p6OYFpbVnRDNakF7EUn5QE6oAd
k6j6X1zFQkwOQRrNyHIdrJBPOUOocEMqRaO5VQRUoPtvLoJuxuW8J+bz3vlbwlCJ6VAUjdeOJNCn
U6DTVINx9Ne3IhgEWFDn5ZYQ9fOrYKMtMfM1jQesMd2SHP0jCUkS+vuLzLwc9ugC2/5SkenAJG8k
KH0v1Vu5bYbud0fszpWLvD/rOWQ/8DljCmeKsxZ72YbV3W3wp3mxW6fHwBzrA37S9MjxM8B7KOBB
99a1BeTCeEMnpRIvinweOcg89P/Y2lo24Sj2KLio2hRrUiTbbeaA5fn4+V34gNjzI4rhC0K4uxzV
Gb05HNt17SVRN0LXiJWNwgPglGrmV8bDhWO8A87FgH/CXl0w/M7vSGTS6QTwagRLwKsiNbW3bUz1
vWxt/87XG/dWN8Jhjd0NwmBEdAnhYOIpJQxkC0Bj+IwQUFwhmVx4yAjR0AOxKwFf/MYM/vMhQ5gB
p5g3Xj5N7t4O7N++Qm7qx894oTqaNyVo4GyH9ZgFCpPKYlZsSiNI1dpsPPxawRdlrKHbycAAspfU
/T4k3pAdwZT3W6NTNWQKfT9maz+ITZ3Mo55EGauTjSSmJqefgIxlVbkF7tyPf+WFkcDqLUxKLbwg
ZxlJAZuemgDAQq9xEc0VUx+uA91VsNjL8b8YCWfXWowEgqr0jPJB62l1iC+IfKUHI1TqXRGG4qgO
RrgrOs28LU1XebBpTeCAKJ11SjXzEM/xY/Yc3f7x7evzdLRYuN1ZI+zwNcxvbP7zP4ZC3oyhT5G1
98pCKW9JlalWoi7tdoN2t/9Jext3Zzjlkop7pTjWzgXa5lEBKtW17KhwrkaMp3IzOiEoydAOLeIK
gxEfVu+2jb1urLRwt5XVyl1oKhBg4WIitKVCUnpWodLu/fh+loye+Raok2iWATSeo8BS90/fEuUW
tVsvqgTd1RCqQzcKbZ33UH7tzKTHYMW/Y5viky9ld/KbU5/sm7YH3pla9XbM02A3tfhB69LByzTq
lI3SVKf+qne/+jxzNpSzsbZK7hRSy2vYtIbnoHikEh3rt7k/5MeeQKi9EznOBvu3PCogn7aDHY+b
zq2vyefeD2CmS5w/KLbx5YAwO3+BJdZYjs9q76kKcgkSqOsXy6qLFSTB+PHjh/t+2nDVGYLk4jSy
KJsuFoRqaDuD3O/eU+pR7FEg/a6STjv8FxexVSya87/28oNUBPRwpqbBo8ZGtK1CI4Tann5lAZjn
nvNhT6WLAihTE3h0KrnnT21skoLWszV4XSx/R41ziu1+pzaVuuqaSlwZlJdekcFmjcMZmnrqw+cX
83saNlnhD54+1umqmrpxlyUq1U8FK/PHT28hDZ4nXReD21zxnK/GUnp+LTdCrEeI4+jVOOfX0ASi
YwXbbqeDEN4gGqhOoJrkdy2y9GbN67NunN4hahlRnnQ5umQuXcEYyQ6FDwTDRLol/WuMXrK+8lAu
DCb01bbQOC7y15dnl17aDDAWYU+MfblWISCv0V9mV65y4YhETYCzMUFWc2VnWdMEHAO1S+N5wEot
o7Upydkjlc4Aj9lbyDpAEKn1IQ6KDjuNlNp3mBBBsIOTL5/8Nhi1K4vAhYFHPQ6DBaUmFt9lgdBE
VgrHqYTHMUXa90kB585HHXu5XctNClXoykC/UF57yx74zwUXIz1SY6XKKi5IXrz/MMK93dcGdBSQ
DcFphOm86tvS/5qrI2BVwLa7bhjSKzd94QNgk0WNy8CJ5VKIOh+UYWCDJM6GyavgvBNSM9Lu65Vm
k4vgWmbIxUsxoKhX4lZiajy/VDv5WPkylOK+Bbe5dysHIUfX74xeymuPdl4bF5MIOzpCGuaOyFwH
OL8WQkPaQL05UXByxL7THUEiuRHcJEntHJCvGxQfUBuFEcT9yfXrTSeQ88amUj6TPBZfGervCxK8
6HnHRV0YOOLS5DozaHNIr5NHAA02aK0zPxdZG2NozuWJPrNc6X4zbrmjn3XdKVe2lJeeO74HTLao
DviqF5s9rU1MeBUqCv0p/doEGH6HrPgiBWrpj2e4t7358qn/eaXFUx/josr1XtG8jOjpO1+NXW2n
6YRrb1ytaR4mw0LiAeCmhS0lpOYRN6xThSgzaz81zuCuBAW45wDPrLMaEaJ0K7ermw2Fe7fA9q7X
Px1ayu3Bhq+k3vKF6hZGcCe+zatCuGtQfoT3fnxP72dt+Ig8eA4jKucSDCbnI8m0wyHXTEV4NTmb
Oz8qlb0bysxDZ6oRuNmXI4xtFTH4SqDUfXRpBr6MSQHYtqwcHzJRa057O3LtVx+ho8pK1itPidJp
Xz7+ocZixOOixscldIwsJILCjjz/nWDhrHGKC+n5mgJVAyLWvndB5//tVXACaA50z9m1zYA+vwoy
8kQ0Td16htVEh1qM+c5yxr80hWOYY5jiPXAMPpfZ7XN+FaRsHW6UuveGvhlvyVnPVuWQEIQQ5fYR
EXD8dOWultMFzjA2TTRO2WrT6HAWFyxT2OJsmlTPr4T9s0nY2AMVtQPSPLMOOHMaEye1Kthmd2v+
Gzqa7VSYMylWC35Jkag4AJCa+SsUVNGLXbVS25AThuwTQBQw68lso5QzQ96gL0Xv86BlUcouo7Ki
fyR/GxecUJAgWnkrf9S1hlSoLe2bsFdAasFsUFvw+ujf1hZRLeEmAt2NSq+oTYBPMmrof6LYArxe
mx0t6bJGz9EbsEew1aHcawAxFTgjRHkXKU6NgpEyzs+PH+FbANOf3z67BdC8jkkkpUZTfDnHta2G
KjaXgJUijagtjsvTwe0d9d6ofiqhUD6bkA2+TUZsHR0iEVaq1abkKpt6TOCqEbsnAkrKX7lGc26V
TITBb7KYfOpVnRTKy9iBcIK0Z6unECV4eQukcTpGSMRVaNlG8yMMnbLa23bjHni9vBnkJaGn1lb9
HKbAYhCpOBZyqTpB+NU2pbhrY0Fogd9kzSlrIcuvhDWqFCJHdLOrxlVI12zR8H1BeQj/LZCxgozK
DBzUVmleoabX+ztkq8TFhsUov5RTrE3roqZIsqb8bidrmbctYRtOaz7SACzdrWlp4Wk0GwN4j+9P
26lv8mkVuePUkHhv19ON0sepftI7o/msk19CHE+LKAgae4X5ACK8f6cEU/dYFEQug7FT/2GEIZdV
w1YjGCP1EYOOdgUuktMeGCTk10W7N/We82qJWPeY613xHCVJFc3oKsAjmVuSApwBYICeZ5T7DA1s
eGhndeqqzv36i25whCG/IRxNIKniq29pQDmYm2tn//EAWs5f8/ixCNjE8oA8Hfjg+TcvxyzS21Jv
PbW1mq2WU2wsaUru/voqFMzoy3J8wS+Ni/bsTF2mmakXec4e3IDaj+2NrPDEvHbwe7ez42a4DKAE
ikpsdWb7759Hd79oMmKh29FLpSwPqtVMqIkrxF5i6vejPXwngWRYyVGo2wIfz1q6ybXYv2W7Z/4J
fIZz55KeCyXP858Q6qU/gqJqaZxq2iZHwFF3ElCOaqFzDyAVVbG9I2L998cP+F2r7+26WO5nKqbN
znJx3aLpsJBgyvEM2WK7CAdFvmQ8hmbVK677mjdl9+qyCUnWsU1mTGlp2Y5kBtdD2TXHwKdftLxH
ktmyN9yO2kj8h9MHYPMagPZXeiPzb1nMWbSH4Gu+FezRV5w/IwkEcIpbo/OGrqOjnevqERVYujWa
QT0MpYtOVdrllc3ghYHOJElTmfWaduAyvJc4ocFpU6vzWlx06x4r1TqieHvlKsstJ69hhgLQ9XAp
8bERPr+1XCsau1KV3utBKB4IuzVCYExThyaI7dS3htwGZ4XkO3xtcENWGCP98VrF58LjnZkENpor
FYfJsv4Rd21ap6PCSZ44nIM2YKMORj16NPPu6Ka1/5w1tv58ZfyJ9+8U2jHSLINeBQ7zRSVPxTLm
d4E2epFKOjbuKvZv9xwcn3U6+GOFeW4ov3fQRROn8XC07VNNX6ci3lz5HRdeM7+DPjveybce8/kL
aKq6Yc4NOO0MzXB0Qt24cXEzn7I6ne0eo1gPINJWeqlhbDOQeOfEydArUpp1Tz76Nst1bY1M52rt
d97LLAY9Z1wG3jw3cd5dPKC0NiOtSPhhyKrBgxbhq6NQbaniqDhInVmxMhtJ2HCQfE9jy9lNhY+K
O2fr+vETujA6+ArIVZlfFDP5YqKY06MLZT5uB32r4+PJ24ehCxEWm0O1DgSa1BLm5/Hji76JHBZ3
P+8o2SpT+Z8/kfPXYplpXIpy5DCEGmjvW52/s8pE7vtJ8Y/Iw7CkGcET4M12ayhQ4sg34mHQJ9ig
FnceOV/ZewB3Gq37pLo1YhMqaBSAeKxjZQcs0z52hN38xDDRH0Xo6yv8ISlYKs04darxhcD1cMuE
zJmBN79iPVZudGwp627q+21EqCZlzlqs+JxorjTJllYiZq18FHcGxpIrkqh5Enj3MOauMGHAsJ+X
ZxsJBCzuUm3yMLPKrdOl0QoXyQxEcod1rI/GlQLi8iTKpITVjOaGpeFCZ6k/f/hVQ1s+aX2Gnt72
XmLZNU7YsJnd4MX+4xd94fNjI0q1GdMyA/2t9fNH8VwJ8GK1+B69BPnZgSBDY9+5yrXT4aWrUM+e
SVIIy6wl0JpUZy0uzE71pMlmViem5NCpfEcf38vbdmH5nuYw3VkMS5v1rZL2x83kk2DHLkPN81PW
V1Qy835PsJ9+7Kw8+RYMQ/di4s9pTj53+qkIBi1bVylGvJ2SGGq1TotaudaDvHTvb2Vg2oEm7ZnF
l1T6OtDw0FU913UQkOCUWEfMtVcOnBf2E3PPkS0MZTKXWWIxTRSmEwsA2LqXmBMEx84Nxk2gZsQ3
kv2XfBFFHL5QvEUv7wdB5cUd8NZVkEQ2e+9JRv/QPDSiA5iT/IflhPJeDCnuItvqNXdtGATbXJnW
3j8Wfi+UprdDLHDwxe+NO5dy2mhS3FBHllXfdEAZds2V5f39l0u9H0WeZnDYJ5JzsVvmiO9MVlvo
nm0xebQiDDlnCaw6Mg0PoAT67Mp7uHhBasLzSo6GZPk9sdQF0ygn3bN8/HpO5MsVAibsiJwq10OU
XkNevW2Dzsc8d/jHBRfDayYT5FUrdC8X4yrAa7RxxHSKDPuWYnG00/rCOXRK429jt/fJ14uMPaUa
7BVtUX2iEkI8R96Pp0JW34fEibcVnYpjbk3KbjCvvIz30xo/FccVWj3KFTCtzqe13DBjlC38VAlJ
YsPyikUFseQ68pvkyqUuvoY/LjXvfv6YCcANORMxc7rnGsS/0iqgtpQahI71Y7hTQOZdud6l0czX
bQEfY5dMYfz8egHUVM5lmQ4PwQgwp6jcFf7hK1eZv4nlu+bL5g3MnC7LWoxmvxwLmOo6gwua2rr0
K9uDRApMnT0JIJXO3qIgc18+nlXfH5Box/D1qODIUBssGSG5ihErcxLhNZOw1n2Tvqql6TzT47Zu
pVpyJne76TuQBfvKDHHpHc43i33qrWO3qCgKSx/5wmLhDSaQWGbtcUPrebo3MlxR7qi3/8X1oE3R
zEEHRj9n8XTb0oT7GgzCU5qUwitRHyRM1vB6MfNsCmrBV05VFz4HhgtnDp0zNgfQRTGNanc0Yvya
PA45bOJiUsqdVhAfFiRXrnRhdKJlRJ1MTDPXW9YJ/agb+sisJy8WlbrPQ/sO7es1Ad2F20EADCMQ
QtAsQV68rlwMBjgoNkltm1YH9mQhdlZ6M35RB1fu58LIoAvzFgWNMpXT8/nX5rqZViulMvGmHP0B
BihWvcTKdmk7anuqgOmV7+7i9WbmEUlUVETe3VroFyPVXNWL48nY2RzYXipMw7jXkvspGcIrjYgL
ZZGZLcgQBO6IjHe5ao2F1EozslTPKtVpL3u3fhRhpq4r31d3fK1kyTmVRsKi0+3Mps5Psk+UKyeA
C6+T34BxhzB5gTZz8YxzrWnHjCXcc6jl76IOFG9vxWIvKLBeebwXhic7XuKiOBTA0LEWS1hUBg2Q
ArZtXaT7N+MQxJTyavXKPPauQyFYdGjfzTwsWsyos85HDfZhJ+vmHcdoO+VPobQsyELRt2bu401S
0/BGbYL+pNuTgQ0fezeWf2UnSksHsFJkx1REv5VSaAciEPNdTnT15uOZ9tJaTr1j9l/N2oR322Sn
jp2RrDHVG902PgR2H96afQy2Q0bfBixce4Rg0SlNsxc9yKG7jKWJk50ScF7G5osyohZvagCRIVE/
24pMoa2S1/UGNDdVpdXHP/bS+OCtwcej6UPncHE8dvIqGSnxq57dOPVeKdvsU2cbb27ma9ahCyvQ
3KOkTDdbX95ZoPTJ8K0UHpCH7YX+N22Hu6FO8/vGiiVSYFeb/VoqK4Te/Pr7m2RFsObO6KyTFudD
po90SQTjpGHsaHy6oNM/0uzNQxpr3fbjK73r8s+jk2V2bg0AF9WWAE7Hb6aEt697GMXvC5oAey3I
mh8sDfkTWeW4TetUkkmbav9oQ6F/NmU6HoQdXZl7LmwxmOc46qq6BtNqGbgHCTkCD9PpXqDXJGZP
xn3ew/9uqZRspthBchRoTx/f+tv0udjW0FVnyXCQsrAUzr/pj80aNmUlGXxTeKTmzAGeBDndGgPW
qhWNyxSeSZ+cssjC5+YUCZEiAHtNe057yCM6N2Pi5ZX5SmexDufYZ33rjqr7YrmK9UNho6nsQjuA
c+VEJUKo1k7y1zjuBwBAjixJlu0kJKpasUW8dQhMn1ZO5epfNfJ27kdz6PfA5RXrzjBleLIrihQr
hnm1Tpwsu/GT3qIZO8VVQ3/CLEH/FCCq16XSdzdYkjo6VZMc8aCpYZptRmAy5crUlGpcAx0iStan
a3an2SMIn56DEpinQnHoXpngL9bp6A/KoWGo7E3bym9UJc9/wkazrBWQEcjsuoVITSVHZz9RMyzW
VeMUL4Q3YNXN/cmBRRCW3Us5RQTQuiL+RWhHUR5B5Ztzta924eQGJd2Yxi3ive0DErgyR1wa1IiF
NH4UlRPspIsplzQNSayiFB7KnAd7KrVbktunz1M+tK/GqPYn4nHdjU2771sOO29ABF/Ke41IuMPH
Y+zCEsNBCIUZy7eGs2exmvUGkBLd7wUl1jw40kLEfWg715IxL1xl/oR1gsg4i+v6/Od/DGRSdXQ/
VnzhpVXk7HwdFif82+9/eSs6lRrYjprqgvSkdnt+kcHSiwFjtuVFTV9tK8JKN1MUXVuT303vXAX2
4czjJusW98/5VVotNAbV12wYLzCU7DjQ7+dDzqGyjWtT37vpnT4WX/7sSWbbzQ7y/FJ9nxiiiRLF
K+yYHLK0/JSohDqkSa6cmlRvNqobDhvHKK4pqy5ceBabccBg6sWWutixmvE0aUUvFA9eWvRo12W/
Tqus3YIX+eXAzSfKfGogobXXRuO/ywBnUx7Kdw7BnBVVfZYiLKa8CuHppIgoeSQXhkMqVZ1wJ4sp
vWulEpHOLCaoA4VWd3e0AWMYWWa5JQEa3XGGydQIVAoXVqa4D0bjuj+zIra/RFNbPXRqkhhr15dF
8UxhJZpWZTLm/k4Lekvu2P4U2yqfMp/DY1jJbS30ZG1LORSnytKBdtglgpsN06v9QCxVQwxqaxXV
Wkmlna3rJOwO9VRCTw90KIxExAbRpkvS6NFS3O4xzfgA12PR5Z5WZe59HeTp97jQ5oRJ6UqAPRl6
/0SxkpcYPF1H9nbf/7bqqSW/ALbJb832BxIYyRRZNb17ExaGIe+YRWNtL7VqfGnMPhBrF51DsJPS
NMn/iOXwawBJ9yuD5PBaYPvlVBpLvVzNYlJ3S4oPXufQDPXjaEaJucFlKn8nWXpUmJmY/gMfF49o
GAwHJUn6WzJRjKfGnMh7DqLUOlT9ZJFIZo3wY1o3CbZ2hj5hJUNzDDd1I9pfXTiY9RpgXrANOl10
O4DpudxSM48OmpLqkEqLlmKKU9Gyt3Mq6X6h5zs1UP5pRZq8ZIaeZbybwlXe7io+UQMwPAqF8Qsx
aTJcK35oAjHpQvm1gbJRbV32W57TTqR0uWVwrNwk+ZbWrUD7WbbiPjRxvJBXCm9yNSS5DK5s2N9t
EubRSxWCrhHvmLrA4ouVlEzZGkSPKjHWq8FVla0WyWIDS7jZyhI4cmlBzvl43ntf3aUDAlRs3iUB
jHaX5khVqQwS3JzkUYlpxJl9VX7BMTiuK0UpD/pITAfcuHSfFPTgw3jSD4JmLsEX2g1AzOhvj6D4
oDmyUIihg4sDfJ4//5jqYQRanZv42SO/I9zqhi828dAbZInggg1G391fuft5MjqfMRBW0aekCcE1
8T6cX5B8KteIE1k8knDZroStTCRP4DNPikw+TJ0z3qiJpfL0M20fgZj8pI2J/u3jH/FufSM3Fove
rMugzMxR//w3qA5ZLk4e64924Bc3zv/h7Ly247aydf0qe/gefZDDGKfPRaFQYJRYVKRuMCSZQs5h
AXj684F2t1kokrVVN7ZlUljAinPN+YcpG65RrTqle7/s94dfusjqK0QLC3Gb6sRhK2pvN/gyRfrd
jNqupOPwEUSqss1KiKCRGiGSh7ON3TgDQm7IIL79icfnHo1z3JFShfOCKPlh42xoqgVWTb8zkIa5
tfRA2WRFiNEfmgJvt3R8+pikIQkWgFE9DephS0Y0DrPcpHxmC08kohoyFVPiF2hyeAIJVDKxmBRV
gen8JlV8EfYg7CAjRFER3vbq2CumCHQpwld3Da4+rolx1PdwrHXs6J3pKjWF2KJkV3oWlrGnJvEy
QdZDu+hYkIRiA1HXXsqtOhl2jmPUXZBPn6e0Mz9avZkAKjWwOU0jvyvr6ZI9J0IgrHRQhEwuHTPz
sUz88fudT3KDix3bl3VU0TMr08yc3jDu0CDp3xsz9+lNNTTqBcpRD3Q+BFRIJRiwpun86e2mX5re
pDUXOiLpHSA2q3F3wqTKY80AGjjPmGfE+U1sjSG+hJl4Xzb2dVJlsI0TdtaQW8rbjR+nlhh8btHA
ORYAJODBw9ZxqLScZCR6HDAseyfjeXkxhFP7vhCW/c0qU30T6a2Ohzy0oj2AnczDy645YXl8lE9b
vcRq83QCBM7mIjIpkgw4hDp6uAsFF2yjQ2wCmn3svf3VT0fD4byz0DuHaAjDnGBsjSUZYRKIHlGU
u0bOJSBnSZZ+1cwk/25wUNwbFZBVt5PtDMvqqtO+Ek8o7ZaqRAPmRJ2izmU2oAoaWlKR7XrRomRr
glf9SkABXC7OJrPDfqw3qk2C094F4SvCfxM3IrgSXSx9bZNGxaeKou5FpiiidVPQrT/Hhpjn7S99
4ZAkiqZqDNuRpgFqHo5vjRK15DS2eTeNlMfLVpIunbZx3iV50O/AC8NqmjBnA7BgbDgwrmEi9Zuq
i5pdi9Thqark8UDzNkT29BfQBapwh2/TqqUYRFmbdwDlmn1ROI8scHFhRbl9LdTxVPHt+HyiOWY2
GXyOZu4vh83FYATr2BjNO0WJ0aUt0ftCLzC6PNHHxzs3jHVg1chtwLiDtH7YjLHgs9m8rDu9lowf
gOG52U/RXolV571aZqxbqZO+apPUfhyyabzVxuS6SxzpT+hihNRqHhpeqAZ2ikBrHtw5AWqfcqbh
31MowynT6mUtrac+ThhL9d1g01lHTVaG5WdvT+adsMIZMGSIvjdgxQ1IOnX3dse80C9sLMuV9AlU
tF5lqVkJM6406y5dNNxCx1F8YU3ONQLzGgrGKbz9UjjbZrBP2bscB6SWQTi6xGRwo48S5nj4dXNi
ReFemebxYhqk8LLPwvaybzF5DOUk9yh8Fyf20uONnBwy4R+lZfZyMDKH0yCcC8lEyiLaIwqRXedD
XV9x40NttFZ1RBfFvBnQxdyA9HcuQfjP27d7+3htLc0bmKYs8TB5+sPmS73D8Kak+aEOzAuKST2l
FrPf9hKYZ5BSp2imL7ZH8A00hb2Fashhe6mcW+GU2dE+6evWt0TWXCAXpbhpJkWfRF+cKt0fL+YF
bQOzyuR4Rsl13Z4ZaNglcDEfKLOQ4gDVUARSsHm7F49xE9xiyHVC7lnAKUfGRz1oZsrRSrxXg3H8
MBlQAzZ1lGc6qsNShHFAkVUf4UwC503VzuIQGEr0VCNwgFCAwhD/Ql0d8LDV9Hjcd7OpPWL4HCJx
OrX5+0RDA+3EK79wmvHKBC8ABtmIKJocjoStTNS/MPTeR5MlbQusI3dhmqtf5yzCdLGQwm3V2Qpu
Ew1vawfVZarVFsB7TfrANdr2gjRBY9hO7YtY6S1v6tE5UYKq31strq6dNk0erO07OWxTB+i+1l5Z
rd1emEpYXam5pWyTwsA4k7vvb1+qCPmpHT7ZQxEnrjZW0wmMuLTTZJ+THOgaEk9DHKNgi274xqzU
b28P/fHOSGvgDkEcID7COXXYjY0RzUZnh8neyJxpA9Qq2aoGgpcOOeUTge8Lc5mmQPsiOrfcl1en
ckZKPVdmO96Hapl+KbEOdsO0bU9034utAOXC/4Hjm03/8IOGtJbCZmyTvTbXoQ+BQ9p2Ogbdb3fb
C/sAceM/rSzb4rObL/qpzWwktBJpiMb2cgY80HHubblWdjBpztjmuAaCDl/QY1QHV10nj2Kw7AFb
GKS79Q91X83uME1I90aSc9WL6FRu7vgoAZK++L6gHEEad13yiRrZ1rMB4rEK2G8Hj7TblpUZ+UIl
DDTGKdhOcW1uf79Pl7oyQHg+kozCYZ9aUx72cB2S/UKUucC0NXLRzTAXHeWfmPOeugW8cHJx9QP3
DuQez9M1ByUKMSzQO5HuE0XCJVcrrrtR+oBi/y910PbOmNzoOaKlNZLYb3/nCzOU8g5XejxSdMAI
q6sn4ve9oWTs6UEPnD0OLc2r8mk40ZvKcSDCabwIW3KxJipQV1O0K4I2iGTyU8iYwOGARNV9KeDO
yJgMs20hty4ZlzLB2JbKM1nPHiYnkr4DokIxPqXo0QldfuxH2GvzjMeyFcytgfR1Mu+6wZn7DZIP
eLO+3TcvrCt4HaxaKPCLZudqOxpxxZ0DiZQwKtxLbb+r/dhMYz+dE9OdIGmeaO+F7Y+gcCHdU9nU
QIIfzjkYgtlkBwnptGZ4iMmDXybt8AgV5pTG0wuDDsocKvqCH6LJ5cOfbRg1zgN5NVj5Pgxxn5fL
RHc71RpPDPoL69ZeCsSL5gppG2MVLpj5pOhlr+d7VH4or+FntBXQ1ZDAdhBGR7QJrXPd9t4es2NM
wQJ5ASehsnYB7q87MR8bgs0+LPZCaWwXMOXiEmfU1zagAr+JSrHPRx18fYkyW5I5xvdKnYstN38D
BhU53SGWxK6vg+Jd0y/GDrirnzh6Xhhmm6B4qXyRrYUqeNj7orfzMDSnYp9kfXptyzN5dVlgNz/a
3YkheGGgGWUSgxSoSFCucRxdh4CTBRN/rybY1Dd4OG/krM13b/f5EXuWQB9aJagDDoSncOHwi2RL
KCgtpeUe/pIOSFwzrgLcSL7O9fC0oCmfUGe9mXFm8Yl8yl2FrfIt6qOkOgyj3lVzB6NHqh6bqoyx
h3AKrwmycTfMaXxpDtmDmhgQu9Vq/hnCqnMzCcrZ29/wUk+BS6AiitQcMcjq6iCJRQFysEtiaRl/
HK01kb2ITvFKnhBkh3c/gnXH5q4Kcgl+xWrlhTD+APY51b5AHpvpmAyxX+UV0m5Sn2vZtteq+EeU
wgze1mqnfUYkvbI2QteD75QjlP0wquOnQA2rD8Vsmj+CYsJPxLGaZF8aavATBp2Kcw7RcwP+v1Mq
ZM/xEf/9rloy30vK+UkW8XC0Z6fW6rhMq72ml5mrIJ222BLlzsPbzRxpHC2zimrgopcMKZKrx2E7
oWNWGA85MWLtAWIK4nMpKKGkggoYzjhD6+m94iU1tmez0br9KC5bId+W8yl72RfOZtLPFEOprJAj
lVfrFYOunAEtkr1ZVvC8ymq8TAxtcLXEaX1nFr+mwtrhG9R80sYiO4H+eKEXCE+5xGNOBtSN8vJh
L2B8JScw8Ip9o+HFMHfK+FmLZuQmIIr4CS7e6abSZLTU5TK6FaiOepU52D4c1cQ1I8yECl0rT+hx
vnCcs30tNEE4UsCA1oZ80ONC5IXIR1raGH5v2nSCwgty6wGjKwnT8FrF/UWe7BClOj2+TupGu9A1
yHObPlTkwIv5rR+omHMvGmPsoxz82X6JceGrosYvU9zDLfFUFeMpZjtcfADOyYRQ1KaigFLLYVcm
QT5mkEm5E7Z6c6/VkfmJlASZw5DqA1pRCEuWW24dTuBa0KYvGZHKR306llwRV7ZwayPo011d9PqP
MpCV246P26nF2LDORmkAlGP2Cdy/QColt2UvXNJ6vQpcf1LTu0HSYeRYldQ+KHHOz6AF2gJt1iHw
Un1M3ttTPNnbSqtF5SnQoNNt5yTTrdETHm5Jzo7weUIbukDrFIU7BJVk7rQaSK4n7DbG2qbRsmo7
y7VFlg2E0qUU9pF8Jc1R66eRhR4+8UWxN5VGByPczM2fNhThirdDqoy7n9sl1jtEjOa7SgDMmI3Z
/FkiClNvAl1qPvad2qeuKkfiu9xYeop1XIVxQ9Wmxc8gGMqHLptN4RFMFxedjfiKm7aBgT0XJeLM
1aUB+7Z5HCX5Khap2ZN8LavGVdjfEecNLLAmdV4Y+y41MIsJSW38iS1XVLuT01I1TVBNMjdphuLk
pm9bG5+cikLs23sOlpmr3Nyy1BZMG4lak7TVKuTTJN2I4cXMe7NOgQ2xHyAOWeNckm2U2M4gHM8W
sV8/O4UvOZmQPyWAW3eDWqD5BzpESa+pA+J33ZaN9qiOY/DRGDoE1bm/hG4zlyarA+3D3iXYU79V
wxx0Lsw5cQ3NXobfyhDcxz33Oa8PdfUhtrso30xzAzFc1xpzm0zKeK2O3QwJN2rwHuIx2mYCrPc9
xqvicylnLBysgSptG+ATf6cgqEUlqZvSzIOwmwVuWcZF5aVjlf/Q0VVVt6Vqd+pWsOKNje5MOAz2
mc2tzhoq7UHu0ulSr8ew3aR9bQ8+lgNY5DS6TqJizDq1cYFghTurncBuldrgGDu7rwa8nGBJdPDU
J6g1VlTIXlFO+RaaqpO5Wo05YB0a0Z9BFZYxIMkwytw8U8zoCj6fROyfaNEvzEnCLyh5Jh+UqB/t
67ox0QusFnaCrkmTvKEo43gin8GkiSydoLRp+XydwpEuPA5I/QH92oDNsg/D70EdwrkXKoTZRlgR
ZHAJSLkrSXVwG6V5Wr4Lu1QVV0lgyINvT2DNdnNTlh/enmNHVyGqfQvIhN1jQfTIq0gjioMki/uu
3YvEzlyjqqwrXW32rRw2m8FAkdTIxI921JzfpczBUYBQRq2aassiDH24+00JMVgyT82+SjMs2Xqk
k8tQRXQx0Gs8nk4yzF74zoWpjkIVhziXmdV3tkmhjLYe0F4WXPcZ+Sm8lWwAvvl132ApWWlY16va
b19oCRv4RiJNcnGLw/LhZ6pmqNizOrT7aGFBL4Lw+AAiwP/2IB7F8BQ0rAV+CkaJDMg6jmvnnOUp
58NewQhs7KPvmaw7N0Jv1BOz5YWGCH0WdRRg0syb5efPrmpBhwhOqPb9HsvaasulBV4mxYxdWjen
wvgXmgLcjswyG6BJQmC19wkFpALx47gvEBh22RNmDzqlfQ1vLT3xVcdFT7LVz9taXXUTrQSj1I/j
XqToGHU1JcBwRjxMS1VkLjgIfbwrrM+GwYlcRUmzIef/tzc8DiXhY3n318F/4Ol9tNdjtoyOJJOU
DAgCR4dda6WYhwe2Ne5V9PW2Zms6V4ub4vbtmXKMuORTuccuoTJThYTCYTNmk6S10UjjflSV0pdy
c7hu8EHyGl1M1wAfbLcORXJvZ8CG8BGPtuDQ+q1UG/bvphd4kScNbVJM3D7WLzJOCTq4dSe4j+uY
4gi8gQB1YMfrRCc/+qW5tKAHZdbi8vmrvkXwBaBO1oz71tD8NAu/CduOH+q63thB4OOCtk210J/G
+hJkwzUY6o8ds29TWZp0azWTDHHYvHh7IF54JQYAXCOVT9Ie6+tE3GuxPffOuEeTM/ORiRTvEwGg
sVFJJf3+9rAoVnEdxmqOtN7q8506GyadrMe+MTqAaGlif0iEtVhRoRL19mcd1x5IFZkUPfG9gIMG
dmU1v4A8SVGoK3sBYJdrn2wV8k4n5CpwvHWg9cUiqSTXGXMi3XzRL/wkS4p0E7cjYrgJXaZuZsso
72rOS7E44OnXIWF0ssimwmToglzzAPyZP2Y4oe+zmDPXbUbxa5zL9CeHTT9hiYQlNVRfTmRrBIZ2
Owei+O30GB/K2y2Xwidx0dVWCOxo0MLJnPZYxGowQ6p5E5HIuqeSUJ+4db00Vygk/4WqIm+5WrPS
0A/SlErT3pmGaVukQ+ZG2F664RSdFHA9gpEtnwV3aqmUki2zVuOH4FupziZtGV1suThVV/D3TWTN
C1TLNSm6hQwjbVNI9BeMx41QnfLExrC0cHAvWgA3JLmRF+B+CQjpcAZljmSMxNzTvs1A+CPwhQFX
GKJqKs38J4LwD5lcFpRN5/zUObpcudZNc0hTuofgt7jQHDZNsW42oj6b9wbXmY2e58hRmaLmUqTT
8Kj8/rqkPrxYMC0wH0B7h81hAtoMljXJewcijxWr9Sct17rLUcA6f3tZvrDtw9JaaE0EXdw6tVUc
0udtO1dZZuxnsB+fAgcQQuLgkufWNSyuzYBc72UpAZzAKS9Dj9SZnVHdhlUKAqlurc9vv87xvWYB
wJP0ZXxJB66ZjQWStU2pLIjg0XkAPqejnGvXJ3bY48GEEASOjAzXkrBZz+RCdeK6Vmtj3+hRuhMD
hqCJquOC19m1lw6dciIN8cJH4cFpYiYPk5zE42qVkoBHbCNs9L2Mcs9GFKS+mtLpdm933QtfxWkJ
MM3hFF9q7Ydzpq/ahgx5a+6LxiiuUmgvF32oRT63hxFggyz/LhSL7WBJXAN/XwZqraMdtHU2T/pk
7imlKG5ONOv1siAxHWbORVdPp4jZx6sfmg9YLKozKFzy78Pvy4sQ9QclsvaKAwwpgH8O86WTLsOa
NJsyN607F7blz1L059sd+zQ+h4uf0/gJe4iurM4eeNiyGXUIhjT0LD5Y4peuE0qHUoZpcy99oovb
+4p6/zZubfD1cgb9pkrMLSVd3UMOYXqnREbmOon2oyU43KA5XextRIt3QWfpm9gyihPT+wkbtX5f
UM7IgLJjURRf7ZNtipHX2GvWvs6kwjMhBrlW3yYPQYk2m4yh4cYJRLzlkjXdlG1RcScOY0/pKmnb
Wma1ieDbu6kAVfR2Rx6vA+AfwDGWfAUlnTUOJBjoDgO37PtABfY+hZ3qJohSnjoljg8qyOZsSMit
0AaOLofDBZ5MGAnV63uJfOTeqWuJ+/fYOwjPVJ34Xo6BvrdqkgbuTDXF3iUhAkJuHCtKib5fI9IN
15fyfcZpB+cqiu0fGE716pWNJdJFkYSOHyUJ2Dc7gIa9Gas4FOS72nreTou95VQbeIeZBdfrjWwk
jY4TnJF/Rkt8vjbNoskR34sceA9AzsEny/rsWVGSXiSOM+QPoJ5mRC36uk43mWVmHqma8ovTw9of
mii953TO/7TCWO8u0J4qPtWN7gBvqWL1Ppgta8dlJv8u12XUIM4RjPnW5GMewRbI84ZdaH5QtRRz
rrabUJXQRNNcjVXfBJ5QauUS8EryZ1wpiczBlqWha+d6U6NTZ1bXbd8kv2pCUmTM1XD+Upeq+T6p
+zxFOD7V3uX4AVe+ZeFwg/D3OISbHm09ijlBFWV+JorBzaLMZF7VpFfBeY2dp2aVcSOFgLRBn+sC
55LETJUT8+EoLU4ugfie2QDIi7SZdjgdugkxVCvr4vukQ3PeMYW61XKr+9rqEuIt2tBdNZakeWVN
kWtGNO5EiHa8bdH8U7aOuhaVzFXkEM/4z+gBtj9Fqn3NxwiaSpSariVik9Sr1d9RLpk3YkDD9O3V
tjz4YBdATJUYCaA4VxjUllffbcY40vSgBu4p5jS3Y2kN2yYylauEZNjOCJLwlphfOrHEj8MJg8ic
05ulByaB2+phb0sZ65L1pN53fV7eBBgUb0QujducmvtlTdx2bZRpsKswHKNIMBeenabFDfTc+sTx
9BS4rL4fXATCsuA6EUlYpz66RlUE76Lfz5EJom7sbUPyEtUQ70d7Ut4pSUS2NyjlStuYetgDWhqM
B63F+wCyaD2gmt+U7fXA7UjshqLQ3zWOQL6pyGdZbCsCJZQlK2w03MEJip1IwhYgMPo8G9T1+tAD
TKoneLPqzmXKzYawdEZif6soRYUmGTnxwk0aEPXgpWv0CUOr4wR7ewYcRQQMAlsh/8ATDKGcddzR
JY1oiHPuHfK0oM8cbHyrdt5VjSg8fD/i7dvtHU31JYP2lEejvIr63vI+z3JAOEnnOEIm2n1rNukt
ZkYatOPAzj7VcvkxbWT1oS6F8YDrYXuCmHB0siwtL94H1Kk5odfFp0aT2laVJu1eNCPuvZqUuYBu
Tp1fL0xuqlukSJbQdMm8rzo0d/JRqFWt3cdTWF7FToY5ppEnF3maYYLdzTg1T3h+KwzuN2NKv9qd
Hl+iTH1K2O3o2sfnglOAzwEGR6NAe9jRWaX3SRz22j18iemjLIrywqko8kWdFH5+e0xf6tnnTa2i
LmK7XNfZOe9zm+TkWEm5S4QkvLdbOdqjARUBuYGaio0DmcrlLZ7NnNhSZBSWevM+mjRll8pxfgni
XcOLcyou+qpSrkJVw1NL7ufbKVWUE1vlcZoPQBO5bvAHYP3pz1XIEOuCY98M9PtKH20vsXM/jpJs
o3f1NWjch6GQ37XzcFnqzfvBik+1vvTh4U4FcofQnUu1YVJWX/XxICxJ7orIuJ/ncb7tU0Xbo6Ib
3Q5pN2+bGJwoNNvmMdXk/FuTZZ+KMl6Ea5vkVOC4HAmrFyHOXUhiDANJ/9WR0Tq9NVtNLt3LDReJ
jWIJKtmIsnTvG352Z+bYwW5qLNY110ba7pcI+4uOTRYaqWgnd+6qWNnWs5P8eHt6HC08fclMwuzi
WFHBna3Hp01DwONAw/ZqP4X+KBs3djhpF5Ze4pseDvl0hXRve2ekYGfqJJfIR6TF9zbU4lPLYb30
oD/BpSMJQHaOKHMNEFOsJo5Mss37olLraNtOUpV6akQQ76R1WriQZKhVGOifzDdOJQEir/Ia4bZQ
d7qvNn832I7IsU+g13pF286anS0FMKHHXjOjyLSR9dZk2wTdjJxoMRc3gZUJa9OUqXTRZLrxs4ZE
cENlQTQQQeP2weYs7TfwXyqxQaN8+KH3s/7Fkav4pi5lagsaFyfHLQvofm7eLLmzJEzHz7Y2dWCU
k/wap0ADUa2kUDdEb5W6bbjKSEiXVPPodnNWJORZKPdulDGPT7lRHQGhlgsVIQMUTdCtx+o/ctgV
iqjq9EOop416Oc5gbjZdFKLsGA92q27Y79PHIVWzj4GktmTu5rT7oHa9dkH8nf2IlUQHYU2ymLRh
4oSRiwAvWQwFt51fJ+bhsg88XyC8K8YiIAkguINXWl8tstko2zzhXWHlImSZ2lnnDkOt+Lkm976u
RuVlpJS5ryZN+mFaBCsBXwxbRaSpS/7zlJKKsl6weLdQdQF6sjBKOP9W0RbKuvHU1JL6QcI8BJH0
C5LTnmJ+i2xSGq25WzRcSvN7riTvjJmeK4cLfUx/M8DmJaBQ4K2KOg5ckSeRjmebN/IqRm8Eqvwh
K3vTNXHcdOV5Mv2ByPsqb+V6U1WR+CbQhEa580TMcYRUIsAl/+ksvDhOZXbQw6Oj6zsjsMzc+jCr
d3F22yrvS6qyttZv0afcLj5qOpK8SXJvdg7GbV8niGqaXrmhcZsTkTa2pxfKxlG/JEXiy3lz4mQ7
Olqe3g+w5N/vt3ZAG20xSqmSWR+Axvq5Z18Onr0ZvWizf3turo/QpR3UKShkMDvJ5636QRfViF8Q
/ZBuVBcpFHfYiC1L6ER/H23F63ZWQV6sBdUgTL5HdpVN60ZbVCC3XrIBG/LXvPo/B4Wv9skk/mdZ
obIS4tt3+Mf/dxv/JMouf3X/d/lr//211W+9rx6LD13z+Njdfq/Wv3nwF3n+3+1vv3ffD/7gFV3c
Tfv+sZnuH1sOtf/Y1y+/+b/94f88Pj3l41Q9/vuPnyXcleVpYVwWf/z9o8s///0Hmfpng7s8/+8f
vvue8/cuiz/j70e///i97f79h2P9S1eIlODRkASncMw8EI/LT0z7X0tuhaoDtV4Oy+VCVJRNF/37
D834FywF1NUoJ6HMAafuj/9B9Gn5kfkvyn38z6UUjWosaaM//vPdd3/tfH8Nyf+mVCk9bQLkkdfo
7DYYyS3FjnlBhQ7HWazFnn3/3+28XgL9z3OPzMsdNR7MNhstD4OFDPQeGasvkWqOv5Wg/efx6+3T
ktJJjIXlgVBpmnthznL4MaRedOLcWNbEP8fGP89frujPdkYnR5ipTwPTg3LYzvtKISzYRFqCFwAi
oDlHm1Z3we68vlotzBZcbSLCwvTGFobCBq4jQI1yMu1vbz//MK/wz8esNhjLqeUqcSbT65VKv4WL
qucf0FaXzZvJ7orRlxCbbzb5VFf3bzd4eAX5p8HVpaCyZbDfS4ND5ljjVRn1Qe+ieR+dIvkebp3/
NLAKdxFrF7AqNWBpaWuJK3PSAtVFqlpFPC2NEvUWTANIsrqti8kCkKwr9U4uoqE5FXcfZiz/eYEl
3Hg2PyorJ1fbTguGKhxqF+KFT8L9VwX2mCwk5fYh3/QwtW5KESqp16v4UhQbFHXV/ATo5rU+ZmN4
/gZZOOVDhjAZyDzVcLWm/GUZIj7xfa89fHVNLVmpArdWw5um1voqlxN6DEOfnEj0vPL0dXYjs5PY
bDWAo6kWx48yp8hNAQmid8+afWsrvhLMVVVHhuFlnTV8VkQNM5MM63k7z1rDuMmodXOBMLyulObZ
k0FlNluzKkvrzNdf7QbqCLxoQl0eEj7JAlggJomRumYpbc/rn9V2oCaTVJQtXk2g5Szzro3bqPuc
d53067znL8P+bG20ADNlMRq2T04WyfYQZOdmjNP292Q7/rv21sQpB8GCrFenwKc8Muc70SjV4GVi
UuJtHUe6c2Iclu544QhYg3eAngc4WEmW33W92l0UZgnAcC4UhBoqZLjG85baGsRWl1B5tTG3fWyK
ZnJtU/S+sEzn49tj8dpHrBYyjCVbEYQdviqNsZe1jaXdoOlV1l9QMUh/zwX5vyNiLdv0sxHnzlKl
tlXZPtfc6VIiz/reCRVMI9/+iFf2i/VdqQziSaZzTL+3anXcyMmoP5hzWXnnPX511veDVS44G649
GSPQZWHu6b2ERvp5j1+t5z7WiimbEtvX2yFlDCZ7RBbiSafrvAZW6zkFXFE7I73vKHldXFZcn4XX
4CAj7s5rYLWgLXXSWgVfU99po/izZbft3RiH9Sn0/NIRLyy0tYJD7gxU/frQ8rHCqYN7tLbq/rNG
Mkq+QgTGsfakbDXz8rxvWR3c1tQAqeAe5leL3OsF+tZY64HNFfJ563ntAjfGU20CWbb8tA0r/bLF
f9fGVktvTp3N9ivdtVrSU5iEcg6y14eNXjXwnqjP3OXSPJhXIUiq1BtDdSq+ZrmtfeuLUBQnem51
L/7vKl/fh7MxDCycptl3cQ2rriKpDSwie8B9sWd3ItE7+OEJSsHkyuDEpeMcWmj6CK38MMid2Z/X
wWs02hSgXmSnUuDnFihGLRaWb1uZdmK1rm7L/3zlajcASz8i5lA7viYDzfZmJRg6zwjmObuoELif
3sPnKH9Vki7yC322CzizsGuKW3LEdvLVTqGdn3iVV7a9dVEG0S2jKgXa/ZUVtJprzs4jdCVRnzjf
Xnv8atvIGkhR05hYPiQL4YedomfUme3wz7MWmrnaNOCHmTaAcN0Pq9F+MDhK37Wy9HtMsX9GSTs8
cWotLBJJshwfKDvUpF6x85l6HNqjJ2bZK6tsnS9s4xql4xEnt24SgXpp600j/xgrhRWHHpmMKWHc
AyddkAbhzyqfW/XMYVnF9ZooMiZRY/omvDpkemq1hZ7R69J85rRa7R+zPqd1bzaW1wN38EzMjLYz
SJPtWcO+LrSZgQOPrR5RMIfC5c+FhRxuUyUn9qBX5qyxjNazQAM+TSSNHA1+gkWRq+Iwsw2mUj0v
EDiyZ4vglClIIfsq90acA5UvwNhORa2vvfoqDFDMqtDHLEQjx5q6234qZGKBOjrpp/va81fLOUr6
rtKaafalIHcu1QG7D8gQun/esC6tPut4rRqMCprO7HcBLC6hYRPT5mjznff01Wq2wX3ag8WwSp0a
Yc3YDxszBWJ13tPVw3dPZKmRRdDOfq3E2Q5mW+gOhj7v3n760r8vRC/Gar0WAZIisyIJX0jGI9fO
dNjpXVoVfiesU9rKr43taslCyxyKJA0EsHazuXe6MvEgvqfnXcfXsPWuIBRC8FT4JSW0S/x0ejhg
uG++3T+vvPtagV/pcO6wcRL0wzbTr+Mst26rMTvz1VeHNQd1kFJ07fy6TALFbQy1RSRkxIbivJdf
LVoDO/VUmknzVEU8XqVd2N30QZCdt6jWeqLkR0FC90mHN1oo2g+aQI3uPe6h5in5ltf6fvn/z1Zt
qsRDHQ7qSEjYz25aGQ+TgyvxeX2zWrRGgn2WDbvPq7NI2WgtRnU1bIAzp81q0aJ0pKOrbQ/0vPTQ
qMR3hTMGZw7ras2m1dxIUmv+/eq6WqsbY4Avel7HrFerYQe9HeEWgLimvFGXp7dnd8yaOJDKQxVk
LU8fEydykcbF/thUT9V2X5kxaynUSDfsklIVT9fVxzrWs12IYst52/waUJeOeWbHIQ9HTiX3M4x2
uHmZ43mxwVqgeOw0K8imdPAMPAM3ozKooEbhvp41qGsEbB5ValFSKvYKVCw3Ioof+2Q+BXh8rddX
67Sd8cMsI9F7eRrpYNpAWg2Uz89789U6lQOj0aZI6jyrlottO8bf235uz3z4apnWLcJBRMK9l5gO
nPoEJ+++Ua0zn75ap9gzSCH+r7y60yu3LeWRu8AKTwkgvNbrq3U69rpaABvo/Vmhkom+D67uW1Qc
7VNovlcaWCNO1Hp0MBxHkWTS86KBOLxYtwi1+3nWwKqrYFiJA7XBooqTNWizKyfBV71Nk+m8YHjN
1QRZXMGFMnq/c7RvCvrPra7tz3vx1ak6thinTVDSgWpJ79geHyaYfOdNGXUVBjtxnFtKYXV+IiJ7
20fGR0Cr5XmbwFqrrkhbqXHsvvelGIgixvc3llrLZ775ap1SFhZVi1K9V2Tjn/GkfFGN/LckaP57
W1ZXq9SORShxXk8+j207HFbayNxMrRaet/WuuT9DiIBEqjed74DA+arj0RNv2nhWzos01qDJvs5U
OQuwQsrLZsaVzfoRxUBxz5qMa4pPYMcQCuIGn6UJsFeeV7x6eqry+soOsMZUOwX+mgAvO59qv3Nr
t6Fym0lB9eW8V19Fv2qndk2HBiheBwjkaLn4atnxeUO65rHNSHEnQZT2fmMMCLna40NW23fnvfdq
jepCx5pO49lS0n7Ue/RHsHw479Grk7QUONpAFug8nGUQXkiCm3iWz8wPPGG6noXTioKSwiypkgcL
+H0+WQ92M52ynXttpqyWKPzagd2cPskgGZVhuQvy6Lyd/CnT+ey19UpM2kgC3ytnrDyEeq0b54E8
njLFz56M6UOHYhF3OzMPb+xy9IsmOK/MKjuHV5c468ao73npKv80D72L2clZM2QtmJk5SVMBVJQ8
GIQ/mtHZ27N53j619rTq6yEdJ2F2/tQmykc8pFQ/6bV2e96Lr07N/8/ZuTXHietb/BNRJRAI9Ap0
0207vsROMskLlWQmAiRxl0B8+rO8T51T28xkuzavc6Gx0OUvaa31o4gQaJuaz8XkQUoQtPKCEOk/
jj17NyKRlDDB1w+kR1SjuvUI+w5DzsGFbZ9uhY49DIpgSa5qBg8N3DvIsYnfgxf9ZuDscy2TycZz
GFnvNLDnEeFKOMU+1ia7EVmJagiHys2FSSDmWOjUp/7AXo49fFfZLrjvcmD0TEhh6i8LOB/5QJv/
Lpvv/5f7vaZrNIZIT+HhiYoeqel/1qH77wjX//dsuM/ejktI1BwZEg6MkKaPEZ69Gnv02fuCdqnB
WF59HBsHlNwZxPTeDGDCHRo/CMt4++bVFCL8EsbP04DUqXQjzSfFqkMFFvR6b5+9chMukmPkr5Bm
NxkBvBDIc1RA9aGpBWrBtz/QLzoscVczFyLsv4M09wWXD5+OdEVYq98+2iKHZmQU7WIAicvhpatT
Cs/HoToCAQBvnz5WNsZ59IoXX9dH05Gb1Q7HRigih94+u9GvAZ0VnQqQij8oCA4B84vfC7j/53kF
Ic5vH27ECM2lsXNBevUUwpbUjNWhIgV+9rePHiOvdYLqqUBGdZAh+RUZZWHz69Dn3IurHG4UpkTP
E9QM7KuY1ps6jp6PPXo3PtdxLiXsBWPhfHhJVRcP51Y3x2QYCBd82ypdtLTcQiuEZGmy5e3W3SMj
8z2NwW++5j6P1vTBJCt/GYsOWhuVwhLr3XqApX081jK74bl4FLNiaPBFrftzQgW3TsmPY4/eDU+Y
dKaqZx3y9Zj4uPb9lWh9rB/uhVQWNArWqHAsNguelV1EkHuq/XnsvXeDswbAdRpXifzKqs9k6O51
8l7Z+dqqf79y+Vvu1+LhPNj28VhU2sLNPcas+TAgyjNdGriMsmPvvxukMCStrQQGp1A1/aaq8Avs
Qi+HHr2XS61QPCoWlyPGv50udhr91Lfhsas65L28HUcClqYajD+8eOh/0RZh36HXfz725rsxWq1D
Dzcowh6jAM6700aNC9M2UZXMj/3AbiENK4H4yUShS67eU62Dl3o4thcHh+ltuyjY+LFhxqNLx5/g
930oKTt0DQVn5e7RiSv1YN1YAO4aFF4SzE+AL9aHlL5wELx9ehBbEtkaPbGEOSeFa6ig4UF1mh/v
hqleS29ekfNYtLZHxISNz8OCIMZjX3O3hs5jaEzI0eSYHm+tC25VtB4cQ7vhyRehTDOIEQxbYLzi
zd1y+PuOvfde6cTRS8gayLHwO/tI/eFuJPOx996rl8YatxNs8YZiYsmX2h+flBwObeKQTfi2n5Rr
qKXomxHJvM2QcojQUwQBJcfmw70aaabN4DUdH3Bvg8TUMZBPxuPHStB97Akh2Ge1yNgqRE11k4Ik
ZJFI47GDDbMbnk3DoUprHMYNdxr0NcY+qppsB7/obnjaJmIltHZDsfExyPwpvMdKeuz2/G+2ReO1
SRetHbpLx0MiMdc6OVVpwq08dIYDa+TbXgMtMOFibdH2olrirMXhWVEisPPYPQIglm+f76QB21GX
fQEGK4hrdun1L8Pj5eCmcS848jXitBewURF17qZcC9akaKHo2L5rLziK43VNiCV9YRQLYE+FiB0R
Rwfnx73gaFZQ4E207QtYssWMKKRAfpcIsxXH5rFot5quNcJsYWLsi65qurSe9adV+cfWvD17QQHz
pr3YoN3bpL+4iUznRXXV5dDKEe2GrKWWul4tfYGo3O0L6UpxCeOkf88A+/qYf6gg93Z5inkyChw+
K2/LYTrHJqEI+wFKazjY8sHbXo/LONm1vUXL02m5jmPyqRrUsbN5fy85QqxoAI3xiMyecH6uBXJ+
Yas+1u670SpKB0yBEkMRt/xb2y0+0JDhe9ra37T6Xmg04Mg8AYSgL+jYADyJS4WLkdoe6zJ7odFM
vNVtNOoKjFSeMkhfkIPtxadDDRPuFtfRebijV3h6ZJ1JI7+/ke17KqZ/+a3/oTuGu3E61CvkdUnQ
FZZJUSKkELzdjMT1isxazYW86N4tzwj8U1cKohcr5qoaohdY3OLhMeTRND7zWLOLxL1kd2lkG7I0
VjUO4wF5TciSbiEC8j8tQ+CZjLihld+7qvKGjKGwDHI/wln7Ke7NanLl45QsQ9TSvF7N4CVNEcRr
FV7Lrllc5hOcJvzhQdnrzj5tpjin8YpnIl5n3s5i4NUEt12wmbMOgnXLJ6tp+22FDb58nEPmNT8m
PxqGAvnJ3Bbjir8372dEkTfERgkiGAJfZsBuI51C+J3gdyxp4QsjwxY8IzVtSW3AxmtfT+NWkI4n
7rxoZcPcjiH4ijZeQhxhq8qGmVC97lDPcu4ysIVpnOquHv3bpS0bflWgA4UFUhvEkkVU2iu4t/p+
bC0J85BYu6VNOZbbs/KbLj5WhezVXmDCGIZklK5gUdXh1MdLA0H5sfkm3M2XNCwdCknVF4i4+KsM
5XMZ1wffe1/f4CZmRQI8er4pi4mrmzLyjx0O7jN8Iwtlio8TpAL+4TUtPS5TrpDldmzI7iqbkQiK
TDK/L0TQNGCiD79Y81427u+mst082cDeatuYdIVxpr+HG6y+dHTWx6ayvcarYjUxbcCmAiya8A4Q
qwbKfzN/PdQue43XqIW1trddIRNhPo/JsOEwv03mY82+V3kNbT3DJsK7guNQGYlzzV21iWNOM38v
8iIYwlGY9F3hur7UeYfYymIdSH1wl7OXeflt7W8eRY9kQkfrKZhas6WxF8khP9b4u4E662EpvWru
ClxU/Vr68CbypmOODgTdvC06erOMdnBxV1SEQ0c2T/EKDgJvgl/H3n1X1FjkIFJrgr5QA98SZJIM
FHfsgBAc02L4r2EH/65XXfpW+WQVKBCIH6YmXppTXSOV+Njr78ZsHy9lsyF0GKcRiMyGooxlvbeQ
4tDT92KvhcAqHdVtB1etUjeMWpAp2DCyJjv2/ORt2wB2ICBk6jANtya+qVpKvmFP644dBe/VXvGq
h01PqFdxlLVey7A0RUzm+FinD3b1TUCVQXAvVqemRr7zhBzJ1Mz6vyNB//+V5F7y5Y/+albskwvP
tfSvCmrzvwBP0MeUn/5e9AXwXNsg5bMvkARmvavkrZ8h2n2J3rk7/I2vzv8X++zfVBTwtpYlU0lb
bMqn40sva9tlZQwYWb5MnfcCw9m9BxQMMgkRYMQzwbEZPVdeFHUHv/5uYMMUzIhpUH8ubqiSzNON
QB5E1fbqfKzz7gY2I3TDnuV1ZgJuorzVtYDvzA3A1BwcHbuxvREzwl4btAXSv2oJ9ECzIDpIhvZg
gbWXiTHwOMY2wA84E0C2vJkvUO//PNQ6e5WYmrWbudnaoh/bKVsF/bXN0dEX321cxLD50yRjXaC2
PatA3gTBdOwIYK8R055HBIKcYXUJLfD2HmK8YCT5eKxRdsf1c6VG4S+2LUqDpCdTBSLVUX1wqfxX
EPO/jbklRu5Piy9a1OPq/dDNQn+OHpabY+++W4inJmw7ZFPpArXWfWy3W0DB3sly+U3h6e+Gqlhx
z8jGri2mNahufDUmKTKMlmOL2F4qhiRFxNBJqgsqERoJTEoy3FSxaatjw3QvGAv52lHWEl0gO7vJ
Bp5cZOi79FCr7yVjYw8yd8nrtuBhtdxNI5L+47mxT//56a/97h/26HvdGAdGxi4+1ne1hQNKfjIJ
flLE77oTw66uPVZj7TVkiQMwhlHRFYjVnBHoHc3N69AivDu2Fu/DdbVXT4PlNfpmFDybGSHDfnms
2+8pD0iyAJRtxLvjdC3K6xFH+ZsBhes/f4Df9Py9jKxFZ/QkVIEnJDmWHy3iG5+RvHnMzQRoz9vy
StWtb0gwqdc5OHnqNY2KuY6Sg42+G7U9ThdIqVuFy3CcSnRD8uSFoj7YMLvF1bi5dcbVCgoBRDhl
MB8OXzfFO3vw+bu1FYE0ZdnPoyq2Mf6BsyOk71VfjnxTsleThZbgthoOQZhWO0DUhsnYvxY6HIve
IHvQQY3tW1uVr83eJyUOHKfkqllkDnX3v5H8uqAx6zbi5UtR4djJD/oUkSrHVigwct52SM42wM8n
nL/5y+yDEFNDj5A1bdvYQ4cvZC8pS+xS9qhsVeFXzOWJIOSxg5/v47Ev+zqK/22BdazGCdcyeLnw
xdrdNAA53QdBH5l33v5fO/K/z8cIx3/7AyykwcrAIC1Ason0w4B4bnOppR3GMzZiJji/Ej2mfIjU
2t15DruCuz5uBv31ld5yNizYrnHouSjlW2mQruA8KR9Ah1yDTAOgUmebqMoNFE5Xm3PbY83NTNSs
PylSlW9t38w3rq7smZYGuNgNGRhVSnQdbi+VD3/Lk3zNqXhp66SfcmzYwg3/dlyyikD5ed/0lbfl
+K+n+gMNys7+PNbou2kGusYBpLGoOokSuaGWS34X1IE4tsCSvSSu84CnwOmoLIKV/AWG+hP3xeOx
N9/NMdhrOu2xRRZ0g85WBeE16Kb3gjReh8w/dJW9JM4YD1DNaZXF0COr4zpOm1py7qB6AJLScnFl
HICcQ6drCPV82y/9AdjP0Eay8ABPPYVyUWdQesSnQ+20F8lVrkT28EhlYbuwyr1y+zIjGP+dif6f
SxyyF8n5CCU2cjSyYMrUz1BVhw9JJdbva+N775zB/O4nXv/5v00LpOSxQA67PAE/iUTZah7GoU7t
iMP2a73A0fbOpvp3n3w3/UCeIIxlSpxEPUt5NtHqQx3mqVOttyTIoOg+dqpE9iI6UeHspBwVGq0N
PAjd2BdMRAcXsH0GmYfAERwEtLLwcR2HoOjzTP13JujffYld1RBTaDk3eHBzKYZ4vnI1Recu4bj3
Z8IqckhdAJbD2+8d4dmsrmMPMR0IEoTXXfzBBxAmD42GvZBucnyoEaPcAF4SzWdorhNgWfxjmxVQ
Ct6+u61xFEmNXxV1mITgXgAtm/D60D4O8IW3Dyes95WKVZn7tr4hJU3Djh1r8z2E2lGipm7Go7ct
PJV8OOs6OLQ/RCjt27d2SF2rJy7LXNbBbRx5twNow8e+5W7EQlaIRmJ1mffNMtw00zQXXkSfjz18
VyyUUVxZRz10dl9Mp74H2sdxFZ6PPT142yqEyxFAX68u4noCbmdcvwzCHQuHJfs8McFi4dnA1IVy
gTobPrcXMqhjUlSyTwD3AMCLQj3WRd00AzioyZ0Xj9PpULvsZXRrQwD4oh3PZx3W6zkIlk/9KOWx
Q0Wyl9JVALENKmx53trhXqquAIDu2CK+l9K5al2FBjsaEaIG4BjTkmxT0Tsz72uP/odyZK+ks1Dn
b3D4YRBNtkuhGst6hkThY22+G6EbQnomC5oDXEvaZa3oO7DVx5YfE6SBufG2r3Pt4LmQEYfRqtuC
NFHleNutEliLY++/G6mGtWUbD5TnegH5Rz5BBfBOy+wga/93T0D2kV4h22DFaEVV+A7wqFugSiIY
jASCQ1+QlNQVdcQ3msaD1cDW4nRtyQaQ4i3iOHvmzoPhZDhtvS+C7zqOAluUCa3jQyfwf0Pkrd7g
I3djft0ujbO41pQk5lRNcmrzY+26W4jbup7B56zifAVKChOUa0ybVSDU05+HfmCvwxtnaTYQNs3J
dFV/0kkI1BIPD500k70MDyVbRHuqzcl/zf1aogFO7TA+pK9G9uPbLt3HNpzKGQ+3BtnNagqHtFPB
MY0f2WvwQrBxmtq05hQ0Prht0kfgfqt+HGv03WjvJJgChJbzyQaVThPPg4FrDd+DFv1motqL8AS0
piT06HzqoKwBWm8U9yqm8+dj774b6cAe9NRnw3zyOG49QrmJU+2igw0TvP2m9bj4wKao+YSMyuCx
1av8wcgWHyuD9gI8AGWXYTZ2OrUgqwK+bJAIE5bHUk9ItBuqis8UcJloOtXxOoL3NiNf3JPH7tjJ
XoRHl4BuSs7TiS66guJqfoG9+j2S4296zF6DZ0D8LpFvN51cDDSeJHLMYnmwVtlL8CJpmEcHtPqm
EdeyzO4XGatjXkIA8N52GG8D7KdU1JwE3DM54L1AoQSwch7q63vt1wYbRFlbFFZxH/yYNH3WFSj0
x569W5ErjSPlDlyxU01GAqhlUJ7KEjK6//z015nkH4qVPYtQ+XIIZEeTMytVZB8ro2t9dixQ4zkc
e6yC//lnftdxduO1tLQMQQMyJ9DpvNwGkcja1RxTgpFwt9ftqzKeZ4anC9HWeQIZWMY79+exV98N
V/nKl4aecTz1a++yWg9NPuny2MK3V4LxPiSzjqLxBFKUPesqCVIEGG/HVr69EsxpcN+3cRlPc7Wp
sz/JT5vfRMc+6V4HtlU63Dqc9Zz6BPBprdYmgyT1mOyf7IVgbeziOU7K/uRpb8yarW9T2rtjyU1k
LwMrw1CNfsP6Uz0PVbZFWmUJYvLzQz2G7kas8R2OnEcBfm3Tbi8b6dfPDQHo69jTd+tqSZfFNxAr
n6LRhx/lteDoA/+9M8LfDFS6G6gg3OC42nF+Dj0cnVvvZ6fal2Mvvhul0g/8EvyM+Iycr1KldoM6
ca7W6Y9jj9+NU1+BOLeRkZ+jXrcQ4DYrq+6Yr9rk2FjdK8D6KTGo4nt+5pMPEntwo8jBSmwf9YUg
rmF2AR6tQyx/r3qI9pggEdDptwsfYBB1WcUDP2+v0Udy8cMsrJLl2OK0V341RFXz5rowRwrXpR37
R8KOpQmSvewLdRPKJK1DcJKXomm9u7Ctnw51lb9JvhAjVI20DfOAGe0XYa/gu64WbT4de/5uiLa9
PzTKdPE5BLUYEerhFN68WvXeyxN8/Xb/sGjv875qT/ZhspTsrHtvusyltfp+iokQJ/hU4/Iq9LZU
H+atfH9z/b/EqH/60d3wjV1QtrYZFLat69Kuma9qFfQnKTHq1LkqV6nSodPA1aQtHbC2r40b2/ja
qZ5V+oyNdSN1qjZp3bUqnVd+p3SB7K4lkLTKlDZuW8BJJGM/3EnmJ/0HO5WLz66rF8Zgbo+bEl6d
EsprKtJxjnsUQh3Dp0sjPnTiez9WIDemoYwBKaWbRNxz7rChj0XuBruMmXS0WZ8RIbfYOo0kED+I
+Xb1OoE/zo3HwpQ7RMPLi99Lhuh7jTPLWafwFSiDF5zirv3UBxobmSZukl8aoEi8lhlCmzPIfWlq
0EIS2MElqIvNmRXUJUno1H7vcGgbm3QdfeKD0p0wUX1t61Dyn1oYgH5g5Nw68MeR9tW4P15Fepd+
025NW4RGTdmy1JMv8xjGyfK04comOHlBuU5ZmaCn8cyyxUU6D+wWkVs/sYyf68hsGr6woXMXUALa
DPh4yz40xNRJTmq60KyK2YAqLNFJnmgE4KYr+N9DC/1m01Uinzn2+3GGE5JVdHizoR3jNAlYDN+I
rYsyjFE2Yi5h2tzga3VVnY4JKruU+57SudFt8G2YNcsXB9L2T1NvjgJw3EXyfhvBKP5cDUEc39O5
pPRuK6vEiFxt8KiEZ74YH4kIG4uN+gCHRoLv1dd1j5cTZOPCnEFl7VGNaQLC+cUxui4/hkTXAOGC
mBlX1xgOJP7irzHCCDPVhiCJicR7jYFURrWLBxfLBtEWEnRiY83J4Vt23TWIcJAWXJlskyqVTPIz
k1WbdWxd9IjTFOdN9rWytNMtMZM8LSPmqHvWCdO8rGsg2gTdoQvMuaERAOudqMIAKbGVUzn2NVXy
NZlp293ydcPGr4qIWcGC72cc5qc8ieIAFdQ8gy+acVBGmydfJiM7I2BFrrdtsPg41SYzstU2XDPP
VsC7RdzEZig5GULWiDI/AuXBMzPaOOyf40j7SV6VU9T8wN4nAXgTkqnO5lMDVua9NESwF8izBn1u
XAybEO9IF91skRfIO79a5PZn3QIcCcfM6HXh/YBBW4FnX7ng2oNbOXypPJ2QANObFCxKYx3y/p7M
s/R/hE1ZJi4tBdeiWBZroxsy1mH3R7MwF2XIvCdwo4uF+hzRzhFTP8t5EVKkILUmPyLKhv4L3OVb
leF2CWsXfB6d+wBV35Tgf+688GfXjHa76qB37kVuxPezvsJI+tmE6OYXIYPtfuZEnEkwJM1DMpqY
nUhS99XHQVbr9rjA4BF4uIlGbkCSvyYRs+u0zG37S+Lmprpt2EBd0XWNArc24P54awYeB1kD8nPw
FazekP8JeGh5Dwu5d4NrpO0nrC06bZZI5AIBQV6+1luy3IAhYbcLwoPoH4rXIc97BafjU+wq1d77
oqz969LVxp28oWrWC3cjYUXMVkm+EFbK8mM1cNFnvZs9ZCI2hE8w0WgGkJ/dpmj8MJFtJlfas159
Arij7B5MxOPqTCrZxfm8NhZz5xIlY3WGftofPwzcsp8KmQBtVuLIcHmoVgLAeVl163JiUTePIie4
rbK3skHA8bkUpoe9xouteKmSiYdX3fc9S+fSG9mPquINkJ3tJOcmTVq/JAAdhXS9TkpPcz4vAfHy
eWoDP23VtvRf6czxBnlEhI84wxVvUXtiGtNm9ab21L5G8qQItNvk/bDAmHaKwET/FhC3MODVBBiP
GVAQ7APKJfFXiSEMvLeqAp0xvUTdFzeAz4iAI60ReZZSuW31dZnhkn1x4NONZVoNc7xivt/6pevS
ZsYyvYBjK+30czGWRp+B4BixIEik1fCPCk95/ZD9bMZTxBluOk/tEugohfezjQrFfS5P1gqqXCr8
Odlul3USOLVYgbHiF1I61IhwslXVdQJlzUu3sa69ZxYBqJtXITNePhHr8zx229Z8HslGm4udt4UX
RndemQ9LULo7CljOI/Gnpn7GyVHgZForNfMzUuPFfMMldjD3DkdiyTmUNda7uSyjATrvsFrvtCCN
zLpt9Ocs7MfYg29hnMp6gXtum/yPM5EaZow2nOfHeiVxcOlwZdzcd0i6q4fUuhAAHeSKp8Mycv/q
Uz7ND9E0eO33oF4TdccUndDH2kqr6k+qkg09QSOybTp1IqntGX/Z2gC8LMPpE5O2Km8mUTf0ChMt
Ux/MGADwdcJ0pFgOLhMt/9oQlYxM86lqosvU1UJA2wwHFvoIaK7NTdXMrr/0jabQDAfQEJPT1IN6
mNrZtcEzfjP5bP1qXr8phMbDk85B/w2zAfGLIvMwP5XZWvbrcxOwmV4S3sPrErUtxKrajomXud7M
QMqN3bLCQGJjP8OFQlI94nWj6GFdnKgvXhuEuDmqS+mZF623rr2BdLfaUBW12/oTq8bUSmSkEuI/
vd7UUJLRaoi3DxsQ63rCTLy58po0+PQImmWgm90tmJCHB9AvpvFK5orPl3UG6f515V4rZAIINOM0
pTPHKCfIqxObEdlQL849Ub4qnoKalrBzHGrMb6mkSzM+kNlPhu/bOPVhk6rZrtHVAeK93ofo/dUf
zbQCQYM/knblg8Rx2PIxkWjEmw2Y5DVvqYnmC9Z/rxdo3EDb07LF8SJQPM3dho85Cnu2i/T0p9h3
s360aDN7MzSQhT40tq7qLGyqbvpj7eMg+qqD2CU6RUIYaXu0FFXizxaZqeQRqfUh/96FjMtvgxpk
gP0VAhFpppugiS86nieH+q2CpqVLB884LIVqxfKBag+RscyLbJxPCGnoHDR6sfcDqfIuzAgW9ea6
mUG+xAb9+yTJolhWrxvOXHXchl+iALqIjLqkbDLsRcMYRMQuNkWgAIS3KV2JHu77aqhgOfYR33nu
eaO6D1T3i6dSBgfW96Yb5vUc+XVoH/yWjMjfxT0rfwmTdqnOVoGU8zgEFf0jmUB5yaewxFFAUnsz
u3dtX8ZnIN2X4AH3T7T9qGQ8bbd+0w4dJswQYwOyeAjVkkIiRHX8UGrF+zVLwlA8OihfvGxltbYf
p20ZYIiG7zVYMsQYljKLuV/3D3LCGVNaaaGGE3Xw1aozLGr+KSlp2+YjKQN8ibpS/ofQ9K8kVza9
Fj8JpJWVyHhioyDXZiC+SeW2ui9NopCalG4arsWXHuY2+llMrLsbW4OKK6tE42V+g1Q4l2F2t2m8
MDp/CQxiDy6CLT3W+3glKNMpDLz9nDoaevO1xiuQJ9O1c5wFERty6SrTFnLFUP8akXGx5yCWygeZ
ZETkmR/WNMmpgjw4nai/nTkWo2VOx6hspnsD6RRvMw30tLqTU+keEvcKQN3Gjd5OSSLJKQHBZsUy
ipIjH7cQ0/6irCeukrXR/GJU6duP7Wj8DHckQ/DNqXKxWblU4QXlGqiZEi6aDift6bg21aWaewRr
hPBVY7Gl2bbNvE87wJBYPo8kuAjUA18WHdNbgSglnTLeDOAz+wETyGztg7TrwobdJItwf4Zw/zQf
AgwdXWzNtPEPgIiPj2RBxCu2QHS+EywJNtROfjg+Wq+HbHde44zBRv4B9zkwawNeSpFGDhvyBzcm
wadu8cRJBg2TqdbrfGul4g9iQYJ+LtGNs2g1SxZUZX0Jw5DfGSbcjfBX9c0J2zxzqsasJuxJRaP+
FDW85akg/QTZiVFSDulKar5MqUC1684OqDp3YTYQn5m/9jdz4xKeozuzTG9mW8E9b6IbB/li+Gnx
kvhZqIUilj2Y29i7lDq2i0pL9NwENnlXkT/ruXTzpyhizKW21msCKadvF5fXr3kAV+XWDbEpyei7
HmTdYZgC7GNq2jW5YNb3bqwfwo0NW+lCbsbKL/n95K3TfLbw+ZPPG1MBy7gL7Xxrwj4S31C56uEU
zYEXXPq6r8O7ZrUKsFfRWpUufj8mn6lRPXkYqKH9CTENrkUkwcSqa+dZrr4C9c2BrIpcHdU5mZpq
Tk1UoxTls4nrbFSoUZa0pB6lKnWRM/XPNYnocGfXzm4/AKVaUA5VcxKhdyuMrahPGxiGmhNSdMqg
GBNVN0+rj73/qWtDqs9zjHknx45GAJv+Kr87DbEO6ANMNU10C/0s9XOfrxG/+rBNrb9qiLH1g5nm
pCeZ48JWN9MwUcJSBIokuB7dmkC5J2yN4wC7YEg2t9tpUhPmhaqNF/9DrzEknyU2q8tXGUl+DcHb
xgZZL/FXf6LS+6ZxwYpt8tpFIC7iELrK0DtQLKWlsZjdp9GsudViTL4wePrnz8mCuf2PaRp40ORR
PHhYr8o28uwzW7ZmFakXBDFN57kcdcZLqoL7aUtW9yuE3V/9OdZws52SBtjCj05VK0fgQNSNj2A8
R3I9tRbprgWvvaB7ZBhlmBEJHYcE01O1xjgsrFrYmi8NJdVyobKSROfhNqIESBVjTCAGvsP+AxVf
M2TO9q+1CDAu8/LUzOMoloJLIcfPavI6e+4ab+bXaeImwhfb+DLmQ6BW+03yCF4kVkk+fZsXOdhz
L4j2Mi6Nf1sPomTZgIvw+c41TSjwSeIaZsAJp+zZ2NsBRenAECfz2WwhT2CQHsq7TgRDsZRr8nGg
gZtRHUTb1j84pVQ6gg2awhQmDAVfLGm6s1uSyGUCOFVz3eiEDVrFTZxO89J5fTqbeZmeYn+Jq18W
aJPktElCqpwtr+tqKiYwJi4b09EPB1Be3aS083h5AxxzyMJsUlvjoR51xCvWDT24wIrvxzczJvvm
O9/qKscaH5YPXTCNp9obNoM7Va/0rv/D2Zd1OYqj2/6VXvVOH4EQku463Q+AHbYjwjEPmS+sHCJB
TBIgQPDr73Z2n3sqnVUZt2t1v2RFhDEgffqGPSC/pTYh6CMOsSdslyWQV6JPdLLAn01zkZu9LE4n
Bp6W9aHuqrVKcCKZ5pmhhU+2ZVG0NjUeU/NmciAyoOjzwK9beeGroyhngoJZLdUROPBxX2cqarEj
s/GgCRod1zLIbbAfM1t/FEhW5mNbzcPBdryti1Qsi0sYQ+BAKybPPkL2olRp3iB2qrKvrq0lSOBW
6JDM+5qLIjHrAl8SsD/ITvGe1tedpUN93WfjcDkao8tPQe9EtdGi6h9RdNJN41FwRvB9IrFfVg5D
stqF8zODGMlbH0QEvuSQ31BYxMgz4nrmzZbCdXpMOqT3OhEYbE6wxhMO3V3EzSHput4l9YiKEYmN
kS4B42XJY7/A4u2WKqgTA6AMILrQFwmutWwt2ivWW2Vz4PPEilc3T916tYZuKZ8g86GDqyZSoxoS
SyejLrUAjAYSas6lMDbXI6yjw5sAFobppLkrwRvPYNXb4pznd35BUbxmA0qjOIL13WEtM88BXtjV
a1ph5MjyOLMgEX3JWlhz7IMKqXOcgZsv3rRFEwJnFnJ+WPM5gonzahHerj0htX3AcCLor2bQvuub
foZl5DEcocaTCNGb+abB7OhzuLYeZG5yZouXQufgFlXWmBqwqSZ8bAJpVQy31iKeK1hKoGKGdR5i
32ReCoUaER25YVsN4+LHiBEuU/GKzh1LKx4VRX25zBxlZgw6jv8RCXZLE41CdLpZTL7Od8R0Hn+d
s64db8ZJSXUQhcwbtWnGrFL7KS+cXyDeBuxbNSOb/Fgt+YwEe5UGosKV7tYn9FkbYIUmFOSNix3O
8n7nymHGzg6654AWdIuWuH8JLjoOEsGgCB23czTyJ+yHud7IwhYQShF+665mMbbVh7lBARv3PXps
174XRO0bfONllVY664NHL1ib6bgQVCXHTMMQ606gARV8L7vHoxkobb+xdpB85/y8JkkYQlf4CgdZ
jsM6dyyY0yziTpgElkJASSarD6zAwwQRGHKIIGhDLrGweHUYIxoaOJwR115Lg3ZUHBk6QxbaFP0b
YVQVx2DNWsAvMlK1O+hze8Et6GE80gnMbtYZbe52MVvY1M39FoAe0yRoHrPxczs3gwcfuNWKvVej
anwlddMhdY+Q36V+L00Jzh3yzOY4ok1SJYCR22GMITnhB5eAlDHk0Mx67U5hnDx9noNFDrirKLMX
c67EnPbMmGpTUyq6NIDxhoUbfN8sxRZJby0vsxAqU8CY1ScXJJhC6bQslHSHzAJ/nAAOn0uWgnBO
BshHZw3Gdpj46PwQTY6uCM3WhDvESY2hZIcjLEa7ya9i8OLWMu2adqy3oRv97o0rVtUeUiQ/tBS2
ntBqgDl9U4O2UmEQYIdkanAcholX9/IiCkywuH3lCyqeIY3b2KvTmnMGN67CMkxK31F9w7iq3YuH
u5FeXPiW6nF7Eu1F3j2JdQqP46lQuMw8XTmcMYAFQkdnyfL8Zmn8ATlZP9KITKjJUJrzBC1lhqSc
DI1sv6gFIRsQpoU35K23k9dtR2h4Ii/ENkfbHKYcuj8MUo/ihhXllONEFOX6tSrQdP1YlrOutmEe
tt6Mp2toC8vZqFd3IbIaHA2B5CHbGoT27q0wIZtFbKGEvRxnHo7i0UcbQsHlAm1O+1lCtbJ6Nt6o
vVudo699N53ycRCzF1EHCZ86yLeCHWT6el80aO9jkYSGbnuO/C7awC5u7C5BdMrZnKxolWsk9Krn
iqcAh1lxORs0zK+QRIjoqhrDcHho67LqDzyns957I/ynP2LqkpEkal0E7oJuvDGueTB7V5pAhOfO
G4dRvXor7NcSiQSg3SxjI/qjGizw/A0jfHpcayC3EkEG9LIVrVsoafS5Z7+IaDDZI52HIglayLiX
03rwVrgU96iXdFHvZ5PTJUaaUaJZwZ0dd4tuJd31aCbOF3UVreQZzRPGDqrCwCMxpMGccwPaJOnF
6QxfUcKfGgfetuuDYExo1JRejD13HZlhCTFSYVAB2BIfCNJuqzwfbe2oRSd7iWs4SYl46ZxhaV9w
Fu6sG+W6M6HzSAvlqmAeJVoXOSyh9Cj98or5/TA8swHi0W88D8fmiqAFyLc1K0b5MM/oQKd1Lsoc
JCzgbm5V29bRZZbXbfUwCzyYyyUQ1XAgI5xDrid81wDGzcvKbsuRN/nBlb2snpDPqmxKyBgtqktL
LRp050JIUSmSjNjMxksgcRAtJsW4gwu5rYB6Oim18g8QaiODn0gJnb9m06DjPYx73sw9Hqzlpelv
XY+HhtEQVgK8mwMulweKxw4OiWRFtT6hSZy57YSdvJXryq9QK0TeZeBlEpOtiECkKzhNK0RwQcoo
MhdVyTt2tdYaBFM/WLT9MKtRgptfjVBI2Fr48S5F7M8R4xjlBMCWkG4QUxKhfhs+NlMoglsNdvkQ
bE+Klj5KN8fgYS36VU5lIpt5rtKl6U/GWXaIjqzPwnYfgrA477rWjDTNp8W0V8EAOQ50ggjGSnrp
+bhV6FX6sTf4vrfFKMaqtBa5RHZtusHwOKKNop8ch1n2ZbbmpbsH8zy0aDEWWb9+pS2j+WdTaVLv
CQWja0/Q3OquQY7u7WMN5d3iSbcsdFd+6A3Lt6Vjpblaltwb0MdwgUiQwaA5jjbaiBayGgZgmjob
Xo+kGebELvBH3Pf4CmU6rkFQJYAARxgNhuEJRTiJrQSA81hPMEB9InOVD9e9Xf32wOHuhbwAd5gB
0i3tAgPsgYflZ3QzPJqWTHhmgCYlErFkaLHamw167xWaAwikp2pmPuUj0usnmiye5/fYLKLrgQo3
7PQEpUFVnsekZ/Jm4FPtgVWtuPo6ns7Hr3wESxyUWZbvOy2RihDEu/qB9n1gsfdy1nQ2NmIAeRSV
NPxweEEUSWnAPKAIaN5lx6Dgdt4ijELybapbNb3Z0hl3pVfesBckA1Ho4rIrx8Oy8NW9CN6Y6Qan
dk53A9KVuIGmRxfD8yQ/9QSNm3DmYk5zi+RY8sNQAFB9RD+4Aa8XKu8rKviuQnHO4M8XMvsJ/LxO
xOBPBPPGRaZCc6LvintMg/08nSZ4z96XAHDhXISVACTq5CQy+cwNCIomaQna9tNFm/WdtrECrSmM
tcC4lCYY8fXjG+rlHD0q1KXEfkJRtiovjiwGxmXMEGUtWiW1Bqg9hha3mfOtAwsOHiitC6PiA4ik
y9jH4wyvju6iQcmhymTuIJM8H1APO+anPS0wsf5ryKBzp6toCdtGt0O9IfK1DB+j6a8xVM7VS1hN
J/SG8blU3QuUPor9Rbz+uXaJhjSczBTnWxxWBBWrnMj1gJj5ng/3n6jjEP8Mn4K6O7CAvyD99rAL
ukIre9nMnobg2tAbVLfBVEKDnMsuuHUD+kQJvEM9kmjPofT4NV7jBAL9A2jDudBJjn6wU17PtxrW
iXUKf3t3DaRSlyBrwqwDjX/xDq35T5Ab/hmgu++GZQgpjbZgH3f8wS46G1OTI9sEVRUFWULANa+R
G7qlfYeS+SeIrnMplBJgFMT0gG0jAQMAC42LTYfG1js39GeffgZ1MbAPG3ghGcbUzeeq959nYbK/
hnQ710JBstw1Js/YdoHHQFz0y16NNf2LH34GZ7G+b1s9RmyLhtcGUxsVZz7aHL9eUH/2VM6waJmb
lGVSRduceANO1ilD+Y0z+C99+rkQSlAZCigCngsKNgiBWglLu1U//PrD/2SFnuugRL3fzMaVWC4F
l8HXoVXNnJBoCWBiIoLGxGYE9HMHRgUzf8kLDDzAHyFqhchnDoEItoX3InsJu344lj6aNL++oe97
6w9297kiCi8XGk1LHm4bIQu0u2S7zOjk4n9vi2+j5xD5L/5LG/ptdKFM+Viu6tHHSmO7bFBjgYoh
LzawgvvqJgqf2NhyJEb/+nb/9cX9n/xN3/7rewz//G/8+4s2S6/ywp7985+PusH///v0N//vd378
i39evOnjp+ZtOP+lH/4Gn/vv66af7Kcf/rFBdmyXu/GtX+7fhrG23z8f3/D0m/+/P/zb2/dPeVzM
2z9++4LWrj19GmSI2t/+/aP913/8diLV/dfvP/7fPzt9/3/8tkGX1Z7/+tunwf7jNxr9XchA+EQA
tkppQOhvf5vfTj8Jwr9j4gl4REglhL7ISZS6hbVigT/y/x5xnzFUsASDEwBkfvvboMfTjwL/71KG
PhXc5xGDpiT/7X++1g/v5X/f09/asbnVqrXDP347sYL/dxXxIMRnRCAEh9AvRhZ1TuwV3qIBxIny
ZBZhLBzdNbo+mK5ABoVyuh62nXr83YP59zf4/RV/DCL/vqKkvo+rUnz9s0hlgAov+pXnScXFJYUm
aZOpdyLJ2en7/RqC49YknmBI8JB+3IJL7Zu6b7M8yfovxXBTg7BcROYSqJI4zz1o5h6bQCfN8u3X
t/bzdQWVeNMMREMe8fBcugH14IJuO67bWop+IDT+ev8I2ACaWhuUAzDBNndBzS5E9A4v+8fwhhsW
YQTyG6dhBPU7/xzMa4Wn4dCGKkCHOsNIusf8gptNPU2PGrjElPsZe+ch/7RycEkp0MFnWNgiOGcp
KCggA+2HSw5m+Tw4DMp5CVXWYvRuJ8KfehnK+6Ep39NA/4PLSlxTAkHGAN8+N28lGLdzrcoCEJC8
hEqCH3yu0I3eALC5n6s5pfIQIv5++fWb/WnRihBXlUBDMZS0P73Yzhdeh5YmEG1eONBk9G39stSi
ce9kvD+mbN/fIxZQEAUR9SHQeM5CiPIaYJYOYmPwSAb81N/C1wOz1/YSMI13DpAfKTKnSzHiUxah
U8cixCX54x6BbAJFwwrdDJCqYrUeXYAN/5/xbv/nIpKEVEAENTp3sTNrXWvf80qMLNUWSrsZang3
bX79cv7wTlgUBDSSkrLzh9a4puwBdiqTvtDZ1pvQCHSr+URLjHv+8yuF6CgAmIN2jjjP7nNIGwfY
41gGBQHLbUmsrhNsvndu6OfVxkjIGI6LMMA6ONf757oUYYDhSgJ3pEfO+gf0bN65xBmt+F9vJsQu
CnAwUULPH5oH1oUhDm9mGmDoVmU0uK2zTu+mXj+sGBjm7YxW+uKPU0qhdL3rAeVDD24k90E/ganh
LLMbly36nS/2By8ziEIsmIALVA7k7HhoPJ/mA1pgoLEoSI4X8QBkSti/R8T5XkP+cPBhCI1DFGef
FBKKOWfXscT4doDaSnIC2/aSu21uy0cia5aSinmbgOg3yXX0gTV5FxcaTdE4gEDAQTFSXSGXB76g
BACpCw2aaiP9Zkd0AuaaFinkPcnXXy+8n+M7owF8DCUWOcS1zrWSoaoQ1jLkeCrLA/y2eXask+Bu
oU+/vsz3g/H8qQQh86MQTlwR9tOPQcEHSFpW0LpJ2BQdRjPN27lr3FFA7sxL2n6Y4KUz+JzHS+AA
YaSuhydCMG56gBkvoEmlAUutu3eC4s8hH3kT8D2njEgEENX/8Us1ZgBgEgBlFMk51PGX/NbJ6VNl
dyPbWxTXu7bzvXdOtz9YhpTC1xV7AwmY/Ck6ehjJ4Hypkg4gKj2LOi5Ue8i0/Y9UT75vQ5wpiCYC
twZ86lmx4JQZVkI6jG7WluexbbJ52+j/UNeMY67KcEYjROLk9NFpOkuIoIgU+GOD9WPQYLyRBc3S
cQ6Gd27m/PQ6v8oprv1OLmnF4I02bYGb0R3woBRo1lqv0WUw0W5TY/jwzsI4f0nn1zv9/HfXg264
gjg87grA4dC/XLtn/z1BuD+8BDxFJWfIuKNz/nGkIdVrJS4hgQxt17gRKtbheyoy/mkJ/37f4U7C
kETYdjKEi6Y4W+KYE49V2RLsO5bPV99NM2qAOj9MUII5EgCaP6EfRrZqBUCpcbewpcD4Vo/AGPw6
AJzHme/fwz9p12C70Z9u19WL3wJJASOPobiYWtbHIhsR/gjb2ABDwFLqd9bM9xX+060jEUEwliT4
qWMm2EwZORFNQj46kJea7K6BQHacRQAUrQqYrWzAlHGpsjDtKLgp1Au2ripuIY5jElIe17bbUczm
wc5/BN7inSr+DxZAGAImJBBefSbPVULZGqI+gV1uEmbz8MUTtNpqCV8lqGC76J2n/961Tvvrd+u5
E1SzoET0XTqVLIR+jRa5dUq/c0unIP7TE//dLZ3FHAJseTHDvAnIFCmu8hbmMAowlSi8WaS6X4IC
PQE9fuK9rt/Jn84Tm+/L63v1ilwNufvZlVdVAQVDeyzzCENC10fVJbgz78XUn3cTTq9AQnQ/4qfb
PJeUwhlMbK7Q4qkAHo5V0+wWlH0x0yRhJtr2ZQ4UYQ5D8vYwjQVg78U7gemnQhCpO2JuRDCplZwL
cRYJc6/p3SoAfnF5/pXb8Ah08APRRMVjU9xANOWRjEE6YIob9Nk7vcufVtHZtU8//90qsnoCHGaY
+qSnX2ZgKQLQzJwQ76zV7+3KH1bR2WXOFqsPxkE3o5RPunnZcD7uuKc+WbQ5YsznD1EDkCaocV09
7in3wniCtmnqD+8x8H8KWKdvwYUPmkAoKKggP95sxbuBqAGv2lblbVdMB+V5G88vH2h94tMBm/4f
Bkhc7xQHBLIwDMDPpREEz5aKOgb6FPCnCBkXzrVphDWF1quDPtKvr/aHD5kHAe5Oon9Ez72XC2+a
hiHHu+xmuSuMOhRsuhsAv2nD7s4v5TWUPmH0jjmrgRphbBbQFZf+vRh9noCdVjMPIc0CBhsPg/ME
DByMeZyt3yVr0Ybjox0CxKjVG/iNV3Vh/wxk/Wwe6pBiQu7gdcvuf/0YfgobKISBh0HAQDsHD/Us
e2kH563WIves1vkKTxnw/aj4Dzsop2IbBxBjHA0NtOTOTmANrwcNoVDMMV39gbExyU1xK6y8j4h+
BWr3nfzyD2/pd5cLfly3c1VQMB+h7FB6aozXqoPT+Pjw68d22oFnO/SHWzp7bE4AOC78tT+drAAl
Abk5gzg4ZdiNiAnv3JCPo/r8eiiMKZIXtL4oum7neyPDjLaomwKQrKgjCaiKgZ+y0ff6b+MaLXXs
g84HxkAEdZgNIO76QaP0ZLGNRkZjs2ZmWYEQhkElQG+luRF5NgLolgMKdlQlIG0Hs0wlnAHtwtaH
YOXuWM++97q0hF/SlazVRyBuM0A8bahvZo2iJVYm00UMBGqJy4Pxvqv6DjhaDobkWytUcJORqa+e
pL/mPsLGuF7NTt7zshSbgXv8iQvS3M0Q1xJXkGeexW6BeeMHsFwGfTHA7uKuJ5omvj9EWRytk3sm
pwHfcV3FchPC+nrvIsqAWAiybwoH62te5+Y60D4/lhxAaCChzC6sqm+MDWu4HyoH0zAz+T5wrbAh
6lKnoyIBdRD4xqXO8+hiCVCJJi3y+e4ia+ETtmB6+akGsm2rpB8cQOThwI0yArpDhln2KzEysPGQ
tVcZAPqgBgmz9ofJKnoLjhssFmxxObMsO3R+hUl4FQ4oc/vohXjV2u/Y4pMr4rfhnXQNTZdyfYgq
bY8dus37eS2GIK16sR3GYpt1ZZvtfQDqkizQxWae28LuPJ3p+fPAaliZ2lHP22kMbdpAiuymBwfn
Fh7tEOFqWEO3I95oCm7SOj7kWRs8MTj9gsy2KsBrACmXzX4SLdgklSEgVgYNHlyzsdobVez1nQNg
mxS3c7Mc5rC0ydqOACbApLUxFX+NdD18gy0u3SxTf+0POZBRZk0LuMvdNs40gOqizeBq901EDTL8
omqqmBStl8VdcwFkwyEggCYBphR9NQBCnDBAoHeWGK96ao42fOVmSIIwp8euCapbn3vkDu/L3jil
iH8tu/UzIytklfHS8ljlNZ5z2IL+UyGjprL9hpH3gmxWQNUafSXt2SQvQa6YdRgkbQfGRTWsnzlV
0Yeypu0VAGpmk7WnL6gqs590ZPZK89VPohy4UxN8MzTsWVLNRRc3ldqY3MUjl7FXV09AoIPtY/Qe
UESgpsfwPiveoDAs2pjki/fqmL4BIFsBNFr5IHPTx5VCUHpeF3PgppkS/JIHGtMyH/rTge+tmbg0
+FUGRbXgRslhQXWil2QdC73BpN3flv50E+GkS4Zo8Xdgj3Bgfy9rB426mjzWJ6GkGLsuT1h+antN
4JBTpz62A5KXgTUjOG7dFwpuEaa9tbmWvr8ekDpVNzV22NfZjUBF06gID1n/ca3LSzTm/DmB/GQu
X7lb4hkUgdquTw17BdEehOz5Cbr2pL0LROH0Rsxju20B6NoVgwxabMwT4srD0CQmfgfnAfItXIM6
JWJMowJyghBgBurmU+5hmTmf9DH3BpLi1dvHCrX+5VAO9dOQhSoFpT3aoEdeVAeL0AayeREDQrIF
Qz/4Migv2qpukPsmR1TY5K6JSeVf9ybc5DX4RABLxwBZvvFJXQ41O4DGtJ0Xs1ntgA1UhZtCRK7Z
TIB5AnQTrFNCfQ3XYKuf86k2aRT4AHAvcGsFgQ5ywgP4BrXA38/rRVgUu1AAl7pKQAPDOCTyI4MU
+VLWqcUBUa9qO4VtMpXji+NVSkqFy5UwXazt17HJB40iZTf40cYCABu5cWdGsA5c7DMdz2SOhylL
cRDEk9az3U0moi8gawF10w6viGMpdKzJdCBLfkCxC5IIWb9FArROBaiYqfmzBTjnWEYIC3nEoLe/
Vs5sffTyPvsE4gpTFNx4WBeHENzqa1KBZ70FE3OGzuOKwmnKx+HLUHZfRM7uIOpQ70QJnzQwfZvu
xoQ220xe6fcboPkeaI43PbCwuCnH1dOxmNd1O/ZZd+8AVsX7pqaO9RKQ2wBCuEm4hNVnoNuy/bRk
X8UA0RrY1EXP0GusdystrsM2u7KF9wyA12upp8TAgjLOhbiNaOs2fKC7fFm7WwYB+HsgqwGbkg7h
FXhQleSd67CeciAG96zz++bQLy68g7NmF/su60FbkR0UYTnOh7XOXjD4DyCdMJb1pmnBMj5kKGwu
5JRfZA7bO1u98VvYmJFsykUtxWMLA4ZbSip34UGNCASsOosugKnkl7atCi9dxCqACWvC6zoMQHQv
8yshtJeCGpIYYEktiN3QMwNucvX9L8PoXsgEINQBA4VwM0Kn/4vki4OOpyPrxcrYbQ1+ISr2pkoh
kHEEm2m5QFqbekDco15IRbUcRMjiugf/qG0TaCaGybQUyWgGB9pBQGwsIVmLLuModAK0NXkpa1jW
HEjd9uH9kFP61vvdCXc9Q7iQ8w3po2uwX67RIrkYMmjQcIBbAc3vjmo64U53o5HRiWmt93Udgi4+
o+8ClmbU3fdLPx7qop8ZSDWqwb4R5asA3acGNMwBsRYy+IEVDZgB/QKiKjY0tijLuqDf92xf5rR/
lq5iB8YJJDRIG0APDzBOeelytkKjs0OmwEpQquxwcshe0MlBOzaKi2LdFeCKgEYxatyg6ewT1K5g
7tn0uFoyiKjdyJyvO1DYeYrU50tOaPtlgP34kGjfvCJSfUKvG9yXxoZDKp1c7vLAm080l+5Ye1MJ
VmlGnErAIqRHj9ZgagAFt/QIMVB+T3vQKaBzIrSJF4gboWz09LXjC0k1o+WTV4FEHDcTeP01mDYQ
kmigQOkI69Uu6Pg4JH0uYRewduJjB5TghZNslThSmMvTYBCg1QGu448pCAQdS8AIeZFQXinL6HWA
aCkQveCdANjmrsBX2zPTPTjh64/wcLUXdbh2WxN5PoCXbJ43Vs3zEZzI5RYcrgY6K/KFlra7NuDd
uVbPReoKBuMeUwXg0i/5je9ORBuOSO1RYBL9KWvWOABfcUva5gmqEph2dLMhEFeR5bWF+EZc5nn+
mgcaCUqmBGJo0+2MbYsSeOP1Q7gsx9bB8mIXAVlYgCfg0VzVGKJP+tbCaOoKQhflF5Cl2xRyWbNA
y8jdwavugk/60me2u4cuiUoXFOspqA3VrhmL4qoV894WBFzgRuSbdW0+9OW4B9ekLzZddddk4rE1
7XAjM/4Cd5w8zlu6XRkYjLFzDANvNCe9sJqa13zFU7msBzggGJwPCWJadhyqkO/CdbqRTfEg4JCQ
NgvwpfilicSmjZp76k8g0FTYS7FGCuzB4zS8L8H5AgfTIwc4sPeXIiiGV5AV7/Pav6MZUPYLvZh5
bfNdDemADEqWDNIgkDlp8+hTNcOIcZP1lDYQkPHLW6pw2NhsD67qdAsP4AFKEAwI4bgSbf95Bn3t
xWaivzdIfG/AFLPJPKzmcVzN5eJNTZ/q2dwrBd2FwFqYP8H5D5qC1be1IBdj1rtXA9JoHXOFZi00
l58LVjpINASf+KjeQG93VwVsYsxGKpYdej5eqzKYL3yHm9BtQLZFpZ4p1Trtq7FJYUlegRQEwZFx
ri/hyMhu8roMLhgkHuNwQjo+LOqYE3Jle+ijrD4ONj7MD91aAH2tnAPjwXDgsNWnqIcEyGT4t55H
aBZYk980ozhEqoLsXLRFcZpEmGWD+eNd2BL5QN1RfTX7tN1NWk7AvBXDDmJCLc5hAd1Hj5d5PCMM
pJ5ZT/sx0UV0uzgZg5bYXXNQ8TExqjqAR0G+uZAV6tvZQG89ATUkmC4pm8DNcH12ETkYxte+/eZA
gepiAjT4EGvwxS8qapccPALE+jHnWTyzOUjCrpg/9hkyIabyz1EAavQI5gQS5+FeSv2x7SCuMpF8
ba6ADQbJYSHgbwVZUe370R+vO4Mkq7DW3ci+zVPBjNPbUkYujkZYdqSqIpDtqNAvjGVWTBvjR9su
xLQpVIinEBrtu8SBVPMNvCFv3zsjNxBzArKS57ywGwjWqLiRPRpTndKboGogNQkhh42vhs/tgoGn
zdRLJbMJCifIqICTRxCvisls634MdwHPqxSDDDVBR9Y9g81fQfHegz919Q2COP1dGdm23tJZ1jdK
4ZjcWYTRIlHjiZ3nW7RhQDSEilOKjdN+gv6F7A6omrP8cloD0165NoBEEhJ7wOx3FVPyXmYniAZK
TKCSR4geQagVKr/VDuJB4B5R3oGBFkucmfa6aizHNCxz0qbSVPhuC3Q7ovse3Ru6xcRl8lO1ELl3
DszSgzHhQm5DQNCyxIOSw7ybwkawuC8h4FzwyN+M9UKXF9WHAQhWbMYXKD0JvZEcEyljBY8r28om
zsEayF4C3UAvicC0rIMXj1/2MR25+QSSPsj9ZQWf8SRkpH6CsDevN7Nblif09ysKO5NFvuVBNdl0
Crm5mkpa3PKhBvctyscPY8CydpOvUDO/MuU0H/CbvvdxzkXeXJQFiMpFs05Lsuja0c+QT5K3KDuA
om5MSekNEhI+Pxdj0G6yXMkgzpS3QDnDy9vspjDTAOc547i6Kschyo+aLoSlCE8GIQkwQBxJ9gqq
T/4OhOX7udXr3mvhxpOEPfg9lYNcEvBVMXSVcL5i9t3TQ1O1nXzR7TSOl2hH123iGSovKsiNXyjk
Y1C8WJVN0eBpY1gJ5dUGh3cWYTXK4xLa+Roz+E+zX162nm/TrIWMEKiWQKfFiGzVl7nP+yflz8WV
AVgPJZffIgyOYYE+NmSTnhTkXebpAvQYTz4o1R9UpFGIl4gqKyTaswQnyRYHn5mKI+zTwb16U3n3
0JcwATqAdB9coTQHVQsfkuYhqlhy4ZM7VqEsdjmp3abpKW92xZoyluRqRsEGLkSaFUGPI3gkKbjp
4ipbVtFtWzBZJ0HXNsWDPtYqu6SKbQxZLmn/EvKPyyqTtQcTMKOLPuYKTNI7QP6jbFdCH3tMVpDF
2NEWTN+BlZzy9RYX1K9z4IMWN5UfId0zQzHER6l1vWYvYO54kUlCd7kMY/Z/uTuv5caxbcv+yv2B
fQLePDYI0IqkvMkXhJRKwW94+/U9UOd2xClVdWXc6Ld+LCOCALHdWnOO6QNWoUKXNvUW8+4HBQ+x
GeG8QMJv5E3VJjdxrXTnjlOd5XiV4ClZY9d7atgkGzF1o5clym7Aef8LkovWIzdfIIXhiWsec84C
ZsbAm2lIDc1JsV39XtfU+nnU6qfq5OhWc2P3QOGo2/DpTbpJOW+LzrjRCMTDVog+HoOtArFAvVh1
Gkmmc8sVuLvGWN3mShZek5UGoCHN9Dmxp17PZi8WH5oFvUJO4G26BR31B93H3kshjcyZxA6mBuMg
LWb3HIPikGyUkd0hT8jWc7zFtCgPpruAt8MDXwjaaonLBBcldbORVnw3K4UuQOKWcXcuTHGMNe2H
u8zTTzvKM7/URJWtPCscwLyQHG5sab3LTFB0kSVFmYZ6vLxxsqRrtmLK40BjzPmDq5EWp+Rze4my
OqSgo4cIfmJcjx4btzzoa9t47ObplPVRTCKzrN6mTIFuFo5s4YweYlMZ8cZfxEzMYt3HjzUisyrA
9vYLnfmusNuXruYUti+KLrYpWcWWb9OuvKgS6wnO2DLIGCeP7Emje7AVWzO3DDCCcWgeNJUS1DIq
OvyMtsVoKaLa8fS6GKZHwyoNj9JXvUlUJxz91m4DbIePk0WU1kevKuFNmjk2FZAEvAor80ZbSNo1
PBw6Mpfb2JZYv3tTnLOsVbdl3BzHcrgMzbxW3txjL6rq0itGIEtF9bGvt5lvdstQRX4vTDVC4zXq
cc+LY2Y3tq4voKYivIHVIs1zVTc97YaheldDMKCbmZ320ZaFRj0hQ3FHMWESm3jIp+sgM2ZFJ1k4
h9nlV57HeXonnUV5cEP6Qhu1XVqYg7l4KbM0voGCpchrBrKQXV43hYfewQQXeo2GTcuzw6ZfjoPZ
Kjc6EisHTnPZSnYLMW9ZHmF4HtjgbjOqFyWZYpl8hAUwHpbYil/KWE/lTQuzUGycLK+1ILK0bLzO
4RClu0Wb7fmoVtEj26dZBK4Yl84zpsn4UrK5GPFycz7EJou3iYLpwZVa9zM0rPGxZdH/zJUmE7vB
EcUdkUDQ5sQQqsA/sprTQ2vg1EX1jXB1QbISR8TpmXP0Mxs75YQHL9qHy2B3mxDmj25BTNP0g+M4
ajA7Ku2HbQoEp5ZbatdVYd5XnQ0Kkk0TkWlj7ZV9xWkUh5pucPISxtRWnKBamzneU/oIsZEKOnLh
I+jbZkLgObNCutpxVVEYMGUS37KHMp6oid/q7SL3WEv106y0gJgKDkZqrwufNXRMj1GX54/pwJtF
XQJ8IHDAwTE4nxWpGWj1TBV+P+VKNYaZB31rqcX7SGTURgBrA/AxTKOZY/+u83n/P+sq8Pr9IZyy
0Kghz/qewULi9BLDFWg2bdf4CeWvmTncch/D6Tddn+9dp/VCNPUs1dIUB9HltwajNtWdawy0L+gq
dBs7Be0Dp+8li60XDq2jTzOqQ6dklL/pZHxvzfxxXRPNNiJrRf9LekOMKDsSOWq3AezajoTQ7FLM
ZfUb3cP3xuV6FRPBj4VaityK748x6kSH7Z7HGBvWRiekOyJyervYzlYW1nDoBuV3joHvfeE/rrj2
Lm2bJhri2T+3nLo1U6gc6SXK4irmk9saGyv+HWj5e89pvQiNUddE/WwjLlx/1P9oPrOzlAj3Vqlg
cqDszKkrcAdiSljT/uevoUtblL6oYeq6+63DXhG6B/IAIYZBDTkSIUzdrAEDKev7JEx/01L/m7sy
ESzQA1Xx+aLH//NdAfMzNCfvuNjA6ZCtB/vstmw2jN7fdXy/N9F4gOB/kJwgxjcQD3x7gAr+DhgH
nNOGV/cqw63VPIVFAA2S3Qz18mTrmAdL/d07/zc3yCTHLSJ1Qpn//QaTxoXqFHIuygEp+nFbKy9T
CHtLElTkhzBgfvNA/2aMobvEcGCZHCqQ/vz5gcYUaSEH8ZqAmgG0uCit1xtq8M+vyN9fxLJQbjOH
mN+NRabCfmFMGGK2SimiqzM8mbHxu3jJv3l0rmIj9UArCL7ku4Oip8Pagm5jWDlX0GVy/DTi+yZ/
/ud7+WPg/Gczl/eCyzAL4ghx8Wt8U3UAzyyyKiWvVctplaXZc5uM76x+6Hbyo56mt4h6tmSpwfjB
42o3ZFWn1o1m9xtKT0+a5DGL1pjhvbq39vg78vzfPgQHXSrtcxup4be5Je6Ktu7ZNVB/Uot9JSnZ
r67qQ4NKZ6OjM9r/8+NYB9yfn4ahaAhCbV5WNMzmN0caVB8dWD+jxGnTnRsBxXWcC+Z3zqLzfpy7
7Rw3H12Wv/7zZf+qGl7tMi5gRIWZG0Dqt4mAGNZuCF3aVJW/kvg2Oef8r/CY7BPvOnm/sNB4vfWz
8Y7Vxv3NkPnrIzZQajuczAyV2eZ7YlHCzqPObIzWwH13rFr+1MUbs7Xuw875zcD520sZJgYLZgQX
28OfR+ckQRbi4OdSlKShXCtoXdSGI/5v1sB1lP/5V2QxQpXKIuua4DG+iXeArzCDV8zhOikUtIj9
rscirS7B2MBX6qDq1b9VWq6ihz9dk02LbvyhFzKRDX0PWXYA+DXCZlfRqwYkqUnddTFMEo5ftOmV
J8DUb23Z7iN6KrXCWTmjYqh392lKH/WfX6a/3L0BswCdO+J7DUn396c8CLWds1VxYq40Kf2uHJUN
bUpPBwOk5nv5O8POX8bMej1M4jYWFpst3LcxA1CHAVPCS0KLe9udFg8u4WZ+6Xb/fFt/2dhwmXVm
X7X1ru7a36YCaVG8sDizAO4T0sNiYm8QTd1XpnhkAwzvVhv8/7crftPSuFJ3Co0G4sYCnZbjaAAl
o+g0QES3Bav6m5/tu7YPHb6xypGQA7M5ZW1Zf9f/2OIgk6q7yGH1r0pQ4VZ4gRTnV5yPKc2U0V5b
3G1UiS3gln9f+b/Njbf/fku/uSi//eP/Z6bK1fH4fzdVbjBmNu/5f/2vryb5+S7/6/5X1X/kyc//
9Fmun/Bvn6Vm/wsPnAZwFqUvrpZ1PP3bZ6ka/2LKXB1cjorvUFnzUf7bZ6mq/1IUlm5U1+tgtFez
7v/xWf5L01bhPw5NNE3Omi/8P/BZMkl/Hxh8gVVGx1SnMELY8//5velbSCfg3HZJWdAs9rrRROe9
72jmBAJa/95olB9Wq1c7Klj9D4M9EQ0pFCQVfLAX1R6maxOBCfYyYcstkdnuc2YkH8DsGrJTqbv5
1pCsrG1b9XERJJCoGwXhAEkER9jp0IjXT5zqZPKh9nzQ6qMS0XYx+ArbKV9iGgQJOF1ZHZS+mp4j
s+pualPP7o2xMUkemUFQ0Bnkr1NcQ0vdpNeyWqynMI7n54neIvqe9hOEE5/YmhqEaBPWbdUN+nm0
Yp3KCn+rzBNlqjCX55y6WEuj6AoaNLvC9/9M086+2Hkx+SCYtUNaKcpez9vPIgrFSyKL7lp2BXxs
1S5fxNTbl9iM5K5HI3koYDte+q5qvxKRfAyFiA/rXwJRtS/oAsxH0Y+fdRPORKEj5I8cvvI4cvFp
EuZXLRJ7n8AH2jtL+kEHQfUXW8+ujbPA5fjjNmgyWns4uDRm12/pzGN2Veh5XtBifI4Jf5Ut1Pkq
2tlJ27d+OZnWXmLE8KEYmV8g3+h19kYDuk8bu2uvFsrebOPsatLeoDQV0wq3+YTJBqBG+iid/oab
UASYE6+tVZU8VSN70hUec1rEytbq8OYkANCopvLFOxSZFFeakBrbnF1Hg3hnr+SNuyzUXa6seNbe
hEFy6nu6zpvZyjMaAHGu7IeYUq/kSABFvLbxT1Lg/SQJwt6PmY5v1jIFRLM/frx67hSvKW1iz3m4
KcqT/TLB+0N2GppfqZ1/1DLnivr4WTTpR9MKbaMBODysj1Xqnb13DW5ZzjxgVvaPJYKSNNDz9e0q
sr4cZ26+TCNKDnrJD5LPsY2apP3Up9C6GGY2X2bRGD+0UuMpOsMFLfl4K2dlxMJG94b/9RkM1a2a
E/mzAXulHWwHGDtduzp/aOrODtJ4RLKa1NlJpf+zg87qwgam2/KM5qbBsNsoV5PmTVC1unMD91Sh
bOWWg+fCutpixxa+YNgi8VLYLVRTeKJIop8zmiO+TVvoLcmmcWMZU3Jw4W5i5sCvAK5m7QC2dvS5
FI25l7acQt/UynBv947+iQWahQN0RkVYVt+VUJcaDirl0p67qKo2Tul0v+Dw5/TgXHbx0eQudCWQ
q7FItdeRF94p7ZSE4EmtvGLRzZ1tZNZdDWT3peqd8T4l2yJo8BKuROU5fo8GBsKyWPRxc1PdR9Do
7+fIRrZo6/1LEwsVzZZRD5usrwe/rJXo0loq0i+qp1u1SEbPYosEpw3HRVBqo0a9tg7v3dLG+jN3
7m2vJDTT08yEM1Vr52x2lwvNF+xxoab7NKe7DSwqYK1MG/GmaYZyE3XusI8VhSJbKCNnl+hLGthj
al2Qh+pXRYYj+vkw3tZOT7qtaaMZqgDEIdybrPPYZ/pHwWW385SbB1jzP0lIaO9VpsrRm4fJPObk
kgXQfi9WQo1NRgDL1Lp9JKlcH4Mxk02gk2sd6GFV8w1ls9UHhgTGIGi+iWYcBEjhTS+L8TgI47ms
3ZJ0OVVFnlQmT3i+m6MmhfHRwiZHGLhqVoSlUCkFaJQdi1YjncuNHP2gVupTq1jJiwuT+6WvrKO+
mAYoyBGrZyLLwBLAJV1dIO5Ri3mfLOOcequW8mjINnw2NUGfEaz5nopud9tbcb9vCpwjK2Zyga2U
cSRMq+zUqak4W2Ce7pWM9osSVqt5T+kNz7RGdQUgiWUL/YItWeUk+WdVhXS6SBGIxbTXY9X2yc9O
Hvo2cffUr2cMr4z9juUnDbfKRDNMi9GJtqnUDsBH6OM0EzbRKbaDtleaC8+/51Df5u4mL9JrPCdy
64CKeorGevEskpyPcalEt1G0Vq85xPgNNKy3SbeTU7zQCx3a3qUSHCk0r2v6t6A+g1ijxtsjfPOU
Umtsjw7l+9Jr3BNpOR694c5XFvGaLSFQz6kpBUNlKrPj4izFeTFzdChQ3g49qDq/SUjDadCiESih
Dm6A0dENzD7eRwaKD1hLw8/B6M9wmSav7LhfR5hUYCbDd9t8OAARcfdVmE8dQ9QsT3lR6CiU5uac
1WR3eWoCQh8xr66eIPg2kNtiutBqo/FCqWZ9HytVvGdTMlLZRfo5u+F4aKCPvTSDUgRidMafglLQ
Kkp5bAeZHJqyQqhSucuzAoXgNNOlW4eEfrHjCDwXXV46AipNS89CeJog+BbmXZK0895chHmY1AQN
8Fwuew7xQ6BpYU7OjyXpQIR2oC1qfgllEXlIDBDN8kVIOnWYW5WSAcGG/0AOy7Fdah26Y+heccvj
/62x1VTrSsV6lx602EjvcILe55ikL3SS3VPSLdlnT5aDV4YmyLxSPgJ9Z35eye6VrhW/InWWZ6tw
J6+dqaaHqVFuaTyUt0XePhTRnLheacGVL7Jw/KUDD3WR2Mxpu2HCb/HwFNrJkZa4UworDWmGVPbR
4oIQfof6Sntc+Uwdyz61hhM/a9b0JkAWnZR5MBF1GKg+XTMp7lYw9c0cMalZZV17dbisbMykvNcV
RL2bRgVerWGxuHZlfTdRJtxpVXwGA1HfJWAF+QPB29502t7k87emKG57gTMkGeTwIEcOCFkqxl0Y
F9cqNp+z2Z5uhRIOPuxICOF1NGxi1/YMFlyDmLAzYxUJeM1L3DrGcbSRqBFTUlztpr5tSVQkuFF7
jFOsJ8XywQ529sMpiXGmmT8QEvCado4eVI1C96VJIJfls8t5DNBaYqvbhmpfUJqTcixmYXps08RG
cbv2mZakfWKmkYFKRWtLWA491CobPlC2l2sTljJa6CTNdTHV6SCK0Li2Em6jbSCapyHv7tpy7D3X
jZevxm2OzagMD6rZhtdaS8TFlM4QGLUWIc3UZ7+oWedWHPMurZ0yMOlN7ukXER4pcj2IR30mycci
ZGnsjZ96guglj+25Dmb8N6Q/tE8Wi9u5oCZWeeGsioOh9XPlyVKAbq1BRBGtAnt/nqXy5EyF9XOG
Ar+VbHw3pt3GQYtUzp9hR+z6uUM56uAB18up2zoDrT4FkKVPg+sIDYoWEyxedNpmd44XsqaGPkfT
Sx38SCYiuVRlgVYSHQbCeVQ2QysvQjBPEMJoPeld8ZI2wOIWVauDzjbEwSq6CvnQpHlJPBekNkGc
RtVNvWUwUQeK8W6qS2oPZHt5LA6Ek0XIb0nUQYMBgnxfEgexxZgIyHTuDOSFDQMtRiE81Hrs1cbY
7x0QxbtqTpOdMGrlE/WxtUtbYk+UVp8D7in0o6RfTiRGLLdIV+ju1vXPyCqKjZI0P1qQ2J5hzOkd
tmS5I5HDuCnJ2ti0g3OpzPgqFvZupMGNwDOl8jAr6rWDI7xipetN2c/OjoUBKcNsa0MwuKL9SUyU
8Zazuv0MYacfZDXwdpXKoh6kHOmbES7DidnMhH4m04SGmrqSR3x96MeTy3H7YBu5fsuIrQ7qYphn
p2r00avVLnlVkMPcYHkoL+EQduFmns3pcehE/Z5Ui/ArrYz3wCjL274lWYmIo/Rc5ONycpxiodtZ
JZZfJTCnvH5Q63vTaCRqW4HPQ48bZYMNLNyNejuUAauKjRNUQ0A7RLW47xmiBXAAPfww18hA9oTt
swnmN2KLtMwHkbTGE6AhE0281W3D1Kx3YD8wo3Rp3oEprJAEj26lYJ5TcvrqsqvvBuIebE+3QiSm
LeqSw1LY1QesT/uThWI5mMkwQD4jdO3WGrRl15W8ebHq9Lu8Hu3ncUrHwIzjsfSUoVTPkZsXBxm6
6W2iS5wOgAOVaZM4enqOMxNwMrU2i5iOY1zUxAi3Jmpkmm0IKDkq3a/SFLVjY2X1huPFVfGepXSt
i7YdTs4kkwC5FS5HC99KNCShN0fm69Qm82YU6lNBMRu8yPDZ8K8CVBDsGcuZSZp1+gZwtBFMpHNd
i6Vqg9p23rsqXYK6Gfp91MTDDdTx/GaIundUeNgQ1F6sFrvBi6BOMt/N8efQGViVqbrbS7Vzspoz
TKc8w32k/zRmx6i38ML0BQElcS22brHG+A3mGex0cja0ZfzIrCa75PFsfKlupd6NUZTcwOxP/F7a
bMrmBGaPrlDRnpU7W84/5j/0TskQnSfGq7+k/RjMRBce6btFR1l3IsiAevhJX99MRYuGmEOp30RG
uatEvFyqpifgzR7UZ9xS6GjsGRmykNIzte5myOZP5k66tjImvcc2tmUTZ8AVC8QK7jNZAY/ZND8U
nUlIgoUCLE3mR1kiL21axZPD+DQVYJnbJDXeqjFeTmWR2rf6HMonMSE71mz9eemHN5Sv8rYnV45z
oBrSUBiXc1WlrOb9J2YbNBSF+jEBgvLA2Q5+75D9ozRWvxmLNCcMbmmeFFEWNyn3diDLOdrWS/pA
ieFgx0QIGtmYvRLqgG9gWq5UEHQip5qPOVE+5LqXSoT+2Eyskm4Iq5ud7TEtiDWazOwHtgt00ar5
EI7ia8IwOi3ltVSmtxI5xZbcutvCLBfwie18E4aWOEIoDreLpftExVT+GrsHtDScPVxnL+owMsEI
LF29k3qIFWymmzoNiBzTznpaDUG9GOUxi9hNggMxjwKJB/BeMkicKEXrJ8hFVSDRpukUBgpeoaCy
UCPgA0lgX/c3q3ry51TaMx14VItoWNXFd1nk/M6dpkcR2c4J0LT7A3Q2cgbHjPBpRMda0Tjtu/pP
hZXrOOaOR39j65DDk5mFeXVrOexS9sIbykBfc2ej/p31GqQ9FoKwXLRtGCK4mHp5Si33R2kMD0tj
IBNytTOa2NOQDF/Aw3/qkbWlkH/UbHPwVPYUK8PvppThKSlZN6nkXGI33OWUgYSentJ6YmbDskZS
lVNuwa49y1ychJs+tUk1no1qFvcVyXIbVSu/rCzFHqF9mmI5YCKPfXJ7MaoRhggJePTjnmrsjP0s
QKj0UiPOTtjfbjqt3gMVwCrEMuf0LnpRp8X70XttTpshGYX1MLBIZrwQHlvLt8yB5YPBzdjR8H8d
FenDhyEGgmNhhJ/REynSGdGXa3zjtRTQ97HzmIRvFr2fd8Q2OhqpV7WTdBzply9e8IW/mckIKpUd
dNbnCuLsHaX5fidceXQUvaIAkD8parQrQNcGRWL4LNvPZGDcVH0+YQPrf1Gfkx7P440kxha0eKs/
wjd+QVG13FWp8la2DdPV2L6qor4rTfVXYRQvtet+AHH6Sg3nZig4uehQsnX3CwX1AdYu3xwpihcV
Xb6ZaCAuffceY7A+YUThbav0fmvl7SEi/O21EoSe0RnLrh29BfaKyJPsoiSUTOgYA6I4Y6PZ5n6W
W+Dum9rds+LBZ26LeWeQAuHquJrqfkCBj4ymKo5Tq+8a/BSFjDjVCWtfR8snwV/Thq8DDLheTmlY
v/EwH5C/78uivJCqNAVxPmx7PWdZ7Q9J1BCKEwsqAlmT73PEz1tMGtZV9mKTr0rSdFQfXDyI1JmG
rZIQgQ35pNqWayyIXd1n7M0jS8fpbHFsyu3bjqzCkhSHNcuwQY5vcarw3LGIPddqjlOcPOcLFso5
br2ij96tVGcRUaCIF+OOYlP4BCd41aKa23DUUMQMdrVnH38nFnFmPOz4lHtrSa9aQtL9spgXwlcO
HfLPDeT0lzRq7weyqUiXOdFUIdek7v0yXZ6qJZrxZSXCj6AiE4AV36FAXbDhzc/aFGNKCa9GH2/C
SFcAkMdEbBIpE0fktDn4y2BeR4+6dMkIsfo3K2xPnIeBRktML1apxvuKqWxH+mboVa3N2xvHlITL
Sgm9BbXTewMp2cuy1N10tiAeQ2Radd9WwxNFQnXX5kI9onlSoFIpxi6TLRLAUKbt8yJkgx8F5c5x
cOWqaHdS16tsZkWSUJZzibn30JcKWUIJKSojcmNfo4qMr5LSULD22I9W1rm/cm1wDqFNLmRBpMNH
V5Kg1GGePhpuO5zZqcrPOTPyF4JNm0OrLsmxs6kMUyOYLGJcpkI+2E0c/wzbQn2jxGbsc9lrt8Bx
2qemTdE4NovwtC4lFY4y3TG38QdFZDL3bvvHVyqf2ZnQVCo5/qg1x72WjaoPOfzXQlTriWG74lvR
BmEsm7ch/rhbp0dGxTzR3rcCSZxHWhlHuVhtto6yDIFqN8s1W6rwPGuGEWgAIW6Jml32RqW6r1nf
E7KmWAOq+rh+todYPrZxnr1HKOt3ExLkbYzo2iPzYbVLjeJuSATfPsaZugO7oxLgWKXtW9rEoW91
xKV4jYaRqR20fOsaHMOUvoNV39jDDad1Cg6QgjlR1m/Srak6VDAqPPy2iGnwKzzYWuX67lirG7uY
6n1r1vkWmZi5r9PCuCMb7BfgovDMLYWHtGyHLRQEdhq4cGjiRkpykMQ8HFlR2pPMnXpHPhyMOcJd
1FcrHYczhw7sBSy+2xklmT8KjTKJHmX3sTvPD3FZRgfbrvPPvu/s+9hsX9GzaK1v9+JccBj0ZcI2
PmRjfKykdmdhEtjIfi59S40Y3DUVjYYv9L46ah4qxIXbqiN3hFLXtGMb078t1A1OVunMG6kVzR5+
qtj0q9sMLkN7IhUgf6pr8g0KlRkbx0p8E5e5Qs6Xq93gLSff1bX1Y5TNB2htVG56sz04gN4PWdM4
G5rd4hor6Y/RID5ztpIH7HqkQlX1tcuV6KZSCD/rHPmYGJ12T5SCRq1Z4iHvO4LrvJwDw1ZRTPTa
2khwoJHKQ164iV9lS3bTWCQ/p2OX7+2ixtgGaKsgzlYOBz62/ElWdH8K8cVyYuhF0EfrD9vItDlG
8Ovoq/AceDMDopPU89gi43aN8SGi/Rz0qYLKup4wysyFecDylPqJm5ZB1JLG20dI77H6kzdd9NI3
piE6JmmuvhOrpbLq4pqN1llF66zqPE1clUMlwXpOZAeSh7ENZd/tEM03R0TcOBAnkiHzeXjsq3m+
70gwobGpTIdylgO7ZcB0dh7eYcN3tuYMzaWYs+VYtx3xIG5ZBGkycgotZ7bka3E1pdpGnG1BCAjp
Ife8ud2nzLGlWhZOujylZ0LDxvYBtqhbO+8fwr4aHrrSygLC0HRYe6PEq5H2gWVN9rEn5Qh/ylj6
qCEqv7Hj3B907PDUWmibWMK8qDUVpiZM6zuRCescTma45fucy5acgymz9HMq9eKGKIUfRoNsppuN
nMikod5Vik0BhTNXsaonK/qGR8avdjuoY38dMkmeXwXiPzbHbN+pcb41I5wLJEVsxsxCDU808z6B
5bRL5uljII/QL2dIpFQml+jUiUm5dDitPqO0JREMJ5J6nIdR7mJDachvauozrah0ywZ1S40rGMhI
2mpGr7Lflouv5ZLks6JztiISJsmthF1aIRG1E1WIE0VLJVBjI9mmZvaLcDn91KXxdNCnagwITVU/
APA7QWPqkx9HiP+kicKjsajPVkrsbJ2lno7EwGYbMsocv2Nu2E4IkL1G1Mzrce+cqcHYT7g883MU
Vpo/xm0bVPSCNhG19qbKoaUVTfuIfLUD8FAjv7Xw5UMzbGDx6y6ZnYTsHVIzf6fZmO+IlRnPA//3
Bt2SCFJBWGubKeZjslQknuR5uC0t8yYuDLb2CwngG2TlmTdEAP5Dq2CkY7rmJoc16ryZSCDJOgtD
N5p8L6/aiB10NycPBAS2u7IwR1JJ3GRHwrfaYk+v5J1NXrS/Chqf1IGumdoS3kFwVPdTQYhyqc1l
/CV6OpkqsakudACaYiEdw/NcLfWunXKOYdRUbpcE3DYyT9TfuI18UBX6wSoX/VVd1vJqmxfPjjkU
1F2N/Nni5OPnCvVnvqZ7Oyd0uSYij44FSC6fzIrhaaiHzyQpokvRspehrm+Nz9UgpkuVkHKiLO2n
S6ITXVw+pLek8LXeVhK/tAbjdWGI3xJBHzLdqc2rkSfurS6QSm5ChTAWL2SWYWuuk8dcjwDUp9oa
3opxHmvkDLhgN70xom4iSsz1tJ7vhlD/iwxhFGOcNlvfKeTkt2rVHQH6TM9p07U424ryxxSn4qUa
um4vHUJ8e8sZ3pTJLe7UzsbUEKF4vOiV8zVKTM+eoBf/Vjhqeya42rjalaocVVwBOAYbHiY0HOY3
mzJHQxfy3ERd+UL2W/5Mc+7Lbej4NjOBs3ZMg9OYeAJRFy+0wARdnYUoyE/krxatGeIsPYACH7Xj
jnd4rcaDnGfKX8JQdjUJc9dSV9CJWIp7mzVjeIgIqmQ3mTT91wq8TjFHDpZfgxt8qm1N5l4uhSTW
nYpGzKujOXTdTVLdQzLIOFg3M/+CRD0e0RTPqU9SB3+dymifkZV0G5uudh1cA0qGTT21Z04+gDQw
XvEOYwCUGU920auJow/366Lgf1nUvnmVIU1Rr8/X7wbHggRnZ6JDPFIQPi8awD0fIAp+x6HJP4Zu
TH16QuRN2nGxqfLh0yx5Wdwi5+tnQ1kdaGBXx3IkdCA1+mgf2QXZivzet+DeDGppIYAHrWnKj9ms
dIz+VlFX4o7LdCfNbJjLo0RxnlWdt6+kad17+BVsHLo8Fcm93oYtc5dfFfz3ZNCp7Hb5vNwao0NP
Tv/AxI9AoHRIk9rNGcr3zUjW7J5aHwkjel2Bz8T1G5Rrr1zR8w+04aq+QH6bxs+Q0u7GxXAxU8tx
VflGm70x7xMFuMW5yaWNFSY0vuZi6F2y4bq4vsm6LiHIK4+5aKjOY3Nxpyr9tcgOdi9RCFV+zc1G
+KNT2uoJg/xiBAsnyfheI8PoWoUIiRxPKKrqI1Qoh6CVuQkVu1xyzsvMC8ayXZZ+eg6pooQPzZgO
vS+c6D5NQFmybtaKhceWeF0e6tx8aqpa0ZFlBJGB1hdLc+nTGHKGhiXlVSkIQFwr3/nzwqmH1bRd
xAvZMaP9Ii0jLUjq0WEcz+WQnfJSY7cByMbiRXQ7K2W5St3X0cy05kyb5qnX+C/LKMLqHVaDXC7G
gMFhN5VOf3SSkqivqgsV9TmZSqGuriKlPhANH83+mAMmMvlZnpaSadeDi2MGdtWnrwrZRe+EjXYX
MQ4CWngSIctfTDBQHh6g3PYSHKXUIWp55yAp3tBrwrVCWZCJdG/zRp0iZDq+yvkU26dD29Nfa3pb
N+/2bS1OC0JXKKrK0mzjnnMRLcg09eKoTHZzXji3FLeZI8y5JcM0Jq4MO+BcOUfDANv0MrZQoHfA
+hQoF+Rtp8FI+yPvd5Q+JA3R8n+zdybJcSNbl97KvwGkoXFHM6lBIBpGsCclitIEJlIk+s4BR7ej
WkdtrD4oX6VJlH7KclZlVpZv8MwyJUQgAPfr957znb69sNtW0azM3ALGXk5uEKpqMvmKbTJkqbP1
US1gfC4TKDCq0sNlwsfoqX9XogO9EvAUMnHdF/zAHe37seYgh5GdKG7TC4qnQlZobGvbbr8l0nOd
azuv4yp07aR5lTCGrg1QLshzudhdMJMit3e8ZWESVmXtnUmhZJ6jWJvzc6ankOqiqEmvG9KRASuM
RjCcKj41x60IYGhFqjauvmihUR/Uya0YbI8Mdh53oiy92A/L2DGKXWezMJubDiVuOHhgao5mPBbj
sSRGg5jMKl80f1djBMG+w6+PAbgOYEIr5tWeHNMt7x8JpdG8NSKrPDoL2trAMN1rOiLdwah7UDS1
zvZ49+KQ5sBhSZr+A1Wyw03rsxeOJ1W3mbpI76BC7Cjt3ITaonigRrtc6BsoFJYwbNz5KKxJbQ2M
GaC93SGs26m65W6mTPLmR6Oe/S06wluvHswwLWihU4L0oaGdZ+aRlL91/6llJ74QDMSTORH7zDW+
6Hoh3bm3bnsaGN+UZrFoWDoxlpQHa+wQLmScTOhen080QbbD6EYXYEruS0Uwayr8o4gjEEeSExKZ
6vQlanuTEwadLHQ9kho+k4ev1KSiavsQzxCOcQ7ZwDM3lCr7pdHB5xmbG85qEwek4HTN7wdOR7LJ
lq7/YYlFi1aFjjqUeDqjLGPMp3beNPQY0Cr/E4xkkBhQQEjNndBSZxpLLiCSXadycFmErYEHSukC
qXqprrCBpp8aRiC0k0B1XDS4hj/IQZaXyRx/LFuKQ29uHoA95GMUBhLCTSjIhpo3TTbL8sqPPMg2
9CMxuZotscbrvBqHbBfEIXRXuRO1Nd3QNBhOxEm2N5Q/6aEnQjqJo2kjreLc0+OtLNFDZvJGLM0Z
HeOjYZr1rl2D+TrTuKE5hp+qpr4oS3UbRQ7rACF/5epAI9pYz2NIyN8dKXMRw89x3wNK2zAwvTB9
skmNxLrWZDpugspt9rlYYO0vNu22FciCd2tfAeS7x0LebppmshHUzjj1vW5N2FnO9WTmhypDRAft
bhk2bk/p2HYxxLFkoSLnCGRuY3Ku+A3j7KYNaHkmqj/EZpPdlkSxxVgOwRPNx9gqdgbdwSMs+k9C
QAkg3+WMNiAdragpilOQ+XT4LF0/MCsdv9ppTROth3JDzOIno0ny88rJv4B8Tu4IJfo81RWm9A7w
dDDWjM1Gszu4Kt45uP6bdrGPJGK68CrYnczoTlnjhFw5H886HFIHDND6JfCibxZYuW1XlfO2BQES
Fk7zQJKXOI6d9K9QJdKEW5Ligjg5Yx04Nluni4+F4Ux7iNz21pZMGKGILd9YmVIawagrXCj0F6VU
5r6g/aJo8mziNnV3bjI9Elz8oKekvhBGQacj/so56jHq+gxxNTIUKcaPUoINTHrgCcs8GJsOGv21
SBk492L+6k8cmp3K5QCAO9mxSztm7aqusVQwuPaTGs9/7u6iDmHJME3WZvGzr15p4pGtHWZe9hrT
LAFz2NR3IVC/e8ZG3woD7tU4TT5NxqzfevNymdiVf2xm76MhvIkNHxkhGhxGEabjf65z2zsIhynG
LM/ofhhhPYkv2QABN1UGx4fXvLJJhA+efY1UBQ/AgngGXXEZV+pDphkqWVZ6FljGzlLxXps9XW/j
NJfujR3wq3dYh45z7dhXcwLb1h6esuy+drPr3KA4agOyktLq3IRkK5x+gLFm3NgIiM/KfkZA45RP
niq2xLBedl0dPTZD/Snvy92cKgrFkXF7a4J1UVH0DKdpnw7F/EFJm3nkfKd8n7aW750spa4Se4HF
pYvQ8ADl5fnWb5JXs8+sTeDRtoEVj+ye9pufE3cXjaeZxBiKLRztjpBU6G59De8826NOwbsJrop2
Zhztusx/nETzmCmrD1MnF4RRZzBITJLtJmXyGYdg746oZDrPXulLtryEd3BT4va9tt302pXFRz/2
j3i3UzAW5XGhIcUxZOCsNTwFWUO/t0yCXW1kV7LIaFB76iMpm6de5VvocV8dir+8NUiL7qDhSOsw
xJCzihgmBckJyXXUQ7aws4fYaw/E96Ii7G8Dsz7vrOraS6HjEOlOt+TMSfurrG7c886EkoKtsaPy
GSrNga4Ah5+eRLkqvEnGHRDLbj1FC6Oq64+JD4OkEtGtKsZyV8/GfunEqdf5SzbYV6CwzzniWCvb
JAMG4A4baAgXToGjq/BNdDHZ9GRNOVUD7exdBAL4i4MtgF5jkoYRmgZM5X4BJaf2OF6T7868zt4r
Yxpp53njXaBj5ziMFr1xq0fuaLWESLaDJ6tta4sLV/fWVSfYt+D6LhE++4h8OBgVUibpdlRzX+49
NKQLA53Wqutzu+RFCxKBFsacA7Hz0+poJdG1QmRzPRbAaiQCkSDngxUjc62GLWYZ5F0h8wdE8+Qj
otU98zmBGJVgK+c457J6wu+5UC1gJ84c665SGCERzogaq4geaqKPzC+Ha6EcAezCM260LiD6VSOT
vRy/nZbtRVX6/kWRtV2Y5ONtCkkHPDQ/MtnTsEK0gP0y+CfdVflh7Kbz3iFj1JIPbG3nZiU9ULvU
SmlhCkSslnsGx5CHYBTlbe+Mzk1L7l/I7R8wLGP3hgfZ6vSMwwmjSTpDedQckhaUydQ80Zxm1pD1
VmjWfkiEqLFNpTr23nhh9IouUHxpLs6x7osHdiL0atOWUOyPTTGi8NUjXZuaOnszR5H/TfitrELt
9lD0kcrIl1E46WUWVBmR1XVwGTMOPSVp62TwzrpmGw1SfHMd6ri0LV9zop5ClCfltqxSKnev828t
quNwhJe9RZcbbNl0/CsgCu5F6UOG+y7I/1eWhMv0WdVd/dq/TXH6KfjpGqDmfa9eXvrLr83b/3K9
3j8ZUf935D3ZEv/Af+9NIPYpfUq//mhF+P4n/uNFkH9xuPIcE5w7Im9snP94Eay/PCKbbNP0pSXW
nIt/vAiG5f4VEH1hmSQ9uMITq0PgP2YEw/b5d+TPkHqD9wt/qPw3bgQMDz+YoHxLOus/rh9YnLNX
c/XPVoQGF4U1E1S4cQdl3XZT/wWiPNLT3Lf3P9yV/1hWfkx7woDx9lq49HB32bTRSE4R7hszWdcq
a1aAJ8AOKE7SqLH3I3juTYbSnzKgoju7kbwZJC1o98ocoEk0TPrvvTKqvja9U13VJq12aBDl0S8l
lYDw6LLbJWrCxH4JVusEpd6ntA6cU6c74ybVdr8VzANu8iISnx1UlPfQYK8SywjQkkpUpXJ4mZEd
M+aKnefUQBXkR/FjFICOZLWC0OmKEhFPn0ZzuxGGn7phNLjDdVf2N0yo+5fIiXKFRMl78mXS0TsX
3Sbt2ITElJ2KYXbCqG7RNS8e6hOllWAKp5mMIUkjOZYpZTmoBuIf5CG06R7NIo55QbLTc+R1GwRi
8csS5wsLxxSn+8TuaHcjPzM5c5bY01V/XxqBkVs7Yn+NwrwPEhfNrs9sNq0jeouaXmN7MgNS0Jno
TfVMBChh5sb4ONuF4kQ9ZnhQAnyU8lph47oZcks/F1PsaX6jUkB/NCvnaze11kT3WIuj6QtG/KLu
ZxdnQW98DqLZvV3KqKZFVKd3lp4DPyS0ehDbAdB3H2bjLL/0S+sGR7Ta5HgGBMpTLHFojk8ycbzH
NavZAKeTUYtXozkBylBuvLcUZJglGrqP6Akx543KTd2TWIhpZeJnooMQRIgBqQt6gjlA1KZQibqs
PxldPpskpA48bnFLR/XE4FQQKugHdP4VA2SJDAmDBceHwKi3lZL0GPrSkTVVdpycPN0gGeZUSM8i
X1T1IN2aEy/fof+QmQhaOWvPiG1SU2NYYPY3g2AcCq7Wj0CCLD9xAMWIcgTls3i0MoTZoU4GNgSP
t6Z7g156SOowsFIk+5qB2csQdQodclrY3/wmN5YD8LDgUw80fdWRBwklbkaCeTgEvsFml6jgtIxp
xMzKEygnnCGVXVgY65NLjVk/Z6VVwB6OWrXN6MS1e29kGrVRY02J4Ax9+23JXSvZDF6U1zuj8loX
LmOh1dZWiP73gwrmPr7t+pG00C8sSnPTveQKmPSWjsP4WRQG7K6qNKZTYxf5sgO7GrQbv3PtKiTt
02p3laFR9bTMhuozr+/LdTafP84qoZBlDoXEcrYGbk4ZOGa7I9A6RtMb5RBDDTfFHKEiL751ZOY/
80xwxmpWamFoFeupDoO8z+CtmOYnnAqJIJcCYfg+E5VKd7n2WU14fMrP+WIa93bm5T5RpL64Xqy1
lZB2TsGOjTDJPgQ1z8wGTcZ4C9HKpXWVruzfvlAcMNA69g+g0PTHrqps79jX2E1AVPqy20CGnocN
gI30rHJHplFw0rqXCotEuplTjKRVFWBD7svBbTdGDTASb8FgZzfmQBPTczqAXgktPMLSkONwjjEM
4ya2WoSMU6TjRycLnG+ThYYH0GpxxwQV9HI9ioW5mzGky4YpFcnU+VCSAolFC8F+R0upoBcMHnd2
u5uoGRd30zU6IQxUlimSUWaEdxatN9qEVsAykgdN/JoTTJ3ustIQzWlRLQYtHWVDvlM9GQo7s5xq
fW2KmbIpKKfeQ6UQYQX2HVhFe5WkCrTa2BKFlUSDZ5847Mjm2DoWD8WQpI51FvQS9biVZfajLuDb
h6MdDGh5AJKFBo0hXiRbMHWd2zkFKhOMs7tbaGxNmwW3s/HBRu/9jBoUpKvLedDHNhAM53laAm+t
Y2d89FPAhGdWrgafjIMlysPURoC+GUtmJ5+6XML8MVG5X0hdsw4kfFjwWmYxPFQqLuwwNmHjXhYB
IU9fagCd/YuvrKp8bQfkL091ZGcot2kZSntTWNao7hgpC/+2qxE+ydCWFRCDTQL6Su4AMZnjPSib
OL2aq9QaeLY8gsF5VTo760GEMgjGzkPtlrs0HWrDOWg1Z+M19xn1ckmGH4NWdAYN6k/+/ugMkUmu
z2GPCr7SJIpi8DYRyhDnNTPypjzrHdeFQdj1AydJaI1yJvO3dYwRzdpcVWlYGtpaWqYjBuElvDpt
93EMzLlL6eaYpf/gzZxyWJxjuo8NrVX6n7NtL2dQSWtxiDpnJbjBZmYp6SObxa/Ny/QUp1aDnQwC
h3djIGTFcTDCNKeHHPv6sbSSvD7APQXYFAEqgGxCgApvFOKcgMqXcTBsvmpsxV3e8Xacwe3Q3tFg
jI5LgFGylX1zRlJ+P82d25s7xM0SHUJDvyl7Xobe7j80GuHr5Vx6U3kpZWPBSS/FrBTvJB4kkF/8
oIcIZVP00cxhIm8DUwzJwc5kXfLpO7XscqMcr0eEdS4oxSKlZV3Y4/jSLyaT9SGPS3lLG9m5mJBV
S0RYLZS0ju6KzR1yp+ouD3AXn5Ikcp8bS1B5G7RN9S7tmEJs+6VL9I2eHY7h1hjrV4U/KvkqhFXq
S6GLNr7g/O/Zxxz2KEqRGvV9Eo4soyZA92pu3QOPypTBPVRCzTJMRLyAu13mb5ME1DxN4LkCEguu
XMOgXKBKKRmVzQ0j1jJY5JkuAIaEWdkVggE0UkzbIU8QQTEVRyTjM8b/HzLbrT6PqL7h4pay2aVL
gUY3SooraobplbCUYjf3LFsbns5uLypz4U325w3RJtW1IlplD/CB7n8zSNZcA2L1MIztEZNucZhM
Z94QQg7LrZ/Bkw/18lCBnLJQZmKA8fs2Ce2OEcQse/B4sQCdVVmTf1A20T9uGoxbAiCvsOViQPC8
M6dxxgsw+/DjO+9bM+eYxfrehefKSpIzjd63uo33WT99W7TRH1zUdBAp86SAoK4/tdlU3UDlHcPM
A/GnmKU8VmMSgR8rFa3d2kxcBJoVateOhHBGRcC9cXzMFJlGweQ4RvKydzN5JorY3hH+2c/brtQ2
D3RjOrgigT9tIxEUe9NbjOcgcp94TLqbSZBMhhitRdUk8BIRlBFOtgHpb/ILtUscvdwANISMPLvN
qXVbebBkbzwzLr1AYddvW2M92y2OcR0xRAibFkVn5s3qfnB1HYcpshuTVUxlB79LXjXxHMj7gpp9
shLZNoZweoWkzQhthqfo8pitTIa/GbvRRMxpDFtPCO/YqhjabVKV9w2y6svI8tvLvs/UkVkXxU9p
MoqaY8g3Jm02TC9sknXUnOaOJ8YxObOjzTPTC6u376ceb4lVJ7QW44TztNGQz92pdpNPVfzIy6u2
kK37z6Zd0cY3JvtyUrJ5rZCF30Zz520aR9h0kp0bVPAfQWWio8qAzRd99CpoUZ+NAVBOKmNaRVVK
PJUC8eyl5vxQRBOI4CQQXyQl7mbQ7oSzwImp382CMZO/8FLDNffdrxp47o0zsa17QScvXTbOQ2ON
D3BFy884g9g/cu2cCqDnLFVt/a0NbMDqCFxONomWxyop7oOWkAaUKVSAfcRwcSkB8GVOiTKtS4Ux
hrbtfgzStmc80yT1i1XT59w5matebciJR7j+EYN7WQMXj1G2brocPezE4R+mp9FrpKtmnvPaZeja
SrDzGNWMXTtQnoLMesRc6XHGIa3QADh5lCiOIT86o7mzaRu+ZkThxP//rI+Kec12livj4b8/699/
RV33X5uvJDP/r/9ZvJTzj6f+73/271M/wP6/OOoyh/BWNk1ASfJ/jv3rv/I9oBvQozxvBUj8wCDw
/iLWEY4NVABgIKx//xz7LY8/xSnd5KVacTPuv2IQOOtRuy7muK6+f0vpuwDb+PsDRs/k+DhvCCCd
0nTeyf2DOZ1wSMvonE+A/vl/H522OpixfcAm/RJk0Qc3RVAAEcDYKTVxLOrRm9rph+jCV36wFzOD
5ox5I+5ZJBX0kDPdPyCiJ9W5rC8J0SQPgfNQ2hs4vIeIHiq0/I2yjOHgTayGVTap1chVnhPbcsLu
8+3f96Xe7Tj92HD6H9cDzlatXv6L1lT3X3vO4V97XDn/D3SpeDLee3IPOq1efmpSff8D/3lcvb/w
39Cfci0hXZssZ3pRfxMzDEv+tTKtyCW3eGAhZPzTpbJsksn5z03m2aYwYcn887R6f1kkZiLZNWkf
0acip+lfEDPeZF9B41j/JhfmkcVnA621NrF+4Kywl8dMP5JLQ43q61QMFdud7w8vWb8AizfTUtxI
q7NpjKCz07uuXLnqKdO9J+nrcj7mfTdW2x9u32/aWT8ze/7+TBaNLNv2+J/L+/jTZyoJWMC9weR6
npt7HAISo81cBFtXRDk2j3j8GIxF8Cilphx+/9I/Q5n+c2mSO7kXpqCx9OZ20PQ3OGVll1WTGfs4
qOTFSDLhxrBT86aHuvH07y9nr3jHNTTUZen6+Zs65QQAp8gufVFkSMQTVT5nJMJ8AbncbgcPM9r7
11s//g9r0/df+8fr8cT9+Gs7TEaU5npMHxNaAmZzdNvOPPgMLHfvX+nNKvj3laDrSRTwYIq+831+
eK44tjJAX/JLo6j6Sw5S5TFL5uH6/Yv87kFhuSZb2KNf6729iNFlgXZxmSG2qQ/EVlmvqk3VBcet
4mhHffukWxeLMQ6NP3y7nylPfz8mawTXmmSGnMd/cx87+h5VFSeXWMJ9B12JcGBYjfGdv0j/rpr0
cD4VwRCWuWvcRVkNVPz9L/7bu8uOxSOKyI4i5+ffMfAQMGDFvIzz2uT4ko4H/A3q378LFi1wWuHE
cLOtvUEwkbDTZ/2qM/JT+azB14KuXrLbKc+TS7tR/c3738laH/Y3D6dF7JxpgSvkom+pljaafWnL
+JJdqz5XU2M81qmd3tTw0G9925g+B3PZHTArZxtT52a3ZxZd4CEeUaq9/1F+85rwOq7/8Fo6v/y8
2MlZNaP4stcFyu6G8x0G5mqjoZT84R7/5kqMIdYAuRVywZrz8w+pFWa8MvIuBuYEj2QxZcD8Fnc/
tll29v53ekPU+v7MkrUsTduCzLZimn6+VNmyknmZc5GaqfWh51Z+IbfDf2oCxEmY32P3wYuSjJzt
pMy/RoYOgCBnzfiHBMDfvDlE8PJtaQcKdr43b86EuwLas3VhN5qwOtkh8+EULS6bJW92JeFdl7MV
lw8Qt8tjSX7X+ft34TfruzBZbi32FcnWuv4ePyxL5YKYdXCcizrO/TOb1vY+x+8ODXhW+8iq4uP7
l/vdTReMqNzAwhnAOIrN/8fraVg8bLz2BcEAcLA5BssyJCBsBWG3nn4cB2e6UImvP6WGb50Z5JZ9
IjFA/2G5+N1N//FTvHnKWOgjeu7IK6a+ubbnOb6i+nRCg+7ELWJD87bK5uEw10Fz6J0g+cOT95vF
Slg+Bm6Hhw6y4puC2CXvKB0X66KfyuWUI004s4bYTv/wHX/zJgm2tnUM6LGh/gLeHRWqoMa6QBzU
7yI52CAHSzNEf/DH5NvfXcqBPO7aVGiScuznH9WLl8GQg3URVEvmolPACU1nOOn3hgPUYBMlsboE
Nz0eU3u2t9gX8c1naBJpUsr2g4cs60qK1rmaihHpNHJf+j3vP3fru/xmKUXqbXMU8tCumeabx86v
OtTXcrqwGjVfjKoTOxA8xY1Nit5hjpPpbvFU/BLVDLjfv7C1/s0/X9niGOUwXWNjxB755spB0htD
a7jnxpzm1xEGZQgIAlMJY3V4msUYJt4s6DYgTsqqdL7lM2Ccd+1677mqwo5n+uMfqoTfvIQW+mV+
J46EDiXlm5XPWdUAPnFxA1nLe6Jl9WVcpsQ5lNgrXLgud2R6aKRF8wANaLT2qZbDwx/uy6+bm2XB
bxEe9axjO2/TVQFbLkFdeeeGk3aXNWOrC1rM0ZXskEUr6VV3TAfE6jGxT5MAH11WTnXj1jgG/vBB
fn14v98Jzs3cDGbcb97GTOODsLQ4j8ou+xa5stmSHHW08gqbw0B7PZwZQhziXpH33ZrpawOf7FGo
QKMkcZZjYrouLnihrvxxFn9Alf7u6bHZoNaTkk3Z+PbNwgREZqHrnEs7jTGD6kRu9TyLo60n4mzK
r5G5FDuKrO/2q2g3s+KGscY8GqFVahnNDTMHtX+aEDd/P7k/jtZ/c0AihNUBO8amiZj4F4S46Ekm
ms1zR6eobRyvbLCidGrb9NQeoMOKu3kFZIN8+0reEaF2fh0co6GebxMVJ84fKpPfPct8HMnJkJ+R
+nPlH/6wgTVjl2Fmcc6xRcYHuFOutVGTJcizUD2a+r75IMRc302DobaiAZHisNe8f0t+XVy4I1gF
gJyvK6B48zrpXgqQz/a5OfTenmCefuNb2sy3fevkn/XsquNodZ9zmp5n71/4948H10RLgX6DM9rP
Xz6l8WoWq4MAx+2ZMPoUFVrt7T1ZmLfIWa0vNLfVC0I2FuTcTKPjFBRHRpnI5rk927IM+j+sLb/e
CwD93IdAovSgEn9zL3CqkBW4ZLj96+WrqSwe1YVW0cbNY9HRk3bnZONR4p0R3KO379+OX/dV2mLW
uppwK/Adv3kUjGQUOX6vc99qsjvIZvOhKuz86f2LWL+9CpIYkJ6kQwdvKyaZ9o1NyNb54hEqw9gT
V1Bp5OGgiEOh5y72BY/DISuiFJ3gRFgHfhbSMxIMcIV2ls/E6DCXqvw23r3/yX5z69lqTKQ1cPDp
iLx5GADtFq7ig3F37LOptsqrUgSE3+DqBtbjTZu5jsBz6ugPS/l6W3/e4RC1UL/aXNxlT3lz2/Pe
8WniGycfIU+BNt1XfdgQE4OfV9dNSmZgFPPAjfH0p1Pf92Pd20v7a4VDDc8G+/Yr94CWxTIl58qT
9YXT4jgoxxQJcGY9dHU+hL2LLoDktdt4aN3zcVQSSBYMEIPjBJk8Kr9RbYnoREb9vScAd1nVcrtY
Ul2W7TAQshg/K1N/0GPmnFBnZLuqaRHW4NbYgf36d7z/9UDCLNJhUrVWCxRs65P3w1LmraYRXPAn
u13fjwLjMGkTEZAECfdv52DmvH3/ifn1UV4vCNmdhZNTl/vml+NxKe1FuKfJY3wSE8Oyz6HZ/GGD
/fWEQR+C1Ql6uVxPOG8ughoaGlImTzA0ohucSyXhxnDhw9mCD7Yhzdm4f/9b/bqhexR6ARBx6Lms
x+u//+E2VvmoqDrUqZ9bphrdNEDwIsjNkJX9h69GqfLm2adHRclLu5DfjS/ovHnnII+SmwSVy15y
gcsiBrAZdrFZfTIrd67QKg/kbQPRXz7ZhMk5m4WHDqPF6AzV0e0i99Imigu3oEE2qznmC1bU2Sau
b5naRO+0O2fXGEbScptVvnvASUpcTtnNiJ/qpXzB2du197Owc4CDuomaEPCC8zCqIr8YnD547tpu
TraelZDiMwkwir3t9uMOKJ0EPxn5xbNqNEGWTZRoQq9dK7tq+Lk0Z96+C5i02mUeAk+Qu0AsBlqi
riie+9heLkqrRVZa+Y6CQVF3cCL0FOCIIOcvv/HMBdwAija0XWOkXttiIX2p9oaB/3ZEwaYLXbx2
DTlT28SZ3RdIotkdJ1Tztasm+9ZJR6T7SaPAFMZ4155I+sK4RTb40sAMKNyvWe3aw2YAZvcFINmM
3bcqCmcbjSbBZrnIb3VR4KBjHmF8oAlgJ4eoKMj3zdIKje4C7W8MCZ4DktDZE27XOApIVDaijJtX
F0waG10fMx2QC5u1xgvSdudjDzE12iSTG/AEN2iJdl5V9BaUjDlz94S3frK1rhj7Wz1qwyyJ2xb/
SZQQ+Im2ZtjMfealoe0q9Balhl3rIAs5IT10H1WVMytEMljjQMbziMWmWwIBFA2oGHSpGAeH4Tvj
eW2QTL4lETLowh5ByRIWQ9RuPYLJNAenKhk3STUHCQgvtsItQFnMGl1JBCazb1J2a8Jl61C2Mrou
1QC2DZVKCpHdSO0bEWGIP6iMEDymsCTAWvPcxjgPUtff5I3i87QmBrpd5BJ5hRo6bzAzwubBRO+4
iJo0KR6HBJ7Rs8zsFKt31fNsdU6KJp6guuGBl4FkM2KyYIsGUnX9zlFiPjqdU36mrFo9PyR4PWmZ
rD9MhXsPV+ycHzXi+weWRtAw8Tw5H8rKSh4BRjLNybvJ+eZW7LYbmSDuUECcvW3U16lmgD1PM3fS
XNZ+FQ5gntFZ3o+mMD4jmePyOk/aLGzcNRTcbwt5GFJOzRvwiG1+FqNJS09pEsAfTPIM5Ry0RVwY
EQgUD1lLPj83bkoCaovLlbjruLYOKZo22JTeAlqnQH8abGPCXoG+EoEokczUQp+LLMVXGKMJaDdk
lzECG+sJdOesJOQYeFuUS+UYkG/UeD5RmiA+td5iLI0qfoaaRLUqho7oZoNnYnjwki/eIjG+WbNT
mPtADfGFIBDyEEwuUb+17KPPUVDmOMbIib5uKAlBudaAs4iGTgSeALAeWwzScXu0aukQRTiTEB9J
M/V3y2yAh8DCr86JOl1WyN7KV0p9M3oSbpw1Ozzdfr6NFeKk7diSQQdNsek/R76f9ddeH493EAdX
/D8STcx53MiYtoAfPYB4TMewxakgNv1oNv62EEC5w2jUCC5V61BAFQtqx03a+Ga57dNBk+NZmrWz
GTrXK3dsmMEzjDRL7ApCGb1d0Hilf5HPDXToua3HGbmvRcm/ZKw8Imr8p7gVCYUQrfHnxcvtU2m2
/gdsQHmwIZJCIYrJ0egcLJQYaqdwqXdhnse2F1q66e5dN/XUtgBIS9qx5WcOzbKKdbpoUR5uvGYt
s1Oy/D6mOpd5iOQUsFgJg9NEgFLNV0tpLB8dH3lpGA+k2sVZTeh1gMny1UuFBF8nXBRprpyM2yya
OF5Be8Udn+GIWJBlQrrR86qDbJu6vnWR9KVkHAXjJxPq2GdpK/uSO4VqzCUw/SM/wHAXR555b6e4
rSAUVQRZYh/CF4d3XmQ7383QUEbO1MEZCKyk2ttx6qHqNdElLjWzhLBzMvvCdUgeDjQFGB7GFZzl
DAGMkVxai4kWoiE1tU7H1t0MA8TbLQQXrCPjGDnfpD+mUM+qTIYz37ABVLok94i0mk9duthPcF6n
58kr9WrtMsqPno5YiIhUeUBgPV7FToRBO0aw6u7Q7blgetAkIagsB4CLxdzKZo/11Lw1E0lUel8E
/DKBN5F4rxqBoiaNYQFtKMuNG1BDPRtgX4xnmCGzTzbG5BcastFNwTBthlUzuXfgYqMsbBkbM12j
0sb4wS+3xRaeegeKewgRw7iwV7q+jOItKKn2dTSpEYlZS1Zlt23pjFTdwtXbtO/Aiw08lPW20Sqv
T52U42Mwdq7cwUvziqNJP+ixJQQa3h3irf44SwtA9uwnxofZ8OTOaLWTHHD4xHiLlgB2kk2q98fc
GoCxJW3kXptGSzS8LhtcTng1cYeAbPR1WPplxkOvZ+uC0oW2fWZM4NFG2KtsADJRErZbhAwJJkv9
MjG4qUJZs++G8yKI/vOUDCDITHl1WjLKCYsF7zodGa28SBdWosWOQzqUaVb6NPWOnePAceo2FFbt
XytRk0ltOti0NxhpnC/CALa3pSQifratsBpDpnWHzzkS6+Now5vctN8tp9NgGZgwS+RhSALzbz7T
sjmcQBlrWHUC26sSliJl1Cn1HWfuJSOQxsHV02hZPncuUte98NTQXaICn51jXAQQ8duiszbMV4XD
glbIZ0DP8VW/uM3zmCrUvdit8ltResZT7QTxQEOlwlvZGQ3ivl4H9ICwagustgm00mYOsnsHotJV
ySrPTIuqnU1B9wqsThSDZiP+DroSZ5LlFEXeiJe+ljjETYKL9TEasS5tqkpF5JLLyBBQwbL/zd6Z
LNeta9n2VzKyzxssQbLxGrn3pkpLtgrL9ukwXLKuSbD4+jd47s13JRzr6CXaGe7JYQgGsVAszDUm
njAbSsLhA2I9Co2poKa2+2BC6adQnRklj3BNwdMW7a7Ftxum5mEp88Y6pBPZc8iq2/QkmpiTheyy
llQaj1JRKbz+89BZOdRV30/yM/yf008ZUMUf4k+rhlpy+EHXl9k/3Mmf7zweC8Ft2iVlQq7XizsZ
Qz9CXJEUAPHWysS5smYEjzFQauiRlPmT39nWlroxP7E4FgWO9zk1shSqsQgeNqBlDyuJ10cHRIyH
t+2uFeTyBXS4Ag2eRcEIGfOYpLK9Hs28z06+Q8bfXYv1p9fPY3sa8Zt9XIZ0ecT/CDosyUzWv82O
fXnwzRaTXV5v5h2yOcb3ndcnKOg91H2cs7y4O87OhvVkMgStBAmahxYWiz2P+5wV2uOS1/ve0/Ty
zp/X9I/KAOQ9hpt7g/cTjBl00Ok5J3rWlHnGcv3gwmW+NcJZbmdxFxZoAPnJH3bTUGqVLmawRDnL
7403SUmxtVl1l7npDu1FN6/Anr3GP2eRyepzWIDutgOXSATE4Kvh+jVu/DNOzeoeBh2lKG7dTQf8
XsAumNh/zkeH5XNG42VUAiH5CssccE0bIpMbjfTMLWesWXfp1sZBdwp/WUPXBscF2llxgh/B51vD
arRugBoCQm5Dl+LjOhhdFA3TBmhzBX3+UFNT8LFN+VdnBVs+VXP4QHyRKOH6gzv4XXVNucq6Hfsx
W60jyVHvR742OaqWpcpIHPNNTtiED9847lL3Hw5zUp+NsIKHo2wdvkm5Bg1KwdH1PzeYyLsI77fq
0ewqj2Oa5MQeeZgEwB4VcfKpzWZsd71g+wPwSPHkjrVzFZRTigOOPa/3YdUHlOvLYToXS+FTlgge
h+PPKtdzQdo0vnDk8CibnEpSowdIlRUcts6d3jaimqOXc7MwOHeTn2f5RZt5wTv2WzflhoKWMsOM
bpw4C+WyWtIDjxvNfbv18rGGDisgAYLDOQVzMX6r3EZ+WWGD3FdMqhJp0pgDfVsmAKkwNUdxwfIa
c/RbLRwwNmTL1zzDxDifkm7m668t1EbU3cuPvhyZDlRALjcgG9otaqHdfnESCew8txL7x7JS3U+J
sdNSNbLCnAmdMX4wEE3j0zxgR8uLdPnL33ITGau/uZ8b25NpZGQWOLEEJaAHnmvBwhKs/jJf9BQp
oJK2O7ABDXQKXM3abofklEtHMjFcRgp6sE9woR14At4wKNJ3lJZNzCgZewX4rl1nvpVxdfKwGP5J
SsuXAFWFGMFgGstnQWGve+7PZvyrtKR96QGFJfPFevRlf5S4TUcKkS75CnPE+l4ncPbt5SnsCe2h
HKr3QVJOUNA3TL/fOYFRPuyoj/DC74IlPVGiLm7Qk4fBkbPfADK+W10uJVPyLe0HMzm6UBPEiQql
jtoJN6FcJbTK6RjMNeXGwq4o9sRUdAR7w60GtwUx/9qK3pjO+hWgH1a76UwZcR36X2p+cgOraLgf
ZGl9QPI5kvK3CzTR+I+Hn4eJReKsHUbfwgG1QcIGbqIyjlsyGZ/RK1HMlXY8eJ/NQH1/FX5tPHZ5
kDN2k59RZE0RNC15QJM4hFpBASIhwXHXccqNStWcs1pUUXItz4zKq6+8nhfas96bODFXDXQk7kh+
v5/5XI7ZQ5168qZvPXDMolk2BHRTGv7h2j2GP+RekHBTntW8h90WNsceSClUErNvb6n7aimKmjLu
lM1irF/G3unAoI2UG53N0LQeESr2/ZmV2snHPxM2/1vO+Z/kY/cHWPtZAuv0dfz6H1hMIQKlmvPn
//nP//o2/ccNjyHP5Z3//nf/FM15COOIG3w5UbfAIgnI5P1TM7f/Dbo3cnc42e3GUaTX/uUyZXv/
QAfEUztyu91A8JnCc/8rmqHq03Y9eojj4P9EM7en8P6dhvWRlfo8wYTQs6gU5ZcpiUsD3wROAkAg
sCi7clYrjEiWnkhdbvhi2BZc8LyIZi99IAIPxibmC4nP9clhEXG9tDjzNmu9WBJxWW8mFfse5dz/
O8P+KSKmaurvJteHr0U2jF/rF5Nr/yf/nFc+Sl/q2n12ZWwe92e9/55XwvxHgGqYDCpPSyTIdk/K
f80rx0eluatF9nQ/T6Yhn/u/3cucfzATbI6fTAP+nr/6H8yrl+lpg2dPZhQva0rG2EJ8V4itFlFj
2sERLCr1A1v5xsPha43vGd1n2WHKRKaliGncMqonO3Q/2m5//myIf/NE+lrTSuJ5bBwXQi7JUtfD
oHrJ910+34Rm6/tvfdbxIrbgPk2N4Na+QGcKr3k4L994yXyt50oae12RqSDdF9EkjT+qhRO5SQ5R
b1RYDJ/3m5LfoYgnw8OzyX0AX/Z1mCfNb8nsfd504hodzz+ViDixcRifY1JQHjbkeh1XhAEcH40Z
0wVIMDxtA4tuLquVmhStxl1FMuO0nr9KDoYksarkOE/er87BhlSvceURNgw5LZCHpOp4cDmGUDSL
s4ChN+iuEp2+3U9dMMZuFE4N0OHRDC5dbl9vKXZemYqq//qQpEIGCxXTXjV9iSWZltb553kDcX3y
s/n/j09Xic9m3vqhIlFA9ToJaA8sW+V2b+h9Xuv2/vNn0VnCAaQSdvCitk3a/X6K0V0//tT7nkp4
xmhUMNkDhJVY9Q+uEO+yqvug17QSncwSxPj7mpXgcROXlC0P8RsSw31Y/306+H/LuCpA29xWDLaZ
e9QnjQZVQun2PsmS/prl90av80qEptQg59aaeRHGnJe+aQA1/6HVsqOEJxmwENu51MOSSFz1nvza
Jm851r4yU1QTcinTzkvKhCe1ygSIRwX6NdWJb8gwXmtcCU7eC7u4NOMlgpf7jsv1BUZwkd6QKBvn
Ns+e2exx71KqzU3tisr5C72mlcC04ikzbSPwIoRywVUCX/cXMoP8o17rSmgirZaA1GjdjtdP7tTf
olvRHBMlMG1RQc7gkS4yTPvHNlNK5xnWF71uK5GZFmvtLVOyQpNc1jNPwl+3HfctO+jXJoqyddZB
CwZbDktUeuJDTOHylnWPeh1XotKogW846+JGmId/nOEGZUD/T1ptq07oJQKfZH8IjLLOu3ZL7xau
9Ruau1dGRFUuVZuYjDKb12jKSodHvvwW0NQPvW4rYblSoCnhybgRuCS8P6U895yJG+HfCfNe67cS
l6gT0g5+xcJ6QqKt88NfBrJivbaVwBzAd7TNKNeoN+efrTE8Jc4b8vfXer3//Nl+WbmLxXMGo92j
U5qa6dZMII/o9VqJSit3XET8/RJ1IOuu60yg4LGbRO8cbitxKXpe4Iq2XUAUBN/RelGQFb6xY742
KEpQ9o2Hje48rZEtVszEU+uq3r2F9EZFCUu5WbAxZLNAQ53PqWC7R2px0mp6vys+/5hFDOJnCts1
cgzEGwGqArgDek0rR9ky9jbqxDs2NH9aD5mXvUunNNHstxKWedLvet8eh6Ws+FyL8hqbWb2dwVKi
MgnCpAz2WVLURnkKJRfZANK13gy3lLiMgzZGPETHA96RQRKXPAfkUi80VRmagwEGpmZMFDkZl1nt
fE4A6+t9TSUyE6OQrgGyKSpcU0ZQvdOjg15Ir3ElMKlNrzvDGdnS2vGz2QjvMJnmO722lcgsEXwi
KmNJ4akH9qvvnLas0NzU/pQ4P1sLu8Y3ra5lUxNrez8m6ecJ/KhWv00lMnOrl2AC6gVgQurdG0Mm
P+Vlr7dcmUps8mJbuMFYQbaP60eP13Mor3qLlalE5gJ2Egxste/zvKGvMvjpenqf0lQi08WEdxwG
7MdR4V1VZN6t0nnUG20lLFPYdya2NgukN9Q+S1s9psWm2bb7co1NCrRTVsaINEG2RejOjmXZVGd6
HVfikpOgG3hhwdmn93/ly2jhdCprzcaVuJxH6Rc83TIHbQniLqm/dvV6p9dxJS4xZk7nzmTEU2u8
cQDTeUOmd/7eS96fb2rIXaClBjlTcDN+LnP43TU3ncAhu6pEZdpQ5sdD3xpRe2eeYuSsh87I7jWG
hMaVqJTW2o4k1dkbeJQsQjIoflHc6rWthGVfVtgRW2wNrmvj0+KJ+dLGZUAn6Om5Epm+OcKcxR8v
GkG+RMk88TZm1JnO9kDrSnD6yLAwxOq2aN4W80tpjeHXOJ7nS72RUcIT0w+rCgZvoeTE+2iK/N4f
dcKHfiuxOTroP2CEkVU2xrNszpxD7xha2TYaV2Jz6MvO7DcGxW7du3rNTlVfv3F32L/aX9I/NK2E
pmHnUmRmt0bmlEW4BUbmOH+DkHaysuykN+hKiLoZXOAVJTQeoukZVqhnVL3pzcVACVHEIxCODXqP
hIn3/Hb6OJNR0er2zmt5vrIkFGT47dasETWoRuTC2zxIz/ip17gSooWJerNoYI01O0qwn//o2nO9
lpXwjH3Ap9J2WMfn8kcJsYW7bH7Qa1sJzhRubQ8eEbx81Xxp7PiDmX7Ta1kJzHVDFBduMVtbPn5A
RfUpBd6v17QSmaXZYziysV4NyYDwAajTae21cmIUSyuR6WxOCaWPyNyy9SGp2wdzDCK9fiuRifgl
wJXSWKlmqS7cWjwMbqu3WAVqROILE7Ci2FGHACSiGm+GDKXZb5UfjLW2QR0zMdl1WB7G5mMIwFZr
SHwlJFPMOsLew2vX2+QnDs1Y/Lp6s8RXAhKXwGAOTfQ8W+U/5In4uuH5o9m2EpIiI8/mZ2KJehRH
1G/s+uPU/ag3JkpMJlRJFBBR7Mhrl+slMO+2cNJJ3FsIB16ugLgItBkq/DWqnPbR6IaC6iN0gHr9
VsIybxB5Y8KxRmuT3QSWfWEk471e00pQihEHI7Oiaau2P2fu8hC4lXnQa1uJSuoM3ILSdzta7Kw6
CvKPyHg/6bWthKU0B9Sv68rlIVu/l+32BTVVpxc6QtkpOcZlOGWQpw4xs2uwRT+sXHy0+q0SV0qk
/bUdN1RMTeVZHcuL1knfWKn28PvN8UStfRNBUW+t2DieYEnyLZNoinvrwqf2wif0PWgdemGkwpvs
fi0NFP/s9k75ZbZ3i+j4h97wKBGKxUQBIITpaHLxFgvGWSL4rNe0EqG+OSwrLmOcf9LxHoriEdKo
ZtNKfCZikiicyBYC+H6fiPBU1p1m00p84uWxDtQV7Am9dj42Huhwp9FJi1FqrsRnP/rDQPXKFlHQ
uJzycgX02BjrG6flfVx/Nx2VCC2HRAYlFKOoMtbxC8Sf4QbO1vDGZH+ldU+J0QUbH8tHIxqBi/6e
jEgPXSm+as0UT9k63cqb23E/KbdVdTctFQDiPtRbt1Ql0ELF7F5ut+x5Tmxwiw4bE4Tneh1XNk9g
8rnZsCBGvvThN8ljgqGVXtNKYDqlHYu0ZkzmMn6HmSPq+aF41Gtbicy5FNs8hSkH2vIBye3Xagy/
6LWsBCb7/RD7TrJF41wH53j65texwKT771vf/++/meGeEpu2O9em0zLcY5biK5Ck5e6JtI33Qxqm
6envf8lrE10J0rUFKTIGPGvGnVUfqC76Pq2Z3uLiKSE6mqIqu5n8sm2O57kVnFEy80Z8vjI2qhoI
za5pbQ17aDDkzaXnZbvZz8EXRqy3vPwFUdHguJutOanapnhIbePjtgY/tIb8L3ogvwC3QdFp5NST
d+k6EGDR9i/neq0rQTqZuJC2JTnmMh1+whXuj+VG/Yxe40qYujO2pnHIRcVMW+rgtvojjsVvTPdX
ZqK7//xZUh+DKoeqsn0mZuHdXPbn8SK0nn8we1ECdTESAMCC5SU0DEzMU/F9xkPgqDcoapzmWJDi
N7BEFX6GmHLnZ9WgJwak50p8jtiWYfVJAjvOHe+ACPi8G5DR6/VcCdDUCEeZFsyVepypmAKbeZCO
oTcRVUVQPvvrAKN5i7ygu27X4JPVBppNKzto2jo9R8SUdXe1vhq9cZuvtl7CVmVzDIM1NpJatWg2
14ukriKqvj9ojbajRCaV9h0sfCahbbbHLpyuZJE/6TWtxKUopZ1lkqPWZkCoh6OWnzY71Uu+/4kr
fhaYY+FQQsOTddTHBQXKw23vaa6yKg0iKVOvpOgd4YHIv1kcVCzTu9MbEiUqUdIFWdjR6zbFuYyP
WQbGpV7TSkxCulqbxsfa0VpRQ6/TNQoHvW1HRT8L6jH9vLaISAyL46HAdjh8Y8t8ZX1VlUBNPGRT
QD1phI3gzu53rimo1eu2KgUyekydrMxbyStT37nED0PaPGgN9s4xfr4tABmzqMog1mOEsxc4daSX
AXR+vcaVkMQE0B/bMGTp9oxz6lQvOuMtyNBrw62EJAXnS4j3Cq8n7tLeyjmzL8tu0VtKbGWvTDcn
t1xErhHV7aArqjWlQLbRi3db2Sy5QBhd6gcc8zvrxuxr0Gh9pDfeSlAuKa+9Xe9wbHOW8YB+/pdf
a95ObCUqgQuIfOyYg+2MmUI2XANyf2Of/BM0+ZujuAqgdMwgFSN2Z5EHlms7hFM5NtTlZeGV6brD
g3RL88bHEP3OwG1ArOV8YwXT9okCs/m6w2e4wwlJCPtMLo47nS+ybm9mex7eO6bA3LkfzfiS5Hh6
h58spWZaY61qjEJ/Ltot5a1HzFhie/IqCa03PuM+h38zHCpnlxfkthuBkkQBAOWn3mA5PAxdQK2S
XTftG7/klQBS4WTNOA4LdEh+CXZcuDBce219oTc0StjbeMT1KPVkhGXok92Pl3ExalWGUH24j9mz
3XJN27otnUpGW/it7cTduGneY1WZ0WzxPj0ajO9aWVG2zidcojQHRAn5cumpf7AWvMTxPG07hwy2
0Dua/ElHfDYeGGHVIqY8MpoNUZ3sLstw5p71Noc/gdDPGk/9kXgZdj9Wf4CkAEXjQNGPVgERn1I5
HmfpnIzFyKh0ZlWdgUA4QW6x3zjD7nPtNzGkCo3sMjatuOJrLijQ7+FCfwoANxS2f1YBItR7OFUF
R4Mfdw3Syzba5jEzAViN4S0J0N7Ti1FVdRSvIXgou2sp4sBpR864JobeqqU2pG5PCVOcmga38Po2
GmIMXkp/PIc09ai1BKiuBesGOMQu6Lk5GeeFaZ/VefeHXtPK5rxJzGiXbmDQIQ+B/7kyulbvdqJS
eSsDT68OiUqUl4NXHnwQU+kBB4Dvej1Xtue494yGjrsIDX3srslkY01mv0UgfWVBN5UNussSMVYC
Tbezzp/sfDmkPc71ej1XQnUrtrocyKxiu96/s1KgHJvpan1PnFiVFT1pvaCGLB+1BagaHPPwcVw8
zcaVq6xrFnCq+tqLUk9AUcu2m95rtO4plDa/7Hjiu4v0AwZl7rfvAwA9Pwu0Ft5AVR51rtMVBRjd
KDEwU8UWdsasatUqJMT7VtlD/cop+2yg9cwuImPNrzJnfmPZ/f0kpKL75Zg0Wbz5+bR6FIUGn1Ih
3gWLVqEsvVY2UWvw/cWNqTeFWjMc0iT8Gfvs1DoTPFB1RznVbFaAxxzrVXLpj/4NDPozvaaVuOxj
aygc6M2w5UB9dGDUUqhgJ73GlcDE3XacKtmKaNi24MLM7IfZXUu9QVE1R9AfF2QZOY237dMkrU9b
LbVORIEqOZKdjXNBi4gME9fHTsD9CPXeOkDivpyC2JdK08mYJ6KGArNKl5r+Ui+lFwTKnuniZmvj
qelF1BBveKEVH4Ef9XofM1Di0gN5kYgYypaZmLdBbZ5thqn5KZW4nNkcPK/bRLSQxroc+9FFmZra
equsin3mY5rSTej4EssnMvuf2l581JrgquwoldjY7SiJaJl3wlLTH7Pe19qPg0CJzCAo22V1oaVm
TXttrt112fma463E5bwGeT7kMwXsvpVEsi/uxhIaqdaYqLqjpFjKSQLTiYrNuM58ORxa19S61gZ/
ER7hNlGC4xeRGWzFySTjvjaGVh24FajSIz9LKnChCy6xy3QUfn3rVc0HvTFRAhM4ksDEV0Kom5t3
8WZEha8nYMZr5+WCAkA0Fhsa5qgjOnExcs8Sa9XTkAWq8mhMoEylLkPizf1TPJnndl/d6Q2JsmHC
w4PM78xeRHlODVzvuMi20ZyCylHWn0y7mCVjEoAOu8O99UmmVftZr+NKXGLSG6Slz7fsl3I5eEUJ
AbV9Cwy/r3h/vRgGql1AYBm1XAqK7o0uuKnW8HHWIxFYgao8MinAayrsrqMKt6s8zz5g1KZ3iFCF
R0bmmwYq6x0V0PqQ7iwRUm7apFdaI66Kj5IE1mO+T/EVarS34HlrJJZWgSLDooTmYlj+0MANRjD+
ZI+ASUNj0nt5DIQSm4D1uwyrcjoeu1+XgvSyrEI9DX0glE0Tey1zDvepMhnz9phlnjg3zaTV2+2F
Gp424wxnm5J+a7l1XNz09B5QYI6/XLCsBT0GQSQio5+utnW+iMdW79ymio6GzmwgsEJHdUv7RtoJ
6G5XczyULdPklS0L9tyJ74rmwnaG7KxfOr17iSo4ahZ7tIctFVFpJ9f4cT8Wa6k3JKreCH5tZvlj
xvneM947RQHkt0iGo1ZgqoIj4GsdJgkcUfxsy87DIbkEy+nrjbinBKZs/MXAJ85DhbWUx6pZsm9r
ZoR6pytPCc206VnGXaAvLRzio+cM1Qfe3mLND6rEZttYS5qYjLqVr95ZTLrv/VQ03je9YVdiM56k
O0/oGEAGOPZxCOBVuuuglzdQhUfxCj52mGi8aGJYwxZQ8XnTnC/K1tlC422yhCub3UALnM2ipqzQ
e+vWtn+63+ydquJocQ2fZxQWxMp10pstyxOKfSvHkYdFyFbvJKdqj7rW7fg/UHFaxOlt2kG8Nd8y
mdsnx2/6r6qORF5UbBb7KtB71rHqoeXOYt0irUmjCo9suyH32zIly5TjYRF3YJCXzdU7AagcIizA
N4oCIDUXPdzMUTwutf9Fr+NKpILTxUrdY1gcKdzbVFTt01jM6YNe60qk5pRZhSV05QhW3xdZb+dt
PWjla/HLernR5UbJoaUGEzb2U3MsM5vTYtvoJT2Bz71s3V9aP2Gei4ji2eUYj8V0mMWmOeZKoGLq
IMeFmvBoiifv1NoLEthgS/VWR9VDzOhr288M0itp7r3jHHMhPD0dWaDqjso5M2YHknPk7VkVKy0G
XvYtvVfJQIURzQvg/rAlpyqEe8jczYZFm8QHrZmoio9coPxFnXAQDRM3OcW29bVs9N7hMGp+OVny
RaSbWLiTx6u8tmCzxetbhYuvrFqOEp6p4U3/miphdbZI55cp5b3eiCixWS5hYsQ2vS7whDnz0+x7
HeRCc7iV6OwSp5Ve6TBTxu0yzBCQWm7z6+87/spOpLqUYppUVUiaYSgtafrUbnX8jt0pO2uk1OKT
YA2oROhic90PasZmcCmetwt/vAr7sdc7NapKpAAzjKyuTUZ+im8LsG+LCPTOF6oSKe0K2zE2mg5M
n7q34FteSS0RaaAKkSwfGVzmMyZ4kt5IEn0+AF+9o4uqRDLdtqgnnEMiA3b01bxswZlX1Fr8EytQ
DZlTSBwpgFAvKo3gaalJhISmrwX4oXElQuvEqzxKd3hQKdfysrHRvnKXGfSmiqpGwgnWrex9aQkz
52uCmxQljHan2bgSpLObBk020ngajDhEONdB8Za07JUYVcFEbTYlCWhWN0oKXD8PtWsP35faCBr8
L0bg/H+/EryyOqq6pHWJu9ge+C1zkufv+tqQR3cptQAxfFnlUto0ed/lNpNycdYVxDxu5YntvXHS
fWWAVAlR4/uFWfUskLMh6/s1/e7n4lQOwn2j/VeGRtURlX5LWj7eO59MD6LtLk1LrzQDy7uX253r
xgZeE3tusbV7cO32ZR6Eg94nVVlFPc4N62glXjS29U3YbBepE9xpzRZVPoTIu2oXQb+zOncQVY0d
9g+BXu5cVRB1DVLHtSaXGyNYi6ravKqNTU9UFai+vbnVjePc8DGnprkZrfq9KEO9Uk9KUF9+TRPr
GaNxDXBwYXYr3OTC1wLNWXhUvmx5KwcI2ua+qAfuPZYoNxg/FprTRIlN20qCwXVJEy9p6x/yqfu0
rJPm4V/VDy1G31Oqz5DIeX1Ix/QybPA805qEqmzIcw38Egw6PiwYtfTVg9EUevNbVQxZlguaY2Y1
9Gt718ZuZwYYQb0dWhUMOW5cJxIf3igIgE4J04imdtg0B0XZQ620W4K4Zqb0cXonq+l9m1of9cZb
OeVyc3YbrycuESPcY0k8RDklQqe/b/yVRVzVDBVFhRwBwQpJYvsT5ikHauHOq37T259NJTRRZ6ey
7wGECtwpYC7U433rzIXeUVHVDI1dJ9t45IuO5eKeZBIi2ErtSkvpHKjEIkOYdWHuQ4PX0r3nOJfC
1Huw8FXRkFEPc1fEhBCmf/EhT70PiQwDranoq8SiMOEAnc3cnmVXXuFz9LSleuI1jGJfrofGgma5
CPmcUxW2h2ybcf3xpVbw+6pqqHZl2Vs9Z7l2NrA+aK7X2tH6lL4qGRJGw23O56jiNFt9cIa8OObe
+vPvQ+j35xQsjF8OSpnjCRc69NsOi5uk+1y7zoNey8rpthCm3PL9Dhdk48lvvA2Z46yniP/TVeO5
FNkMHMPHCMPFmMm4qeqnxW0f9bqt7JqssRje+Q4th+Jb3vs/583/pte0smlKq3TnHiBpRHFaiBfa
KCOphyizfFUwVAbO5CSNu5/F/Xteoc6GDBMyrY6riiEsrETaDDYLoaxNtD2FjfnkpiVg8VXNUBpK
uYiJUUk88+jW4/t6EloLOAaZLyf3aGd9Yq9YQm4Co8Bi7O+GZdR6tqUK8mXbZpr2TuAw3tmYr4e2
xWXSaSqt3R6nl5eNu8FU4Bqz7zxF19/lhVM+Bnh+6javhKYhC2uMW8Ylrxy8sOybKtRLxPuqZgjD
0QkP3tVlPVmxpDOwNLgOZmSDmlNRCc8hNEDB4TwVrdt86w4ppk6B3jqr8oqs3t0KPIx5kpuwsmu2
9Dt+xE9aEaTKhjYv5D3VYcQrO72VpjAxpm+E3lRUdUOys8zQXOj4JPzb0QgegI9Hev1W9kyvjG2z
nxA2y7GQJi503XSZ+0v+VvnRK9uPr0SoJ9bEEzHSL3+QT6VdpbxAV5pzRRUPbQLpdJWiRlziIOqc
5Dae9bBtviodAvxq1G7H23DbSftKTDiwWW61vhH+vz/Xstu8DP/REFhAtz06QQwBj2HeOj8TG6Pg
QzimqeaXtV/+jhQT0sLEEwQKwBwcOkzzpOH/y2vpf+auYfm+EqVmum7cNVFBmGXn3jQGTGIKTvTK
PX1VRtQEK5yRieEhfXa9Fs63sKvecqp/ZUKqOqLBEnmWDbyA4h8ZHM0iuOzzRp60oklVEpm8f1Zh
yeF2HcRJprjLuoWQeiujqiPysNMIUnOvcCisDHfzIaMeaUpmvdVRVRJVGBBWnd1h+TBlZ2ZSYeip
V8qDm9TLqdji8zpD0+EpMcYqPsGVHC9EPb4qN+SXjRdVmVgsughywnU8BiVmjUOQ6X5RJVLFYi5y
9jHCEH5yDPvwvSn0HszRNr/suIU7dVAUFukyUSYHJuaPedScKkp4Vt2MkfWMPKTaPZ+3Eke2MsHv
XW+WK8fcNRFduKC2jFJ3Tg+OmV0b46SH6fBVMVFdFv6aYJkX1YCmb906maJeJP0bC+8r0a/qiSx7
mBxvsWjdHvuDmclb3DDvtYZFlRNt9ZK3kJQFKrl1ufK3ETPzJev1zgCqnqjzUid3qv2I3n+38/Bz
GWh5j2AsqERnt9Qi6bpdlbzGX0uRDqTOUj0Yle8p0cnds+q2piRnlmwIZf1s7d8ZYgk/6o25Ep5h
i9V0z/sQ5YGIWczRu4Dd0epFkaolajFMr+q4258QnHOApdH0ZgXla/NQCdC4DeqSVzMuoZMX3+Dr
+y1w4kLvVqQqiUYOF4U1cRZ1ps6IzGb6NTTjphf8f1EQySEZcRInyTKFWZSLLke9EerxaHxVRFR0
S9GHAa3X1YBruLse5kazvBm7wZcLrj2mzcofUk+bNWKz63xxUqmllkFF+bLtppmKUExc6DDtvi46
+2uQFJojrsSnhSVQ6O15RCuOP+xNC28+0woflVsUJmFtjh0r+biEp6DNbxK31cp++qp8qHRqYXhz
wNU8liPm1PkxLM1ObxlX1UPNUE3d1lFnUxf5h7juMIB/4x63D+pfVWy+yixKkiEUW75xMs8cM8Ke
zvs2DQbZHByCw0e9UVf3zyY2DYMrVoTk4TIenOKQkQfValtVEBnmXLVFlfJF02K8K4vNOkcOVZ/+
vvXg96OjKojqqvOcuOZyji1y/q5u+/jR6yUCSwotjPIQlrb/rmRQfy2tcDSTU6qyaKximXcy4Wo9
VO+2PQcTw2Z7Y40PX/kfKXHbCwePtoxtleJh87HqvcqO8jDoqQldoMlF3bx4xqHut6E5xrGPaffs
GIPeRFDFR81ahUMWGA604MQ/YrL61I2e88a3cl/5n+0/f8YXMDNKimXFt2pt8anpx+JoWbEe+tlX
4UfO1JdumMROtAxzcdh81z6V4eTrhbcqQOJh3cjWlUns5eZ7t93sC7F2rt7CpEqPoDMvcTjS9W7t
L2WL3jO29DZeVXe0LLVbG1a+v/iQYGK6znfohcs3gAivBJ8qPRLY8IZtPgTRQmFDHWWBFXw0i4Yn
X7kbUB/YMs3uzK/LlXePqQp6va1N1SWZQ7PgFUkKJ5zwlz6UrhG+i616MPUm6l+0SbxHYuRBFIhc
toe6teaDYRV666EqTdrCYTT9uPQjp63sR+lO+ftM9nmuN1NVcZKTmUlhZEwmX6THIQm2w9Bamk9l
qjbJbkd7ThIGppzn/LSmzlWbpJrZBJWUJIQRlsFK41aYd2emUX0dt1VPN+Sr6iTuWEYvjX1hS4P4
vKyfBqep9Y5DqiZJIitp05XtIA6Hu6aoqvdWYVpaGjxflSQN++KeJSU2pqbk7CmCP/Y6nL/fPF85
WqiKpKWx1rIwQ/R9aTd9w4goNw8czDvnNLbl+vD3v+SVVV+VJQ1FmxamwegUxvLEAXo8WLWld8FV
dUnmQBnRKlmWTdEXxypDmFyXnuZsV4VJwqzCZhlYPIXnJIcG7uVZb1f5G4P/2rjsH+XZbrg4VSZG
LKw4uczf7Lh4ByX9jfXLsv78hL85NaripCQMNjORJKKpDAnid8kghvGQBbltHKZxSvxD1lfiPkum
Ij1aovGai7pxlqY9t+U4ye3QrhtkVeQq+WrxswWtfe5a6WU2+euvNav98ICmtTglSThdyma017PU
M4rx1K41GtEV4/EJ+PUExMubjRryyZT5h1i01VOz5SKIwjlbqlO+ybg42lMdf/Pk2tanrCjmj4vZ
FskNojB/OsRBl3bHdZXT/bzKzf/1fzn7suZKcUTNv3Kj3umLEAIUcasfgLP52MdrOtP5osjFKRaB
QEII+PX3c9+amU5PT/SEIyqqwpU2Pglo+9ao7USFWJ+mNVe97vztirK1+NJUbZZcI2Jok9cbQ1T+
uQ36SqJcdDP9Mzih1J9X32jd5Z6wSWx5ZsywoJ46RE1bukwdwvxQy5MtexQeby1Ui5pA1kWVmI4o
z2zrg/aAJT7bNVr5AZ3lKiqMNUJ+QrveeNdpbMdvt4wplbc06esrHsZNeOkbQ2jBB2CM14GuOn/H
zNgvNK8QVsLwWhHNAVUpdGh2hWoVna+d4Uv91ZOIDCe5tokjsPYkpr4PKLpPrqtoc8jCIS5M9b2L
nRxAphGIZ/PI+ZncGxf29oR9lszybtGZRQ+LWrc9Oj9RhVwyI5TdxZXU7OvUB35Mc9O4SK2lDVOb
Zcihbq1HDr3rWv7DD6Mgv5B/b8YnmkKPcj0o5vvbIE4DfjY+4N2ty7YZDyCbUbSeo0t37lkBE/W6
vX1IkCtdkUJrXj3NjWP6VjYsa+IiHlGENOTdRPR0jYT3JHtuIwM6wNl2E9WxCXGXodyv5T6rNqGH
PIH25kE6Rvzt1HU4GqZ9NTeF73xvf3LthXG7aeyRuE7NaM/Qn2YTxZ6HZUkIE+oyP/aiAdqL6BxF
npSoaFQOWmalsUPYlMHWETx1FofoTutjXRXh5psNoHk3XcY0Gi9yrmME1cmOv4g4G+RVkqUG+28r
pNnwFwoahR35GOsiybq3mzMcNO4CKSnxxpZTy+rP4aa1PVDeBVfAiUwA8Kzqwt1qhviOjB05TdlM
x6LvdBPlZO1cutdUtlnOY5T85tmo0FzIYyZ0Ps8KiKFC6P5LV/d+zTOZSZJ3AViE1obmkKG6YI9g
rPQFhlwwaYPZdNFXU63KWHiz5iTrhoMZPP3iTbKy3LJhaCEfrTNfooFWusPAYvqznuYA/ZRN8pga
rjW6eptNlCyNpT7qcQB2PptN5uHM+BNdmS17nvhlbxFCUV0WyYN9gLz9/gTRl30ZRyKvaldV36KW
4FO1LULYCuUTT08TF7V+GAIUKxUVQdJJualu5DkZOm7uxzVr75WGezk3XpC7RbRZVdomDLMyUVmD
Pq1OnzTfhnsxBNhCrywQczn19kHZMTmuKXqPyoWm3uyDrl+H/WTI6nfY07A2RwCCezWyp+FNWLW6
yqELGJuz7ByYDQ3bjj/1TasLIwLVH+kmersjmq72BlrNU59580o2ibvTyaa0wSwl5pmRnlpNpue+
ivHtwJHHqWiA3t9X8EhneRSu7G6Zx7S9QisOA0MrG8v2NF6yx3YkrTvHdoBBo9KDb/fObXVwrVXj
7BEtIMu5VyixzbMBWTnFLGnk7yLaILmNjpvad2ZdFvTxhuv2aeiz5ZACub6u46rpS0Jh+2QxjprX
fEtUWCzJquFh0629VolP+l/Gqz7dS+bSJedtZqI80H293I+8AkIt6dbh3zF8pOBl2oygp5yJtly7
foZOY+H19qBZ5WmJcFf4nUJntoeYYcpA8D8f2hfHJ8Quo6dspmXdV/5GQHMJ2jGbFrXza0TXIqsR
0JO3LmndoVYKjaM5o7PKKfy3Z0Irup+7xjzzFQ1zfjWZOY4tdJZXZl1Xc+e7fhBgAiC9TO4HvTbu
BmuRYDd24uunlQ+k3gcb7LCHJgvghC/akaKsCtUhyS+ZJhauXh5SAZNW3fIr5RCZduqRmdq2eSNH
OpRuQjbRzTTXvEZZDwmbM96o8abK6hpmY99JcGIoUNmtY0X8ff/WXXVLWaNp4dqBfI1T5IEBZOkk
4srf0iw+ZUM6VupMJRIpSoT7haJGFsJEyjrOwt2k5a9mCKZnwKhbCYsAXvSK87EIUiSMYdMWp/cK
TMLnxOr5B9/UMuakcSkvBBfsNNR0QJ67X25iG7qHuomzpNAGQW1D29Cznee5z2OvuzPO0bKYYG4q
yKDCU2x7fl70NoWlhx0fTQj4puZlsNXwNYar8q7VQ7U0eSyGRJexxnv/ANmOjY+GbmGfL6kNq32j
Wt4UjVczK8fIJS9E8AR4ZzAtW4FRHQe5jtxInjGonCgX3gbjtVRbhWCzZtP71oo6PkD80gw5Xj17
VrFFuna4keZUUdS6FkHm0E2OQLT0qKtmmwoEBJjqmLU8vUG31+hyXQdqObCqqeMrWs9kcIVZzDr5
3ISrpbdDW6Vx4XvUyJS8VfJejegoLwcb1k8yMlblofB0Kmyjprx3KGnKTZK0/hI0PHVFbXl70r3q
uvOSpps6TGkb2IcoIpsrIJIACUMltiAyW2u6z7Ih0Me6aVKcx13c5Uhf+dmRue/3hrHGlpxJctUu
uqkPGVpFxp32YV2qJLMFjWdsp2zL9OcZnbNzPlmsAflK1IvKDD/X8OnmSPi8a9oR9aI1bSLM9DA2
tGW1kMzuI+w48gWDUeR0JVik5zBrLouqurwOWx+ioXk+Tq2M9qknaU41oTl+ky4NF7eLq7+sA8pc
6cLocannDGfjIQETSSesYy5ukIsaLFAL30+h69iVcBWTxbwM1t1MmxFzkViJmpthrIJkT4cRpj8J
41XkcmxipD+RsE/HQk1d0+ZLtC3tfsiSabzQuXKumKaOyqPeWiS9LjWv0qspxX4kH8dhdr/WSDGe
x5tC4dqsrPKlFT5T5TjKKCxqgr0DUrGX0HzOKhHYciSZcKWWqE/EB1rsE9CLoS42RAJfG2S9zUfK
xPzTuwypIToWYV34Fm/TOUlHfgFOtolDwLC5Oiht2frEjVEM73Lkw6KX09rdjdVMvwxsiDBG1kBj
h8JFMBYZgjU7sJWRrktrEbx1oAG84XsqEFp/QkOf4iXNQikfJBwp4aXjbEtzbAfksetJEOEOdNF0
gYNFdGXlveDFoDj57NJgaYGI1EnbHwOH7sO8r7FvLTirO3pR4I2roq0t3BDzYtvbOZpATlUxrPV5
skFAdWS8atV5rDLyBMR0TgvMm/0hjUh22yxrOJVNMtT2YSPGP+Bzh99pJhBVp2FFr0/hhhz5HNGb
2fxjm9cs2qFjGejJ0k1+LZu0tukzLJ+JOSZ4+m1amJRw+d11E/oqtxrcWS6Xnj+xTC8NomqrJNwF
qCqtizWYwn4ve2SGls5Mbj0j+ceZIpZ9NJbKIV+swKY/vK5lv8zY/VrVnzukD31GfkUW5npwSAQc
h2lB3GM6LN941C+kAvXvfX+0Myboo1VTr3fWtPAs4bPOHK3fDasgWcPSu3N0DNQt5vF2edQOzo/z
tlZBnUfL2nanZWE8Kk2KJp1SoFw+K8kUxXGxkWSMj7WPMsw3c1QhSHma1ulItgSRk75BJ+0znjll
Z/Q7d+Z16LGEHlgSb+O3NoLpo6AJkcvdyqqV3NM5cNUO4S0iK/sm7PZJnJIvOiLTpaJY+8uIjI7h
tNBNUKVTWD1LFY9iK3mvnTsOdmlomcVNH5x4BQ3UPTai1BWoP6zNp6zbhuGmRQYXdlxzv+BAWk1m
H+LKl15s2GB2XUXVpyZinbtuepbyLwEa6PWXOerC5JYsk8+OK7yVTzNldMB7poZbPRtWHw1aV1iJ
bTVpixEp7P1ucbyPCkjSQ/5KKRRfOq/J5iHGWl1wHaSJmK7iAWB0salRDRgxg97ysWEcusoUQqj0
Cm89x/1HrEpwW4dCBHdo68F2oBEBRhAedlMlCiYXPKc9XcPVA9BGJFVOksmFUJHH5imeVIKXDm7e
Rb8M2jX+B0c0oPgxtYJsP/mMN9f+iiIM1PCtQU8ZHFF5lojCqSh0+Zrqhe7s+FbcVdfcn11rTVOq
BatX3hqJw62sp/pb3CXJlwW1Sm9Y6SDDBCXeKUYAsHsv967DmrmWNMB/BaLZW+eXs4j9qNc7gt7B
ai34TNt5KDEXVD0eqssQVNHg0KTLqLE4vUzVGiEsDcwQ3yF81bYlrdvVFkinj8Ic+gg5YFZYkN0w
47D9PLewAgMahGGsS0tsG0NEcCepgEQzz2a1xl9I1NAUOw1NgiKuVC1vZ+KpfMU0O/al53iX9pUb
0+yUsXlABj7ji+EvvDKRfXAVEIKHXqeDKixLeolThnSod1UUk1+KeVTsGCGy5pDdTHS7wWNN6vOG
Do3HqE/q5kBmOo+3gaUkKmfMMM2V1qN/RC0lejSH3lXx/VC3M3anwArCV8doTHZpCMPXEVKTeSsM
ttzzo11tOOds6zp1tVov5kNlCQX5sEW/oLfwYe61XL6FkHY/Zk46iPSDwRrkTTral0q7eDin3tev
fb8KO+Q2QuITtvC6xVtIUDzX7r0K0wZ/ywwJ7Ha4dEOmjxiE7ksVKpHldHbZMUq27FcTpjiuJqFK
WbECwrY72tapupnwVIYmb0cH7DBfp06rfGs8xZNwG7tDJzGsSOsWL3mIx1t6O8VzGbExukv4FPVn
ChKFYu+D5S2XqmcGsjrlIgTCWix66CPkdB+NSLrc8SGi7Y+FyN7tkPZoY5TOVYRjbGGDXQyDAdo9
BSEk/wtT7DbiKB27Y2gb0QUFONgXGw7Jqqy3yVbnbamZxfymKppDwgrrbo3z53SiiNW+WZ2TTY6G
Ip9d23g1OEMFmtY2R9dn8pkpm/2kSxBOLyGxdrmtUvij9oDaEPUZaSbwV1h6hn4maIaqIkE9+D0u
MbLrOQuyCfMQIQ63HNleSHntxqY9honvUGPtMp3QAokC5JmEQJ7yBQEAjy1JgcqgaEPgpLkkOjth
vYHJK4aE5QS8Uyeom2opB54DY3wRBqOpQeBimkP8xrzgGJAMYVyOQkNd5Do5irMh/YZ+aJKKqMAR
L3vw1cjTPOQ+64shs/WXBFFVp0kLExUy6rJPwmXQsI4Dr55GOSafW5e2rCBhW3+DKWd7zBDejw/p
saDj5BPzfK4ov0tmUX9NQ6dIGfi2P+GXrHd0pcEOE2t738pmirBZWnxXOJHZA5PLFJ66ZoWuNYbL
XRRDy1Aj0cwo1dlv2AbIPSKOB4l1zqHJyAtMmVeB8bp6lG9yzK9DO2CbEwEfj3/BLCmrxw6iZwDn
BKsU8BqkZBa1ANB2afmkru3Kwl3jAoSr1Lgd486Yps0eEFUa+iINIsy6AqtW70qQmkyUxmFzP+IF
CwigtECZnC1AkYptqTpEAQMdyRnK2luuLxFL108+at1Rqixcz5PUvflhl1BgseimSV4Fq+3gTQuz
mvI5b2B0uFtCSlXB27Eb8zilQXBHx7W6mWiVhYWchvS0ZUsgTrZfkMqsWyHrT51Ep9mdyOo4wh6V
zEvhainvwzRCmw+3rrswO1PUQiih15sFh+oTHf14XkUUuwJnJ2S/MIGFdMKRrL3r4zj7Tjql6rJN
sTPJNav5I0Xn4xUIygHhQm422GXO9fIMjKbHDjqA/RBHm0ZP58CkCegy49fPofb+JAKz0Vxx0VyG
WXe/FMSvYw8cgmC2EKvaunM348B3nk3Gm9xtxC3F2i4457NeBYjsYXhmh6xRs61yhJvU4jFlcsjO
QRPUV2polS9M3C7BVSScG3A30+kV1W6tzJmbqjQnW7yOhxjRPy8uW5a5wD5O3NaRj65jwe+dqyDp
QwxZtpSYNrcbS+shulagHl9hb07vYc/nL2uGw8VVXxEljoaokB3COFndAeUbZsqn0dcPDKax+3gS
1Zgbka4vMJOlX6Le91ftRPtd2M/7tQLWwvofnmJI5LG1/ksIpDOHZgG7NXComDl1eJE4X95S4N/o
YbIgbncztk/PFdmW04i18x7OBhucumQBRKoS4e9jHm1Xs01Zna+Cqys5HH4Mm8+nFa1ZSxz6Mj1M
HIb/InlDgivSyMdIyeoLyfBy1VndQ1ESM3dAox/MUgaisqGYuhaPokE5zGWVKrokclu/CYB8nzom
7O068IkceU+eebjmqze/mJyfNqUIgOVJyquGbUiiyiC0O7Oxqk54MEE+WFRfQN3gu7WcrPFdjtvP
PolgW+YywebZFC5QNRQcwNh+0Q2xXxgNFBg0+vX4A8eh+bbmLrsNaNNZrDqrtDnBa4txald134R+
mffbQON2V9UrcNc5jMcXdGuEEVZuSoHOd8E94cF0IjScULghfP8jZtv6mq3zEAKAXNmIJaHLfvXI
p/oZs7nBjybj3BYC864A7gFoHkhkFT1GEgA1jE/evYxR30W57yks5sqYSZSap43JI8nEgs3huly7
ZambggGff4I2gS7IRwl6iUOp9V8BEQ79fk7G7BUDKzomyXbpA9pdeEPaG7qZuc2TgbrbMeHyBtN1
+r3tUBH9b7jw/xedQ3+nc5C2O9mB1RArp3N0gqNwLSjlH0snSd9btlUIaCNqe/D4eMWDGdstFQUv
HyPo3in/ZD3U49yA5gKccmxmTEck8h8r8Ejftz6gHIQGGZK8d/NCChSBXrSMP6Y/fe/ZTgnsj5q+
fe4thE+hBmCxCfuxtLz0vWt7iq1OtYLMWm3U5xlEomQVH+N039u29RZi0mpg2w4m+4RqrVud4iD5
oaf53rXdbX0CgKJ7cyq0AWJJs10t3L/Tzv6DPvwXtOL7ooetnqamnmMYcTvgI0cnQ5/mAa+C+NAB
b7nrgUesueYg84usqtNPAcJM5pIwhHLnY9dWrnTIY3j7edVFez+I6GNx2mn4NjD/iU8d57jWFqXB
u2V5m6kGNIfXmws+5kV47/smVK+VwIZth6xNkh3rJNyuIovXb/+xxxb9/umhVm9ArUBS6X3yEIrr
iDdfPnbld8N7XRuAetUG1VVs800md0ESfWzOe+/4Bo0Jw0ePWUlK8X3w3Qsx2b8T9v3r+TR5b/l2
faoErXBtJsVnm21Fk36sgi95b/iuba1Ys2CIVEH/lXVgTOX89SM3O3lv+KZYySmSARBo1qPJgfmE
gm5//di13wkD6TRWHPgDTNld9LqByuMjWT40a0C49fvrB5IShpjxzZ6ZBt9REjeVRKr4QyI0RAD9
fnGcoZeOMhg0kX7TlA2gmmeQteOHloGEv1t4abwCqrZvL6Ej4poAFBvo9tGLvxuWFfYLvms1xJjO
XpK1KaLBfig+JuHvxiWyIkHxJDBPxdPyDBAbDerV54+9Ke/kvNkEVjaAm2cnzErv6raKc79J96EJ
JXlv+wYBn/CtquCyD0Aa+jE4pU31sQSm5L3vm/kw5Ek4ILiLggUAS4b1AgjOh+7Le9/3LBeRbojv
gvSOP88j2E9AwR+89rvR2S1I5gengjXdREeVup3qyYfWnuS973tOtlGkGT42WIO975uvvNXfPnZH
3g1Ng/jMhL0F66XUbYWn7Xqsrd3Kj1393dDMVkhYpEC8Y+O4RWG4KQlKKf7Nivnmkfi/tyLJe9s3
A2KIyF54YZR3OKVIKlCkasIFAh86QIEAALVph2OXkOWvCq3//M1kav/+X/j6hx6ATqGb6d2Xf3/S
Hf75r7ef+d/f8/tP/P3wqi/fulf7/pt++xlc96/fW36bvv32BYqCoZK9h+xgfXi1aEH8x/Xlq377
zv/fP/yP139c5WkdXv/844d2/fR2NVnr/o+//uj0888/3jSL//nPl//rz94+/59/5K9K1q57/wOv
3+z05x/J3+KQIv0+iTKUir3pTf3r2/+P/sbiGFMBD6MsBLP2ppLvoequ/vyDkb8xnO4JZxyZn1mS
Ylq1GljCn3/E/G84uCEphYZA1ZMQi8X/+lh3//PU/+dB4C789fV/9K670zhg2z//+P3dSDFXpFjL
Ys6iDDW96Xu9KgRYixo7NFe2bAWv6fuy0+6zU/FZzGbaR5s9/NN9+Re/8B9az//zNv71GxNEx4GV
RybAe3dZraX2TRaz3I3RJ7Ad3+oKWoKgebLCPUbc3WcDQGYwyZ+5Yz9Cah6aevi+dqPNTUD3xrHX
irHrduqLZLRfIDBROzsnSF632b9RT+Px/DZ00pBEPI6Qo4scYcia6Ht/oFulSMCbRLmRcEzQDvUL
NhnbSwVi1eR4pj0Ipqo5TtkUPQEi2u7buj2YyvhDs22fVt0nuZI90Foq6iKejc3pwoM8iSJ7UbR6
YXUPWzAVa2HpSL9mjt+bmJY02ZAK6KroastuoTaadmNL99YvcW6mlO5mJ+dPfQ/9CEsBc2hRH6OQ
N/NOyPU7st0vC6baPOggOkoDYqCv6oMiMk0ubbA8RNBSFc7Q8QCtdZMbhO1e+6FJy9AlBoyj/tpt
mSuBmZE5twCkyj6xWVmxhtyPkDrdSyGTPfjBes/7gR7dloFMgqOgUC5E5/l0QQ5MthcduF2wcCt9
FW3QvkKD0eydDJZyAmsN6AxGt+yN6k3rR5sZta+6/nM1xfyEQJIvWzw8MhANWhJoChbVXrUxaI/G
he0hHbftOkR12qnx4hnT15yHC1/yccENCrk0ZZxFwcEBEt+HcInsANxe8Xn8JNcufNjmwe+6be53
JJiDm9ar6DuHyvwgVnrA80MtL7xhtzIcq0JBqndTd/Gpq5qfiPrt7oAz1tesDx2BiotWB6gJdA77
Tntohvowr1giymkM2Ylx4KU4+on4nK0KelLINR4B4UQ7dCObYqya3YRAtbyORFVMc5ZjBMaf6rY7
NGvLT3yLvgGr6kqiCTQgPYcSE/jPDiLkO7bVBiTn1pc9QOq8roy+MLBmUCFoKCGGYXvTI0xlpdxw
A/3vUvSZ+NUklfwpF/bNrpMCKKu6pqgRo3Uckk7fb6Jryk6SpQgSvKENsjDKMTW0kKj+Lc1cyT3L
0h99utXfoix49pWityglaK+3ithDNAT0XBH5LYV19MuY2PCxXc1SVGEK0SAAKlsOVMY3xgGZj1IO
/ShrKg+Wb+ivjBguPBTD1xH7j2NDUvQLZ7IrbZe2p6CG6jVYSbuLTQ0gdkhuKxgBn6Y6bXBzWHfq
0B9YDKNuLgLNDvtWcfYd/QAo7RhXVoRuMft4qe40U9MuZT2mm47zI+Y++WkMlwfElDcYoFLtzYTe
bi2OqOLk+ZAYXxoy2VKYQeEEVx2N6SDwGb14UIitujA3sEMEJeQlCPn2skapf3GbiO/VSgxa8KoO
YCkiBQ5RPXR5yu8t1DtnCAlN3rHV38R8jaHfrbISJixxAOcagSkK3HdkhN0mxIAnUWYXwgOZi2i9
qX36KV7pz5ja+Jr3Pj1AIud2rIWoII+aaUJMnKAFJF17arL4AMYny71PQSaAJLQ7W8fA290y/pwX
8AnSxMmLEPa5W6f6uFZ9XQLp4jk0jnVSSC/0c9y7b1vUDRfSZvExNcnnhkbNJwQB23tLEdSrLZE3
mILqQs+W7FroVHaWsOi2nziUgHqN7jL0FH9dg7451HhX74dxGK4HmOfuoqYFUK6hXRYJun0jCJuR
EtuTIhLDt8Z39qCB9v8C2E3yGtLEWxYDO41raIl8NOkvsBR8XbsF99JND9MaEjCXLD5Dk5LmLghv
J+mfgij+vLDwmbWuSwovBnnTqrE6trGJkiJqZvJgabhcMZRRnaC6tYgbDZZXgiz5M8EAPg4EusY8
HYhBYCtEln0+N5KcunTEmzi7+pxOlVjLlBh1pCmI0cJ2wFmQpEmPIe3Xw9gEJMpHyOMge1nH4RYk
XQjd3TIOJQ4h7iWFxrLeK+FikPdV5driTUb3BNPrgjtr+l/x4LrjNkV0hwbXtLlOJYF2SpSZqNXP
aFqjsh4zfY4Hr48Lj8F58FSk3xmRek9hdClnzqsoXxSpd91EzZVkhhTo0JhKoSW7yWgDPahR7W2s
1HqUyI0+gYUJaS5d9GOr6xE91JkTTzZ1BAR6NZNSr4O/iHGprqbN9veycWSH1/qEmkKA+60F3Roy
s+6DUG+lq5ZoLyGV0buOQbuHYKMAXkfG77QR49sdU1fQFZT9wEGfoZgyp1xn+7mKmpt24OLXqOP5
zojE8z3po3zDqNmHLthmvPXe59HbATfXrauGPNoUv3ai+uUDy59RucF3Adb4b9Oc6nPkYj/kY7C5
c1RV7XCB5GU4eNV0yEIDHVVCtNndDhAPfgdvFuaC+u24xPNjNPbiqlpTd5ag0XcD5L1A5N1r1Ul1
sUunETXhyR5yqiuT2nbXIEfszkYx31vWfTZGQ6iVYB+N1UBXR5gDQLSBUC77JWtuFDp0yrWfE0wT
K9RXDDmm9zqIph0YJ8TgtxmSiCEDe3uGwfLCtMwVCzfoK/ied+NtZbf60no/nSAvv86wAt1gZ9Dk
w8IgAVQzFknXNG2pjPKPA/qS9sFU+7bM5s1eBG8foDRdCgwIcQ3TLP1Mse8okCDe37IMyhzIU4/d
3JqqaCBRqnagv6uj9ml2PSpKTm1MxC+IYIEAY8U4B7YyRxIP5qij5ldtM3pCTZA+j0Tx5xrctseU
HSwesmS3juYqbIZ5eahDqMKKTIbTFeK7IJGZFicLoFuqUL2N99tWNeVmE6gzx2DMo+RXpExMIPvd
+F51b+IfC6pWQedbTqG8AWcPWkhFvLTJPEPLjDSwuHVY1SDXxpKUsIs37E0VFQxfIIESRwQe6KON
vThXizDXcl6azzKot70dsrEAx12dwXNP0MZzt+yz0TRXPXQq32NVi7NvE/saLFBX59C16l3UaX/j
5ZocKKvMQ5z4+8m7qux7+egt6U/wQ/hii8PowGk/F1p0YBI9C0vaRtMxw/Szc3Iay7TRzRn6Enqb
QVxaQK0fX8eQOF5BhDkdNpbewQjJwdhrcFdZ+8ogZdrDZBIe06o/Ijir3jsH4FxOkEn1ZsUAJKsu
HfVr4eexP85NTS5kUZ/bmdXXVSwett6kT76DcAHTS38Vz9HPXnt9ZWFLSlhHn4d5nu7lvB1V9d/U
ndly3Ua2pl+lXgAOJIYEcAvsiaNIkaIo3iBISsI8JRLj0/cHyVVl0lVWO6JPRJ8rhUXR2BtIZK71
r3/gso2pvqpE75pViTAeEZYWJiO5OM1vYSxgxAYb5nbwh56DbfX9a07S/GEcODx7nPHYHbvuQnt5
yFAtuayDXH6L7b696mdlPWRZEpBSHcdUCgvz72Sbn7Zwem5SZp43k70Q0wxkke5W6QVp2EzDCJkv
by9copzhs+aPnoopHhnWwBXsYEIR9HotmOftE6Iy2Lubm1hU905v9JElajOcoU8d7cE9t4wluyta
edUB2keupfbaM8pL214e8z6VoZZBeZaLYTw0SgI0muPBbb07drosqrws2LseJ9mY5t9bBR+ZLu8r
TO3nKtb3TAxvV3qxq7LwX1tpPy+TTO8b6GahSKyrwq/uW4rs8ypLH0tn1hCNaxNOlSB+cPKzKDBK
qsmKxTf1fXIounE6y7O4i1zRwt4o3eGUxdo9VMtS7RBJFJHXze2HtVrvVFP7B1r5PCz7WUYmYog6
c254kmWYL+oKQnP7sbUsQg4rTlBn2EbxTfzVkNgWwWdao5Fyc/EVl13Sfu+aSR51HGBhrpdyB8Jg
hGndt/fSKdJLMhQMiHoF8YAydJNuPDP7vroq3bI6S1poDCtEKbwzK4di1LduzIwAjdxJncOkxzKy
Vn1KhDcdYC76hzKp3I/T3H61ZWBtnKietsmLtJkTtuMGmuAa+xy9h3ktAmdCWLsi8Ey8J681+tOs
svmDU2XnMKz1Icn99aJuGdeHtaHSy6V0d/WEcMXuFTz30tgliycQUrBHMnDYeThBX7bKrm7SrKxC
aIsJTIpSn/ezN/gHoyibz0zLIbRmK0Kd2f8a6ObzWtYvZrdOO7ujwQltryJ/yDLHl6TYal/PLu8s
ncDTKH2LhTq76oQ43x/OlqFxoqa2ht2CNc0SascewtpNhtPQBadgME4IyBo7hPNSE5WUTy1LjxZz
jfX3pMDRXwQW2zGJrzAotMuZOBoLEh7zS9d/n5J5Phsroj7DNpu/TNMYfJhTK3g1inXdadVMUUOF
FAY9IYPwzxggF011xPbwY19JHTmtfauK4KVW5l2p0+QcGZDEt5U2Ui/eXZbm+mS5tnhEr5QdO1ry
uZKfdABhdHKzJ0wAlmtz2+m8AMJRmsfzMYAdvq8qx68iJ6CbhahdNJcBSh+yFMsot7x6F1jN135Y
qzuQ7CLsa9c8OknxoeTl23GyrGGj3OJsqoY4VBmfrBuCcz7TF7k8lEuyHGrRfKBZtz4qbz5OsqxX
hF/LR7fxqoOfe/2Xxirokv1EHlEypEdTLyJEnEarObt8tUAkoVrpl/h848GcttsEQRqLSbiMVqYr
Xjy+wF4l+XlbFdWBBYRDcV4cg5kS2JwvJ6vMD5D1aigCH6HQF1cTPjWwVpIFNEB+arzy5CSah064
5iXhZu1hNQMd+uyL62g4d3aTGg/U3MPlaMvlrKqr+NWb6delXw7ntunu1rboP6tiOPcKNYdtAynS
Cxp719Cf76B6tee5zFsrcuzW/NRnY3uMS9O4WsE3zvQo+oOnGjcs6WW/rfbSvq62yg8q75afAPD/
a3DwKntVTd981+/RwTeA4v8iCFFsdmH/HUO8egaP0M91BjL9E5LccMcfv/QTRzSc33zbtq0Ar1uX
iAF/s/D7CSUSGfmbKckvAfNwPBdU799YouX9Zgsgw8AJALiEvZnQ/Y4lCuc3D1yIeG/Lowrmj7+D
Jb4dRLJjCcFFfB9cGcq19V63b0l6PlqiJ8RxLGwPVuDApDn6wz35D/jhNmf7N3z4+0VAP6kDTeq0
925DTlV5iTknT5NfpKd60fSrmWGcm+0k/9ac4vcrBcC2tsUE1Pa52X8clyfuGpTBEnzZJOBtKKZg
pMusORT++gv9+a5ZGy/Qd2AlSZ7cu8usAR5kgPSPdse2vK/NaqD3S8f4F/ftrQPF9m24zAb2OsJ1
XfC3t9/GgoHl+539uKYV1RZcvM+Jn8dhPFgCu1ZDH2LPa0+o0apfUDj+04VdG465TUR9gDb07YUL
FuCgHPPRrvIYHLLSWWj2WROt0Hn3KFaRmC4yv16MrPvF3PCtP8zPr+wiR/Whm3ven0yMm4wmSon1
sbMSnX9inD3FVAn96h6awTLME5Q5PFAkkFN5aFx0HvvGJ4T9F8vozwvWAj22uP8sWst+b4Ujl6wt
19Z6HKDT72GZ3zN5TCJs8n+Vfv3nCwWg1LYwsdiW0n5vZzUZsOC91H40dNEdCFHr9mOxIDuak+QX
Niz2D/faN2+hZPvhr0H8PImI9938FJ8oYwIevV4XYLNocbIUMCGeNzJe01Z3mZrQ2Ki0CJzIWsb4
3OOY08gZKxDRfpHQNXOJ1iPs9ZTOu7qJ85eY6CS8MZFcPleTzusQ3BcEbK3pvXcSlVOzR/eL8H5c
VgtlqMp8NzLMpJQXdlebXujHKCe3UzrVkHZ78UpckzPv83FNUTzFIFfAYEWiQ8NJRkq/zvaMoyFt
u7+IbbGiglsHDt51mQ+VW/gMEruhffaJdnSuEA3E9a0fGOlnGwdbLyrt2SSUNU8gdjp5PgZhIewR
cEcO3cFRdCrhKgP6E8MXzh0W3dUcMc7R7b5dACkjEi6LIDLLqvkqXDQ0+9LMy/Esdix1v4yTGcDE
U9gzcRob3qnNkv6sjdvUhGAuG1Srym2pqdcmOyVJAtQ/DcRoQuKcl/HeM4vVvlhrpvFhVWTjEyyO
9Ksyaxj4scqswgxdgXzkGTKKibZIStq+0QW2HwcZDxEqDB9rFCFngxt7NI087c47AKjUvHP8PLXN
neScMW6bQfYyD0U81z01WOypbi1uYjcr1JRjaFCWAZ2KHZNuZOyXn+x5EIC6N66NFbsR9aVt6dLs
WwuwH7IUhWHVf8xNJWC5l3lpxPJuaoJGUySqTi2RtodCZxeVUEVnHsClR4sJR+GmreuPIKd4rY9h
tXj4ON7jMdrR6kQkf8XCPCRexsOPDOGms9phVtOUtrOTVuJ1n+NxtIctXs8bwNDLDgZejM0Qg33I
7Jbr6vtyXlbMHmziib6vCo++MLdMLDWR7WnVxpRkKAaWG9fKcmlGhd1SOh1lvriwT93KNOr6E8BI
3nQ7Nw4ELHGgPzSyjs2lsrDKEsKIgg61RDQwO6iu08AszItxZPp0hCysvk9LM63oe5V/FaQyac/A
q/zPthoTWLSOLL/lZWMl39tZDc41LNUVCXgXt94Hi9HHB+0DUxxndr30YfFTq4uEX4M+eGqu1pu4
ccdbjgU3+TC3m+hFdHX+ZW507h1HZfqIBLSzCm6GNc3N59QS7XBEAOvbl1rGqUS8FSD2nNwZCDOv
E5FfiDrtHmVhmV1YARBme9RcyGS0QNJ0NKbZa1+StJj1QSb2vO5mXwr+qYNzK3oV7MqTxynOR3XQ
QR0bnxb6Qfte4IQBqVoPojz4CwXvI3MS175fkAKnX4NKd/K1zzqbSUpZLULALhoqq/ncNVBx83Dm
dQ+ucrOThQzR7gf6akRkXdrRSCInOpSuV2P+CdmKKlGrqtSb7nGPr1G+N02CRtVgWuheGn2y8izT
BGmIyOXN4rdlvfelMfhhPY3lLWqeAoJoZrLrjK5F9cyUyTH3Wd7LNlwGiN9T2a5AbGDGt0Km882A
uZEOZ9UnwU6X9GU77AvclGM6E9+HjhtKcECe+lGNHKmM7NaTy84UQvYk5Y7pVcXO0keLGCBeIz3k
hM2quSqO1izj28Qu54d+7hZE7LXL65IZmNlxiyTHUM9scUsiG8f7OPHcT42xol3aNGDJjqApNR1G
2NnyYBkxsKxVD1kdxa5Kr5LGy770DLsMtvl8viGWxcXEozGKDPg3NqYoIxvHDP3arT5MtsPWLpbM
fagnK3ny9aBatNtG/MW08uZ1wLLhfnYnkko9QN9vqbNOIkr7rH+ShmleAZmXxU7oDJh3GLSZ7ifT
X740PD6161woKlFq94Ybegh3n9ygzopd7ahNf5gAnyT11H/upz6FYu9WL6k1tYDGqu5eUBIZcySz
qTlrZ0J2j6m0pmtkj2t1VhiOORz8ufLHXW6v2QtjDvd27JbykzAG+zmvEPFGo7/UjC10l92Jouyf
EBA7nwbTmF7ZofIcVhRiuB3HnMjg5ynAmHb05WFazHUIjTX1vs/JjAXVymUG4KfJjnetqSZWYBnU
BmKngYGl5dQzF1EKFIZaEaGuu5YFvWEsjANfGiF/tQaFPpa8HFXYenpB5AcGwus3WIvDENZmioJN
xnTNsGi6WKlFF1BTx/o+ZIW+xI5husO2pJl22Kj4dVgXGJ5c8eow48lXBKTS8eM1QiqIlt02Og8N
jk/0cbhySgZhk/vzq123XsGQG85jOK9F8rrkpC7RPKfwg73FYC+0pKPzSC1uc132scfYdp3aFzW5
PcCRYC4bQs6onqWvOoYMcGQNdIm1C9DfefhD4NhTtDtcaaf4yL9WZZT6/VjAlW2Gy7RwR4nFUV/n
h86Ii0demVocp7gGz7LivnJDVeoJOMxqUWf32bz+JNr8rcb2/65r/dB+q++0+vZNXz237/vb/x/Z
Lx5ty39vXe+eX940rdb2z39vWqX9G50H7aVN4AFy68287/emdfuRy1/Rd/qucH9QY34nwNDP0gxZ
kJQlvyLF5lb4z6aVHwnHxXTIcak+t372bxBgfrhr/aGUxdsGjo1gsmq5no91xLv+S+St9NbYt3ar
DozjUngnyklMQ4bpu7UiAJ3uZUt8fW5Prz2Tv4Cd/cxY22u7rvwN9kbGM1pXjMsOJebAV67+KTr4
n1hU4zfFzvntH6yp/h+Hof76rGEx/W9YXpsD/H9fXk9Z9fL8Mn37Iy7CTvHPJWbbG/ZhO96/ltg/
V5jl/mbZnoNBWyAkzsRb8/n7AqPQ+w3yFOwrxnCW9Hj4/1phhmX95liOoLQxXX7M4vg7Swys4C1o
QfcpAo/WHngGERAmj2974M6v/QXdNYhqI4HnF9xydH2XtPXYx1fzSq7eMVVZLq7yuJeHDi79BXRY
RaQ5RhR93LHlelIcsi5voirejqsAi4aLrMU6ptbtzGlhio+L5392A/fC66352LfZdOx8dxsGA3TT
+28VuQL4TpPxNMEQSYbAfXVgL+yYW997uKAxLJofTAQLaOfM1Lj18wSUfmB8MIats9SvNpqys8Ux
xUlJdHBOutZn8JzyE9YQ413r+Mmwn+zGv7Aag3FmzIiuxmIJpwcX8TRSiLA0RbprnPbREfplQLdl
ywr5m2miuvZRNflFjJdQW518Jx4vuOjNkItDsNS3nvKvOxsXSDtLhwsM5+ErLUtRQ2JKrTj7TkO2
1GGVpAkAcROLo9PM5hncjl6fK7OQl9kg3GeGJQwOZvS6s+nc1Z0wzqalmI7aTVChTj7a8KqGiVSa
J+glAu0YDj8HXJDwHZm8fjfZ4xgaVpYd5nV8rXw93bbW0n5AJDaEJtb9xEVOcucX6wC5qU5DiqFP
UA6XSLYtQkfdUEfhchZHZdrfrIFuz7Rhz2fCTPsPokP/O/cjY1TDldEwFxTqtk7O8IEZdh2V9T1K
7xprkLHWr2oS62HKevHI2Nq5WGRqP5WKPQzXn+rELG88o9BCwTZkmoCojP4tbHXd7rQTyxBakrUz
Pfdy0EAeaVHByIJzfihEmnWhOU3LqUU5noY6bx0VFYGpI7cd1/spqxSTyKY/53h3bys/NU5eq7Ld
zNxs36ZtAd2J4bmpXeeYUJBgHoCSOnL70ntt/Ll59POqYji5VNHaztaZM9v5fT56tN1r04WEb0BT
g1J+nuIqcxHEUpxhwtAgDB7r6w3FCnHnIQN9anVQ7WdRGIchFc7l1JjGBf7voofG1AMHlosrjhAb
GiZs03jE7Mo8dsOqGlgCk2Sb980xsnNN9xwouGtBnFzaimxuK+0Yqa1+cYFexg3CNKO5dcbNLWm0
X9PReBFYr3kI3ona6yfjIShFvWt0MB8R3gbPTd136HpS546Fs7JSvGLXu8V860BXOsx9Y4app/vX
ZHVALvNk/KiK1YhclX2uK8c7IkHFjsfEysbcJnPTOqaXaA/mqI8r+9Aaq9gHga0ObkLk5OzinxWa
Zo87TWFTUKK77Riq1M6Fly+3CQZKFO51dlu78xHizweFHPKoKsbdhltdz0qet9TRl0B3Jz119Z23
YvrEMrj2XHmHEcVzg7lPmHXqNEkNE4wqjxs2Pi1WwPCgST46o/OyugmMztxRx5QKmYGoXdwJI/AY
qjFh9pVgwuXIhyCgl7Ehz50s5ZxGr3ouCDM6WHUj8NehF8uN9dVWxvhCK/WhiIP7BsOwdhGUm0zi
/Dj5kMKrxIP5GPfFbTUszzQUj8vofYrpBfraYJ6jiSf3GrXH0RFehskIUn13HDe5aOgZRTm+elac
gP9M8X4uk5fY6j745po+Za4niZgCskD6n37DivEj9jnXfVN1F+VsfG4ycVh7E4e4EvoCbgxQ2s+w
aXmkePZuLMdY9pBlPo+JT0vhhK3dpxHmTzep153TsxkH8s3PEXq3B8cSl7DYj2M/9qG2YWTgOYy5
sc124XlR17dgRtrqj2VOPCdtzZrdz53rfm+x9TgYXnJH9igTNblcwHIwDylFbgil+zrROEUt9cyU
aSXcb/FI9nXELMPaDub9Ovh7v4I/VsAQ6zIVsWdc+cwbwxhn2fNFNtZ55VjXQYKmuTX8OBzbYD3B
zbjENWcN9Vq+5sH8LVuZ6yJcD+G+XmFFe45PE44IxLiGnpu+graerwCd/lifpKkwcgSGy/z4ym46
hRcPZ4pW3rc4xuGqrOUt7jygNbho8WaEaEPBSg3epyHLP1Sjx/Q2Re9LY3g7bRyoYLopIVV/L5JU
bP5f8pDqgB5dGdd5xumZS2AeSK/1Ye0A3aTdHJnH4/CxarEHx2Ci7WZj2JGat7NW7yKfxxEvjPWT
WSF1UHlLZC61HYeW7u/STg3RYq9PQy8g1+Z++c2HEPAxMHhoYDxIva2mhhQM++4orKp79bGmxDoU
HmpcFurr2o8r9Fypj4FldEdkjL63S8YpzS8g5mm04Z5kga/4h0Wpo4PpADeSnmtB7Q+fInNF1JVT
+TJgpHbXQr7NdgB5ABR+OozTaVgamh1P3g5p3OyNAQA0gVkVDUHnhin+YucWfVYU9N24r/DWQL9f
XALBe1hAxcYOfDaLpNvV+A/GLgaV3dEyeOGMulsjYXXFAVKXtxd6np+BpWS2yzUW+yZZwBuVuCMd
RC6tNZ/3OvCM3Zj143xfSY7Bc3jeRQcTRuo4D+UM0eZmzjMLXuq6ryABRtMkqkNe2wPyS1BMtMfZ
0Dy7uPd0KtlZQbPjZEGlWHwxuz4L09FMEO1D58sHmE6Ze2P2LsyGAZzCHKIUuHvKCpy5SBRzMCgr
0UWjzub+tfNIhiGeeGa5vLTjcklDAFo9m7dtvjRR2sobgdkUVBZOVh0nMHPGju8IX6SJi+o7xgoC
niKCcSnqeccjNHGlWYN5NyzTvOvK8jmXixMOsfQjB2sSiiECdenVhxpSeL29m5JozBBi7MGdjBeY
ffkH2fTqWAX2I36r7Jx9kESWWwNQ2rTJSyM/Zd1ylW7WqkFnk3zn4YNXGgo7GLNq9zF+TjCakiCc
imXdxe4yngFZ26cKc1EvMl04iYWTTFeFkaQXwp+KUxmoAnrywk/7+gvDGtp5bwJfCeMmy4hI1fFl
Q5N/7aiy3PmukT9MXbUCQgb6bvTcJy/tukNX+8blMurvSFUPXcdHMVmSBjDUGWWYfMp7gek4Hsaw
O9QEhTOFs6eaY++tLCN/58j5c7HE3aGcChwAEyjW2aIvAkM+uk7V781kye9xL0Hg35hwHFNMIF3p
cAi6XfYydHF2jhRgKSLp9W3UQcx67nK1054lKW50sedga+uF2btVlxjOZBaMVtfjoRp6BRIbYXbL
U5HwPPa5YRjVHkyT4CVMSxejuxUd1TTyGNAxZ+dgY68uQJ9tucMHbgbjxGiuXKJCL1mHG0XRzP5h
wpZjOViIx5IlWwbcuAxb7arUNwj3NuoCPyF64uSMGB3z1swFPJHKkb06VOaalTdGstjiaSOhnnVu
YPflTmVL1TykeZ+bkY1DQnotWnOzH5udxcP+KpkQitupHbfnwOuTPnZFP31tdOKNBoB2iWwaDnw9
fzYJYfqOl40N6EeokVFBuCCWAUGCVWbnUAn6ALMRq2/P+1hSEhqeKS9q00y7l1bT/+5mg3HTac1g
30Ud0GD2qaW4PW8lpg2FwX4GqNql2YnZCj43Zu9A5C6XcCjnebgATY2Jbdw8hZ4kF7jITH9GJ1BO
46iuJ6cq+gtVpOl9n7X9Di/RbN87Uz1c4GSczedDVopwUTa2lVZquM0ZprIV33hwMo79pjbScOUS
z763wICKqgWcNJSAu9OlWLHcp0auYuvalctIZ2LhbX5mI72+DwrXfQnyKjE5/YTf7tpV5sPeXroC
95J16eHUQMXV/M+cdbVucvi+6dmI/F/toB/5nF0wnJ7qxZAuCJWfGVE+t2LjSeLp8TghsPDOa4wP
2Y9qKxsYecLJ7cOpz1ULuVbNxsciVesUVXPn9x/rjDHCZ+H1bNi2t2TmwSxRUBx5x0yAXDkQrRl1
2Zaok3O06bC1kszY1aPqjGPdNHVNCaATeeWJKrPPZ2GlcNVFpsudZRSSKpidQ321Rz1x+qTGhMc0
9PLLwo5Xzr04SB4cXYtn7bP9hk0dY3OWlTDHOBqq6RSr+KOphSl36+Jl89Xkrv0pw+9SfPVB2vuj
ieXdiCGmELQsYbfgO7eOOYx4zSF45BWT03mjY4x/Zt/Ij06q/PHBwOG/3eU56Qs3ZjfBSamrhfbY
zjNKAt1i1+oY/RQucMn3wxg/NpWPF7eJjRwMLDfS25mj+qyimx2zCGZmsZN1HuzzfJlPvb21d5Y1
nPmrbd54nVncWKYao3IKeK7Mayov1KbVfQk2l9xgdpwvcZp+om9ifYqBSYSR1ogyLF6+aBBB9TiN
Mv8gshFmrKkZyy210uPOF3iwhekym89BKR0weR/WdA/8ioSEWvwzHZ82dqrD5PO8LRmj7tJ1GS62
+K4QSW53COIZdyLZibjBEFrp4JzU7rrctXIs7jFfedZY3F1lTaAOuEwH0eA716s1op3kAZCzdmVh
kIlRW37bM5BIsf/MzytvmEt6WVF+gI70felgteO+VgQHbCkTJIxS7LsOs6xxBHwPQTOGZ8PBpucH
RPM/gVv9bwNDnb9Eqz7Vmf729R93+ll/699AVtvv/RMVlb+h4LMlsBOEReFsLhQ/UVHhoQuELIB8
yUZ09kPg+ztm5YnfoDN4NowUn1nTv/Aq4f8WAF8KuidrQ5qI4/gbiOgGrf6BYrNdUYDJgrla0EVs
puRv0aoSK9RaTIX7zRexHoK91TqtUUZmO2brg4vopXh2DIVZVt0tPcMFbc0MVaNtrPSC1o08laix
5sI7D1J3GSgyKSdPU4D9BdzPqjWwvyhmt32heM/nBitfWebIjDxCiL55c7MMHyGkeuUzTKM2frUr
u5PXicyYmIaVyAgtgoXoqupDKhjc1TuiHxTEg4bhcXUpcJDmIyeUEMuFVdl1/t0AUOF3/gBA/gca
0lvdpCMDQGtUk9LBqIO7/t5LY9tsh1Sm/rd4anATPMGhxw2gdMZeeaeVvDUKSjh8Zfa9RMRuxb+Q
9P6ws/k3as31CaD1bMshzponxYd5+4zW3PZ7acrsK9Y9mORFusFQMg1BO40O0t48JUrvVKoTJ4Xv
AF5d30wOXtxWJJwVJ/FzLTnGttEmts7impyajp/99T0SG3T+hw9JzYXeAwIVZACXovp9/qFX8eDH
emyfPLdxczdqAVytLozjIcCESayewUeON9dx6sFycPgZCXXYJqG68fnRPGlbdodhAtuzdn/94X7Q
Yd5+OJh0JsCwsBDn8iTf3sFiLnpiEpr2qVVpprq93aNxurIE+dIX9iZOgAQbj+X6UKUzVTMmUmqi
Wh1NC/+RpKN9OqnKydcHZQy9BJiS28JHLUIreywGt2rQZWK6RWMDPOGOH6GKFuvDWlKiYKaO1IYb
ngWQHDRs3yDlL22E1uuDX80zFlB4YZMuHvbMvKibW7e3+4Nka+e3CgzoeXG6H5cP/MRg2rf5wfK/
aHgp+OSZUW9rXrduVTzPvay79hCMSox3UA5WfakUp01YlhVxHZGBAn0+JQ6L5kvt17HzMJqjoDRG
Us/7g06g4dX769v/lqzEOAiCuwksvsH2kiryHR0NwStoZtCWT6uoekV9apmg0HhN5k15Br9iIgT5
r6/4FoPnip6DoEL4227Ltvb+ir0CIcMBcfpir8O2GKfBQTe4s3qvYPnJsXPlE4Uss05o2oPuEyoq
ZAW/SjHdtuk3LwVIvbSAzizXMtFA2++++YrdZWcEsnqonBo5Fojw4BrfGjI8FvciLfpa7PF2a7Kb
sfdx3Quxkm6SfYLAeOSw9jw8wkMY6EBSsS/vZlsRCcSUSkjoib6BMWHnYtUKNjUjM8tNJ8ZZEsBX
iPrcTE3WYTOm0B3P4rygkokKvIrsDxYEUeRJdqHsefyF4vtdwgpfER9m2KB8a76tzVn37k2DI1JP
Xe99wljVZHN2lbLYnMd1W7eI4B3nhAXyvHkeFoHNH4n+sWMbst2WNKEckxXfxSio+LxWl62VOlFr
Ywa7zzsAOXHoyhEjXAQxS8FbF0/VdlaIBb/eB+XR0/0qI2l7Rn/cO3BItDGADyiVnGA7cN9+oznN
DCtVtvFV0lewNSXrzz3Md4BHSJ7TUj4VrhnrXxDv3p06uLPaDvxeXIlNi2f0/rotcI/XGLb/FR0z
xoF0lm3ZPwL1W3WCVXI2ZB+oW7WmKE0bHskvXtq3hEqHyzNDE0inic/wWRHvlm7ijplhzqn91fBK
r7MjvEik+0yJwJbdrDi1XmcGauUru6APuCt6E1QV/XhWclP++mV+/xIxloNw4G7DW8ndsN89AC0z
E/JPHb8SXoOf6xE6VYWjuRFXfbAcEaj8+sD485f3PTBm6frMsTci69tnnnppvKGx6ityLuqXwyLk
KoqDC1eDvQp405FPeDRb7B89A0H51JjLqPBczBrIyb9YCOJdjeZxcJkO5z+H6sar9d99miRYMQSm
uXjh7OKcPc1oMTjqSbNJST0cptxZnSiriOLBBT5g+N1hGmqmw13VQkuLiLxT9V1QpdsW2LmNsj5W
aG/7l79+TO/3XAjhJrsuEXPM1Xlb3p2xA7QqhQZmfpmVViwCcyhACfbmPJE2BuEJt256c5IleGn0
1Gx/ZNgg/92bBROKdFcMGAOsHJw/HfV+Z/V66WXzQvSVwSFN5nPGzjpi1s6eiy0KFW2fDKp4hgRX
s8motlLCPdGwGhzfXUodudW0S8pvIfIpxwsHriupln99u97vlB7pVNAZmEb7MB9ciLVv19hsT2hg
69V+6WML1+19rvu2HG5wTkQDH03dgsE6gRbVyM8QE28lBpPGxbib2hbD1kCVeRJVuP0tF1Xa1ex7
dWDSo0aDaxrlR1kFyVpFFrMAqgjLILmKQwGa+3YOZDFzo1+8pu/MPhxsPHw4zxbVH8eAYKD+9gt1
AOlrk9fWJ1+nNjWIbpNto2bkSTzI7/UOw1/E24c4xXRWR9SUW+ml2o7HYaSCMl7M7vZXDThX8VwG
ubfZxZPf0QE3TI3cdMj8qwwKGP+bJalkfygMTzEp89UIMoWotuVO/fWz+hFx+IczgK8GUZNBDSWF
6Trsim+/miZFwCuHZvmEi+pW0WnVcQSv5Zo1rxoTfquGvNV064Nn1dsqqgwom+o0S4ipC07pUujk
EKD2nz6xl2PmGU5ejj7o3B5Xqq46MwKOYgeuID/qB8rLE2DmxINj7LlVi5mOTf6LHktwK6rE4VZo
DcTDoBZ4mKWaBhaT4+jn/dlKxgIWz79oGP+hC3q3DaNZQI7CeQQNXMCSeH8giGnFoVZ2xv1YeQ1V
1M9DwEr9GSdTOss0qX/xivwQkby57TDbbY4/kybYlOwtb2+7mTdstO3s3fcDLOD/Q92ZLdeNY2v6
hZoVnMDhdo8at2alrBuGZTs5kwBIcHr689FynbaVFXbXZVdUhCJlSZsEAXDhX//wmaSAngnFCmF8
fFrVREUno4V3+CaovJkBr4akYWGzTTFKo56q/jYMuigpDknvRxRNFC40YKuWn5pqiwKph84cnH48
tlSNDUM5VRFOJ0CO9vo40nJaH4SFepYv8VygDbFbvOnzoyhLavgyQBD4pzMnmh1u7tebX4tliinH
8dkrPr7/2TQ7C/XL/Jhlc1Almx5PbrlNRhvr4wAStZ73KtOBjDZQruICDjBdDHVhV4Ywko1kT7Au
dVpb/nVSZ6G3VWM7pV/QXdpnIwYEwa4Mm7b66hfVou/rNqj15xH/8vHGHxwbnm5UNLEAdmeX7cxh
HGFdn7TKkgl2R23XzhUxBU6MzlnHDrAoZCXYHFOk8NfIQCyRmadTObAYBpoDc7UBYC7whIldx9Dw
rPrZx6p6csA8jxjeZk7CLoeR9jkey+xf9DSrEZWizpiK8nyij2Bg7ZL/dBjiMMULB0omBAXamPmz
8asUvYnfuw7MWD9u6VamPYh3jC0zmQOiSs9Cl7Q3RXTdcpmQqm0fndHJsCqwuiiz9xLho/80iyEt
rSeaTNP0ONEL6K9BLxvrnso6NF8FSK9+WsIhXWkZbetk3V08Qc48JjnoxmGhpQJ3AT8yDxZiqJdO
rc7XRdR8zVzZDtOOqTKrbzE0jBHmeDV2eMz25GOLaMfbUlTBMakBck+wi6ySBkYg3a7KvmVR4yFL
3E4OELl/TcbywJReHN3J7M4L7J5gEIwnJXbeGHLmWXVF/79UKXqItB+HK+KoUlgsiV+PRtzDkfTU
eYD4No0OzJWAgGvIHjbHH5zo4XdvUssPFI4yiV6K+XyFubP8CBeEqhxyCOrZeTfI3IiX1jKB6M6Z
HKOF3sbjeOecjOR0Gm/62Yum4Aa3k5AvtFrWb1p5DjBLy4LaV2+XtvPV22JU7A7oFUlFcM+cybJo
i88FNh7hcWrg5VQb4SNrHbGZsHJuJ/UEL5XPUzJD+tqSSUI+0M0M0VeGt6RdoPs9hKVHnNV5aeY4
Gm6CwsNzHDl/vKIPoe5FVj6HKRkZy6XvE4eW7q0Z/mt9za6tMnFpeQnhJVdOrnKnui0KTKyS/Viw
EaR7mAEe186WtV7SPFiV7dLKymgT7UhfAFeGpoXbfvPipm7D59VFFcdPJo2U2mqqRUbWjUzOGwTZ
Rbb+Ea6fox2pPTC93J2fddz9VmZO49HizsZ1xLyqL/nSdllvPTR1uG75/tCTj7WNx75lAiykBgXH
Hhchfk6+32rWE/bAHy6QTKGfjruET6syh1KscfL18TjSz1zxl1NN6zg3flyAJVnG0jwKGlpR5n9T
CuBHHXQOfTzcjpEz40WYR5kwFk/QN8o8I+GBLc54WdnSHjOzwEO4Rmu7XnLOk5bLA92TkU/w+Cf1
RiTJOsECba1PXszYM75VMUYr/W4YHH6UVyzWO1zD0BB6guHP+/1o7XnqDcAt43tikm3wUApc172t
P8Yck2BDZw5j8WP2JEsX8ydDbFn4t6Sfvw8GFoo8vx9YAElCYv0vD84OxE46Zw8/htp6//F/D/L7
z1FPu+U1pOKaC8BnKxveypwIIH3Mm7VteK1wu+KzUtdL0SZTpqaw+sT7g2oXuONEDfSz0el548Rz
IjYOETNzcBPT52KUyI6p+BEamQ5XxWEAnRMuC/MKDiCKd/kmPR5bvZHguI5gK1lB7Gvv95TRg5rV
VuJENhL4Z4iKZNG8P9r36REkZcX4BH7Ob+BbQECU3pJ3B20F5b5ePybzs4Bvzq2yw+xpsXLf9Bfc
KYZoG3zD1om0mLUDt+cm17/i5Lrj9zBU85hdXU+Gxr8H1Fronest8pvWD/eWLZqyOF8g507ymK7n
PptGvmlZ0zHMKM4H3cjzzQfyJd+cAC4/jEjByZ6bp8PIdO1Wlid/0B3WLz70G75Ujb0uhxpeEl8a
E6TZ+GSqFBu/Q5NG/N1M0ZX1zsoOqXZ/6b3PFUQaRHocfww5hmqay5lyr+SP8AZo+XBcvkre88Nq
1Gg/UbkVCASksvomp7OOr77Gfj1rOVch5QABqCirOdjwmDJzHpKlwnI2vF/5XjmboIgOJcXiNF94
aO6n9qz3W5tA0Cr2q3rAtj9dbeRjx/DzWa9oFG8oGkV1qolQqU5zPXLUFDaJrdZGgeVXp6HEAj2j
1Cn4dIcU0+E5aJKJI0MyL+vcH2O28uJA79Zlh4HFj+H/vqp5xUKnsxoymvEu41U1fbID4pCCQ0ro
RFme/YCTi75CygTnrgIX/DL7ne95ZyQJMRxHxHSsGdVGFQNGsliZLM9eFrVj/6S8MYN117/f+hSn
HUPkSYQC3BEpJp3YB4vtsMv12l+Hz6GtymByqlun+DvKEHUlwQb06Nz1fvucwAwEKEzw9RibAxhY
q80a6Au2fiUsbqBd5EHXHlobfiLAWYBJPQjTMa/ewejFEZVOIFMrjQw+TRTCtM3yfkDFx9rjbK2E
X4IqECcBRFjXYEzNtq8AcMVlXRKMtMqj4J7k27SMerZKL0hm3nkk68QMM5jYOngm91ZI1TVRCRZf
VPANxKWeK+7y00h5llikNXUoPE6xV6xHeaKWGMqwTLygvyNeop6hqyWFRVRTMEpRESLaWk7gww4D
CHz1UxSoNC55V/PwF8snSe4Q0FZlQAlTWKebdrXD5HsfyaLHceDk5XbuDRfjIuokvIO0OloPiPh6
DumLVHHwyn7L/LLgCzMCBczfdRrJxmLzB4Zb0fwqp16lsoaiOcrXICaAwnnzpyqoTjTBUTvCdmu7
3vp7zJ1iSmg9xh4RcF0FSoQFOmEd+plz+1j2j3aqCmgusFm8bLofQ2obRcJUPij3U0d2i7aP2BsM
dby13KUrnxffuNh2GN4OMJRpQbfUlGjnY+MYZjk0JHc78E0LoUk40pmaiIj5fifvz5L8K2CULaLa
eb2t79tNRQQj0y2e03U3ofpfF2/e1etPNN8xrqRw1+8Jx7b4Cdwl1h8k20TwEyCcKwKYV4lkKadU
i8lp6WdStwsW6roqITHwLz+mLDUlO1GMzIF/ekeN1u0UYZae4D4QLOKiv7s1GQQW6H52A8bkz0sS
u+cwNddVjlxvbZvQ8l4hHp+yrD9XUDGsB5/Ipgq1T7xeOe5j/OqPDxI65pWmmCrWw/uJDdOcJSS4
s5HGvyvfN6zyvSGj0E4wG6xKrc2aTgfa9+HX1qpNNhlqV+vB5EJyzz0+Wkyl3E3XMg7KH58RDtV6
Web7grNabJbp9wizLnLprm1GfFemdU6GyeIilhVZ19Sk/hUVq/HwPiCgJeumR3b1WmL5nWMVlxlG
PmH0hwbBB3B1lfjTb11FfMjknX+AL1kP0gaq4z5k2Mxz1fAmJlbDiG3gSVn+uoIqUsEYhQEiPtf+
+7P0enD96Wy3fnywwouIFfCHZuH+erDVZmqtsQuB9N+3xoJeGVfBOYCV9PuP+gBlsprsEPUMoIxA
Jg448+tHYZ2gooRS8t9zxCZHs90qmfj+DdYL6+yOA5y9bajjBU+49QlxFtsfm+Pvr+VXCAEVD/Mn
cjAHCGiHM88/ILmkX7i0uQiLicGeAzi4zlqPd12Ey+nSUjr/aZz/+YFuHAMcoN51acLEH0BsuDc2
Gjk7uV9ZGMFrWvLGP4dExDb3Y2X//ga/B3j83we73iE9LluEjhu5DqDthw+cKtjqDSl69z92DKIG
1ubmHJAEDRvc76IBi6Nk0Xdm9GY8OE2z7ueeZmuwusXnffSHK/p1pnNFHKWimJdXGAuIzx/B4zlG
nxjOnrqv3hfVSF3HGp8MmeTqkEdDziPIfDOzMmM88LgCRcgkXwrpwaDfDoqT/QE3sFbgmcXWgrxB
ScWPsz4S55TPHufJ7fiO+iJ8WLfZ39/Ex8fIg8OQF1cJQevKiT5CT7x3UaRP1nDKunLdmZbvhZDs
RGPuZouw2z8kOPynzxM2D3L9XxAEHwD3cKIawcbZnH689qY0Q5Zjt+ys7QYqUvpfQWsCV1RkQiCL
bNws1X9sBx7MJIfwNixNv7+WKJLXpxGWFesCecH6wvj9gP66/6wuGbTpfVYgfBRcOj7imSOM41wv
ojwLMcUidy3EacV7DaDo/XEJ/vOjeHQROHfkc9IPP2518PKg66VBevZeigwCdIR55KqaL7+/qw8c
BP46DA1MaVxGkXMAO+uve12De2oCQS/+YhfA1D+WlRvAAqRw9Or1ODlCVCfTrva1G25CXdERhglo
Ox1+A2SgPRWjzSb4h+t6p4j8tC+AYTIE6DTQN7K1RR/Bftumrx7mWXfUi4v6Z+8KiMqcDWzfNe3f
3dLQjtq2XQrmG2/qBJddbOdE2jv1JVUEYskUqy4JInXl+mAi9m2dCHKDz2ZqFvS1yZSXzjRvE8Q3
lE9wdTme6QIpsdrXlVncfmu3dtCtYXoCCPDKm5zWC27jdz5GGXBI8m6SpnbUdA3Zfoih8pghyB2w
mgIKCZ6JQZjXu8oqJFPkR+GE69+6HMv3coeTQ8RLLPi+vb4fgcrvozlmtcuewJF1LU/GwbUotFsX
X7ITzmcMN6VfYMIThNi1yLTeay548uA9G1tGKCLQSvS1s2ywQEbxvQtkSPA7rn/vUIzidZ5BOvxe
YH1fQjAjRsZ3UdFaXIQKN5Fzzjxl4O5JpOQjayLhqGBsus05ZOupJhntSJ8BJ4onj3I89k4BhkO+
PC8C21pBim7Q4L/kVa/nw3gkJVvtMqxmgYNBhkK6H3Dz+qhNtpZpU0JnNwq3d+HexiqW4bhPVeAL
9SgQBy7tI32QtR1HbWq7wantO5obj7kEBU93zHOagYcMXbSDkI+Uav33zJG4iy5EMI3uq4P1Rx+d
gPMSedfE2LC6+wKnDZsTOhva1G8xnqcTtm/amWcLl9Vd9LyxLRCTYUvJ6IgII5c5Ga/KuOu7BbF0
Meac8uNIw2vJM7s7+jYC6rfArnH/2yVEmjco7sKm1i8NiJBlNjAiV8rEjz1S0c1Kg6uo5n1SHJqs
ClxDdf+9/gOQX+vXuenXl+H71Ki+V6nk2pQcJXVMP5tsNY1rDF4yHY4DXIZbliSgldYQP/JyaaMH
VC9WdajzVX+Upen4ILAZKHZzjkQ89wfvLLe95bzW03AGwtLeY2LsbqdYIG+CI2uDZQ/6MWFS474m
UKaw+rI3qLrVS2rn7W6KnYQzcuUh7wCBxXm4EZeRtF/bkuXYjDK4CsZc4hGYob9StqUPBUqnfdHm
5mbBJNDec1ro99FsexUzNqi/ZNI8oJiWl9q3UpIJu34vOqBx2sjp2dCaeJeRkXkXSpyRS6LHvuad
SnZVhjXJ7DdkFiaxuoiwZT7MCXRdbIkF/Hj0dM2W3OLwMPInzyPOiW96as2RrmXyVRHYfiwnh8zd
OS7EISvs9kGivV5gg6Ov2Fg4kTyN0xJ9rizkU7Fn6scxcvO97fb2BQrbDDWEZXlXPvDhQfdd860r
wuQOUBPKbtZ78VeHFhTnLEc69xBLs/wg58baO13d33eDDxDCVrDr5gmzuk7PWCDWY0TcXYz/9Us+
kKx9TrPbfOlcv3DwTZA9x6+8JhxgwD3rW9QLPAcssh4viPpuxc53+uJuIvSX81vdXoqud3CSRjDw
2S46eUV2pX3ZodhghiZi5cCgurnAHmW6tsMSaSTWDxc5JF13F7H7fXXGkcy4ZYmIvO7hO34apRq/
KQt/CJfY5c9dV7QujDAJrXFZOmZuVslqA99BGzjkYzldBAbHmY3tyPw0OyEbMUe97TB6lXeBNLmS
F3pS+uBK415igTnhXymexTh/sU2C6gJTic3QmX4H5Glj2TqhfdqJufX2ftg3J0kY86cZLcuhsKEn
EUloSjhsuBnkqSA71nj+Z5hF6O3cqjm2ABjkPtf93eQ05V2XzT22zASCPqlsVi96kgQJqgkef+Jo
onULrg/GDLHNpBfEU7Zs/Skab2O3w4K3gdCN3QWSYZpP9TM+GQrjw8G5i2lunEtXR4QJ2MmFnzf+
5y4KpquCPgSSYYBgPhSKdGKw+Uchm6J6s9oco94y/qzRG9i7iLqxwOC1U7fBiFcoG31AGHu+hGe9
02a3dNnh5o2ZfkJoJY+DmRyM9ofgs/aSp5HC8gmZ1xIdFVrhTaHq9NvMgByzPjRmT3k6Y8MQC2wh
fUUnebV/srNhOMebSR4V9bGzScMufooxLH/zJuk9Fjpp34ZlWL4ZJvgO32j3enWPOqIhdndqUv0D
da+1EWMzXFm6K18Xu22OXuUQ4tAAc58yfPx5l03sSHaRR+BUogzOsDogahZzimMpjH6CmeFx/YN7
4diNh2rN6z6BF6rbuFkdlOcqfqhr5NppV6j9FLLlroYe+anxbfTMGFnfNl2iH3UU+V/W4GtEnmoe
Tv5cs3jA2m4crzeXkw7H83ycVgXRmlKfBLW/49gO8xM4Jj5fLJ1cJUmm7/DUyp4iIJ1Paon6R174
6RmLLbxeHKuHgRDgUR4n4orOO0mZfR2jEVrmBp9vmCSHJbXa25LWwG06tVJtYfbZCKYL9Un2xk85
9BPYoGPfXEIzIA6AHO9HdClxzZ6Npb4XltGZQy9yO8jFv4mG1KNjoK2vVuLCILnCqGTJY0xpJ2rw
HS5NGJhe4f0zhP3ebnVZoRqIsWEayUC4Bf2pThZy9eeq15/5nRQAOneeu5oKpjBhcZriAvKUkE5+
EbfSfTUWJu8Iskf7GqqmecrdYVDHzMUhahtnTniJ2FJHh9ium/gCZQ/O7VOH19FAH34XxaSebwrc
I7Ce8pLm1FrwEC5RE4WMdWCPvb5SiP+rAwoiZzxvfFXfeIgl78ImzuU2mHTW7rNY6vsizQc8RCv8
/y7rvGwRVpFmBp8pweflGA7kDt3PUYOA97iWHvYuVlOLTS2j1o4pARlgBXiiOCGVy5Zs5mTA7d4U
3dYzTvo4kswwo3KrgivINomzGx1KxMsegKB/FjmnUs0+omVP3NHGThtooWdDH4QXwp3spnjEEzRx
h808KTs2Fy6bnX0e+XQqjmiiGoSdQyfMQ2ylZQGDMkVvttFWklbl1vLj6SH3YD1u3Myv7trZsRZs
WDntbu1QufbVGBdoVl1Nf+E6xB1p3EFvQTgJ4nZRuD0iRScsL3prnrripkJ7E2MhN9SNPZGPYaPT
WFm20sVrqO/9Ar90LAWDygX471rWQ0TbFSHH7NaoYU2FNXFG13hTN8DPeOROqw1xPdOQIoy4PMMS
WbT7dBTI53Lg210x5dMZ4RVOtMODMwuB6gqN9XmqJW1SQwjz6ow1PyLZ7U8WMe/hFrNDv9uEfukB
EYIlPjvS0l+HmNLE03J2icFNHI9cksw17pYSLrPaLZwBqMR45WTB/Wz5bUhhZqKZTF120p4fQOGe
T/kXNiEVBftMVrgopcqZYhxwQlIz9tKdWiGucZwKzBNN5jo5K1Tkf06H4RUT9fQpzeRrGks8bTkm
1A+kQxT7JEr00eblYbNJBJq2XLhcVrNbnbSXG3z4dbyVSqKcxY3Flpu6FvWDJkBgp3WA3ItUaPbX
oa+/9GmyHAgFpb1Iktg1nU8ipZ2pG9Vu4WXj38bkZJOtrLXe5VgZUPhlTBgyyPPxq9PK8k6qpov2
XRimV13btA9GdX26N1M6JOeg2ekaajPF53VbqJ1LqjT214l4aEobSTw5GZdlIqxrt5z8S1fSTG3T
jqZ6zLFo55K0+rkxIYHKaIOqDd4HVb2zSYUhXdcJ2hP8bzz0JfniuB+PNiZ7ZIdvkeqR+R47dQID
DEK7Oe8wcZz2M+D7w4Kd3teEfrxC6UTWjWZRjuQTlJpoAZeXfx6UpMEX1BdcQnK/OgIeTBjj7dDI
7LnIU+cVRHA1WXbiY2vH9SGUYXFr4YG3Heoge7Gb+qkqYPKmHNwOoZsUn9qR9Aus4Nr2E4o2fWFc
j/TfRE9FhGmU8S8SSap9mdog7zkCZQ7h3k3BseRiwIXqS5l54Suh3s5L6Xjj1UBHeScITzn3gLKf
aQq42F5j8yRRY9nqOkjI0y1hHCCQ9Y3/hXwJDulzQ6b8Rkxu99YOkZXvKxzCeUPVHFnOiZ/G37PD
c7unB7Z6OqhwLNAsVuwjm8DKC3Fdyc59y7IMR3234ho2RRVicFbyd7fAcsyJbJaCAGrjYumfQcTX
1FplelHLtv9LcmrLtqX0PPuVF++oN7EVjcMZ1pfBrpeFdZYr4T6tfIaDswwlETmzJW+EmIo3M0SS
1wMnT2xAIc4i8hXeFS1FfSlJeSRgPqWkuZo6I99w45/ybQf8ifRzqKYvfT+zVliUnNOMBF39OtBN
GzZ0Cod9UwzeBeD56k2BuRTFfCiGbz4SgORQh1l/6c+c38iAEEm/qxJlib2lahh79jKI576rqk8h
aQj4p3nkkNiWsk9mDJ0Hun5RDFuJGm4TYJhZHdHq9hfsfs24n8gMKSjlYkpP2CVWe/KyEas9k6xM
auKOhNxrnDMIaOrgUviYthBl5JfDIR0CWjx1uS1KijS9X4+xwzaZFQ6RW+E1yfJCXE1T3ritM+Kp
gVcNOkYmb7vIrXZMWs1HC/+2xr8JjIeBXol/ife5gvZvNdvBiqYiwR2/KSf7uszaoMXv0mJlShLY
SbI3SPpHW8y7jL4aduQGLiYSumaYk7q8nKMESGfbGQ5g8rYaQK28zQRJMzYHbaTKX9K09Nt0N7JU
aO+gEvLWmK1JtQEO79RqzbnJjFX/3aluGsQ+g5dVN3uh6AE+JLZLT+goIXD1zU7PvmUXt4WRJc/B
t6Bxoa42ht4E3vKa2/9WY2VhM45d0cy7WGaTeBFauNnDO4hsybURQsjCCtm6+GHKy5jYN07C8BjW
/gzrcAm/YitpT8ERvu7CelNOF+efjBwztKxNBABncbJNCuxjPM123D+bDEAhuuopKKcTccj2TGxX
2hlVHhe6bjwtXnlERLwh4WuGeke+kZmbS89wewsG8LA/OuT9nVcnD14viPXZBwgNkInaxqi5hR+V
99Q4nB1SdZAyKtiPrb7dlbCjrolIwbM1IefkuMwxvq09mUJ5H5IrIEGHBxDefAvVy1Qj0aLN5OfV
Xo4wgbAC1U0bXS2UftE+sciPpzs3JLE0G8dXpDqH8+L5R/qR9bOMTPVkwfrpN26LKG7jG9bOHhZM
/dVuSqosuKuZLvdt0MXZbtDwZ/BWdRVN0SUw83eO7AXZ1sMtZk7DGfh0foV03NuinDTXhUMKwl56
NSSyIaZBLa0KU5NpDM8VJRzupI1Euz81Y9kcNaLQbT9hAkzMjz2UXyXeoSVbq18naIsj3+x6b5nv
cZweJwoEq9pTgXJCTAopxFEHfl/vkjqa3qwlmWZMo1NsW+4jMsXEbiQH+IvGuVvjFjFwNGgWa+A0
ogsn21NO6O7MZKIcvqbWtCIuVNQu9rcluVvox4bEOtTGiSANuSrGhNH223bvz3Z35pDD/akaKh/A
MkyIi98CKObYR87h3J0Qztpmhz2z6V+gZEDn2KwCWMLlibQnLsM4LnwnwK1Tysm73viKOvx6ohGI
H5BXhvuwDKoLK8Wao0M4AzUazp+soZS4s+l2+DvigBtafXaEdcyDCafU2nhw/s6UrPCcMgBmbwtE
CuZGgt0FiUDc5yIPgSPJbeFh73yC0pDuwvn4ZkGqAjwsZHplsQ13rxwux+wuLGq9Vl2ei1MEhg0X
GhP0/I0t0puP3uAX9y3GidfQNwk4w3MHG+JxmaDRJQZkZCHhhbQDe3yKJmFuR11l3ALyOrrWYd2y
m4Y1YrNSxPcO8GG4i4t2PHcALXL8ntL8r9Hz0TeKsvPPGsx+oU1q8aAS8pV6t7FfAt052GzBj8x0
taCw6hbiZiIxn9B6uvnONd2AJKNqEDjF+RAP52mgYc11zQJNNU3GicuNq5WywWl4K5twdg90ruj/
4hyQd/iFeANbr4VeLd/0EkMvrBw7RVGAvP7aM9Jcpa4zRDtbpDI8QNCQj+MU9rCh+4a7hKUQvvo6
Q91cU4DfKGuteLvIx+iRmnpGZo7VDjSZUuW4cw1RASMMuOR2qUEANksgZbAvB4h/O8+u8/2iJn4n
FdD8oLPUcjd48m/8NZs9NovTduzF/Clktxgup77RclepIbrvBOZ1fJwQigNBDgqEOeu1VyXuZZRV
ZQh9KZnrjXaSGPurzH2bq7y8IGOnu4VDWGzhprmf4bSbhv5HGM94YCKpx8LCz+edGWck/5UmLWZv
sjyq2H+1V10WjjuLQx+M4tlKMjmdQK5KDzCgJWeikrXzKY9hYmxqCCKnFuaLvQ9HMXMoiF1UaSqx
Rb2vnSJ7LMWkxy3vTao66vNd5mkVreMWYG+KExe4S5ucoqr2XhTsD6L4TPWJbJP2Rfdtu8nyBuwR
picErnRgylf6U4qHNu7F3WRtLSoPovEg53fgLq8ou61zjSH06gZRhje96duLXii0ejrEwEWDjliJ
HT2DGOPlkjZp8CZdEk8m3+7uBz2752XXoiwvhghZ/YyrPJSeBogn7LoIgXzWIOiPLQqnOse1qhHu
UN2j4sVdBnBrp5nq/lZ5wuwpX5zLZm4zOIuj80LY2fQSJ72zkZ2xET6Jcl9HVfI3dGcb21q/f4oo
94+OnzhvLcz4F5tfERtrYuCQbL2gmYyuJ8gHRzn0rDrE5xCn+1tp7DnZ4CtmO6yD5TZOLVw5tOMT
PjItuuGY0Xk7/BsvQdGsq1G5+q8CsGMXTRxUFPGnywajoPbZiir/AZNqnzgRUP1zKRuHFh0M0NLz
vswG9F/vSwkepN94QZX1sKbzoEJ94UTb1vJe+13ri5se12t2+S6KVs6UVuiyIS9Mc1Fjhoqw32tv
/BmKz3wcXbR27s5r7anPzm2DlfJyDsF87p+SfBrFF4HJXnlWtFHd+9vE1zamANEg/FGzeZWwbOi1
wdvAuiwP7B2EQGehbMR3BmuDMtBYg5h5AsVcjdTEwfebMXoNmqZnU1GyrFaLMHyXSAChzoM/sbPm
IE0h2vhwv6BJU8bD9prRaLNooNeTvToPmWy/2cqa8bSj0QqBcN9JnPAyOql5WsJikmmyktuZg9jv
HNMiXWx1N3hRzxEm96ZA6+c2GpOh2NEgxhv2gOQzn4pTUbSdaXcYsGHqvLelZzr1ZsplcOYNf0Xm
RE+1PiXZZpEZO8NZgsipiLcg1uud+NgExtUxS6chVH8ZK11cscmTqOTf4OiHwXRp9R0H5sti7pIq
2E7kW4TD4fftuV875HQNYYDYtA5XvRsN2FW4/3P2A1BZhM1w2nzDTWZtaOA3tNIhPNFoGuVdmPkG
StpgTxYCDBKnxu4PF/Bru3m9AIgCSNxiGsDQ0D+mfOeCMEmR5uHX8v0CSGBbmSd1uWZSHK2Wvth7
p/S/8msgr5n/fzQM/SVv5f/N3/b/o1SWgI7w/2peduRG/xLsvP9iPn9t9c82Dusv/HBxCMW/HGJT
Akf4ZCGsDrb/dnGApPwvGs4OxA8P8ewqU/xf61HnX0FEE5KkFqSt7J9MPrq1a7azJf5FE14Q1AI7
h73sv7Fx+GhsCycChTVhLMgEScAIxTrFvny+x3ebHGjn/1g0f7LSJWpxKVtAh/LR68msrP9uBEYF
YCiA1qb63ACThlesIEpuveknziWWOU7KBf8ke3Sa/yDGY7B+ojkJriq2Uc86kJB8epb/MJdopyRS
sRXvjR3JLcYt6Nq6Pt4DDOEEtibP/vS4/oNE6ftK+anNvpIoaLDH8ToSaEW/S9R+GoZkISWAMirY
o9vDZVoFOJKf+mAJcLfLgBDIRfe13oyNFXJYsonpQN7TWA/oMBZ75yTdgLVdqqqTWeac92VKTYCQ
keIDQl5n3Tkq6/9SJamBe0gaEXpl/BBImZx89wV4sUg3gHzLX1nRi1fLUB4fk5gT1G6IorF4WIMT
nH3tikVv6BkS37feSbDvKkNRiehCZMdgtOHpyhhj7guPhIX2UBWrr5Sgh39P0EXobCE+Lgc5OYM4
5oQxE2sB75POvKn8Q+Vmhmjl1MbcUHrBhWqrZjwCkOA4NJmm+CuFyEO3yIdggFF4U9ATHEbzSfkr
DENjJjtIzPhJ2HQwk9tlEse6XV76mgwNAZS+CagH+i0gm6IT6NSLTdnRNv0BA8xAbH1Yx1+iNSuU
7lmn4osylWiI8joMIVN7HYE6WFrNNx2HWLkP3Jnh9Ykk5UVkVS0a5yis+32q8erZNDhB4cizuqPi
eFmJJ7MoYiGmNgqe17AKf4swwiE2zpbFyaFFv/xhNv3KnGP2Rtiy8EZAAwxPP/gowLIMUN5Uz/Tk
cq87D7BqOgWVAhMFDfStLc5Kq59rQV8DPwtXbjFH63/EZ7HL/ufI9l9Ftes1wHdCsQSDLRR29DF7
pXNTCWuWd2urQzVvqxzkaLsQoIfrYtiUzBSc1gWliq2mzRRG8Z/eTc6vMjTSg1yf9yLPRyBD9x3x
gQu1dLNFrVquRP3RezSl6m6LrBt3s8FH1MCBPY8JPT8kDj2bJcmjK47LoNpJzXm2ylI6BX34BzrY
B0qRCJEYQyaKBbYsOHr8w2oErwD81QoHNCmprmNfmxu6yfrp95vJf/wUDCSAbtzQCT6WBemUukVh
cmfnelNzSY5rta8Syu7ff8pHxiA34wWwCSLHBdWK7XAd/5+2LFXYfUIkjrOTbRndxkMk7o3u/W8O
RBCy3PwTsVQvbM3+TsL43fZYl/1hl/4wx/5xBR/qn8hZM7EBpaGJOH+HPqbBADTDtsAItw0UNIg0
Wbutc/PfRTb943M/vLOSuWj9PKeqHzIzXiwysC4K5b9ijmFSTr4oiGWRzl9nwgWzbW238+3vh/7D
2+n750Mysp0YowqPhf7ryCMOB3oADUR6p9JVHJdsswzMIJy66gLKZPD2+8/7QE9jKfGoURHHsUBJ
DOdvLUR/etREVMGGQzmB4SUYlxVl4Q6JqfsEV8beuuFUnBN98T/Unclu5EqapV8lUavuBROcjQS6
akHSB8klhaZQDBtCESFxnmc+fX/UvVUZTqndK9DoRRdQF1l1M8KcRqMNv53zHfuuL1E6zmh8XrAz
iAfKc2N7Zmp7P7Y1W5WpSCAJZUuzlqlSMmuqCSe/x8GFJFLy3e65Mk/uTj/w8cb67Xn5QlWU5nQv
IUPLBPvb8w5WAdy8JEE61uX4sbWn+YICsXg0wtkGe8kIdwKol2cyyN4/G0Zh+CMQSHQNeMOq1U4i
cDEtGc4GqhIkWV2ymbEVnJmDlsH5206Dd6mjmwR0gCecf64VlKTEUO3NfI7Bogm3YzbCe+2ZEakf
pN9Od+P7cYqAGd/LshDJKiv8cTfOVsgeC0WnN4c9cc/2wLl3hFyYlJK+Kcog/jP169ujEdSm4/Rm
BcQ7fNyeNI5GnveW7BGqVu0MDI7sKofY68YsPNPUmyLzt25kWmbSA82kLwwyBuNqdQkFpk85CcwN
9x79DMswNzsu643iBxfQoB4R5yc1WpWq76n+68Nelbkq9KYAs8kVDF+53bRBNd4OQet3nPRbWb8e
I2pqDhVb1uTTb2L10vm17KwpPMI3QM35Tr9OTLNObGasbvB8jJ7WEq+8YM22hL8HZ75QdXny456h
LYTvskyhl0lqhRxQ5m7mPmZSN53Zyd+pcAKUH3yj+VznHYfUZsot0tGTMNWomYwaKXOBpV8qIibu
2UL0S+W5RTTkmdFsg7pgcdnqiW+RRjZq+mND5CvXcwVlYG8WBtRaHxmKcvHH/cW2STe5XqW7OAsc
j6QksUeF+0Fto+AFvkJiYV3Oaj0dBLd096ebWs01y6thNmNvrxhIjVV5NbfmFdLwmqy5jY7/cDcD
PrszZh/p1hzXzYZQZf/RqOLuzAxHZua7tyQ0Q1sWbp25wFx9m+hs8DGVmbbJ8og0s6rycwLEa2mr
oCyaN22t9DjBhT5etCjyBrQ0Ksq1GG7PCMC9yc19O9fKkps2m5eRGeOe7boIskCdZZ3bc2mUXyrE
yRqHMUhFviOkr4o9q+25REuU2Bq80924mjzfuhF5hc0rUwX0quV5f5uyqYQMXIdzSqEi2l7bXWl7
1LrDM60sM8hqbPNXW7womHpMaKuv3i+zAbmcpWzSNk+vTJLofhVoOIJN1FrhpeZn1TYxhvkq73T7
kcur5MwS8UH7Nl+XAqSGkgvV+eOnzFh0myI2mD2DHDyadihV/RIL7E1lRi9ZpxPBbIknXSt/nu7d
1Uy+9O5iR+GjtmBB4t49brfKCZPIuQcFiq31m2SumwugToNr9lW0abG9/3E/4wTToSeR+motxMjj
9jK9MimtFuomGTug/wUx1HoW5tCjZeTJBDlqGxu07063pwFtoY4W6PQDr7c8PDFHf74NInzYalHc
Ov4FfhTpkSoqnjgc/AchMguJzDC1AJxtwMocM0VPFcJUhhRQpKmhEUJMazum1uefq8g0Bvf0L3o/
wKndwKJbqgB0jrZa3OqQLZpUa6RzWprhWlX+SlT9OXjH22P9a4CzyQN/QyVGAByUSWA1Vo8tyFds
0ENDT09if3bUwDR+lk2ojKQa5ELndm/ubiNq1ZwdWwBBXpNga9hh+gtfzbFEG6DYwMUhACLEkTL8
MTiSRXMI7TlqtpBzc5USDsCCJZYl/dIkyZztg8SKuakpEhQkkVCI0zrddcpx3709FaY1XqOpLRsf
fTWc7MAHtw1VftOn2bYJVDayeAMw6Gbmz3mcR9lBUiF9j6aRe0+pr7pdW8Sj7aDfp7Y+L2nUUW7c
6ZaUfD79044XZn6ZRonJptiy/DgCUVcTio031kKII7gzgMLQIzMfyf2YojsrUIynP2wL6ZcMC05Q
ZxPskla90HUL3k5FqSJYmT0owpnXtXPlotscz3w+7x5rOSyYMn54JmO+ntVsbBMSMMEQtiDxI1uB
QyM2VG76Hb59cXv6qVbnfLpwaYsKJrYZ6tBwC4+/1FQLyMUoaUvOy5uZX8WE1PVulyniJz6vemNp
1JCKfu62cmerl6EZJ45dYeiG2Vdu0U/pZ86H75+e7TuLOivrcmpal8XVts41pRE8PQLPbaO0BgW9
wbyw6qn/444+bmo1KwiuaUDI01SEmX8zUdVwRZMyUbZzcGYCOt6oLP1MgRIXm8xRH2/mW3zUbyus
SiCO7XcWV3K53N/2cr3osALpfh4n664ndcxL0lw7s+C9/3SXVllxGbmyorP8HL/desqn0O6XFKVg
EA+JHEsOKOz4wp4bdR9Al3RLgSFCC6eC9KAmvGJOL25DM0LHqNTcyqBm7AFeVeqfv2SONdx+LGVi
XZFXX9Oc93GSJ63wSNG1t2XVEhBadwO0EV/enB7iH4wnSvF0PE5C7lzW5/2hIDF2yEzhgSmTkXg2
5rVqq8mNjA7u8+mm3s2U3NgxaJmWlnWG4tFxd88KGju+bJrC1wyhixmZsINz08Nx4eZtKOGxUbC2
ckqjnVUrpmTUpa75wlsIyvFWjRWDW+ggP4yg7VAsq3ZH9EQ+H6zeb84M49XK/lfjWFzpTCB7smGt
Gm+CZAYg1AlvNrXukkp6tyUEBHlY5iMCyIgdCrBgP1HWwLEjqhTsRx09BwLN3JmP93g39/cvwViH
exK/Pxzt486W8wDd0pgL6tRTet3MfvIT2eZ4k41Wsyd/aEKlqpafxSB3j1xk54fT7/qDDxrHId8U
c/7bkn/cPAQwOW4TyfRsQxoPmSRrT6Pe+VuiSx7Z+XdbQEbh19NtfvjIhqKaeIdU5d1KbBL3jOQu
Ex6S8BnNq0rNjsPvRUkSxQ+WV7j8upI9DThwdnFmjo+nm//oS6J0BGKR49Yy/I4fuUuUBFlVJTzf
UjAPW1p3SwStf93C4f91uqkV/Prvt/tbW6upWUbtXkMYEV5vZLXDEdy4LOJG2wVSVx3INKr3MH01
qvFzf2eIwb+RwY59y7XCvO5wrm1O/5yPn3z5trkbWDIIj58cz1zQRQNjTUZS7bUV86gcYOAM1PH/
sqX1xCgFeZ5ItJRzCexCgdA3IJsUrmvkyjv9UB9/y8a/nmq1zyCnD80tVlhPKc3h02xmwWacMvVT
SF41GbTxxqoRdKaV8FO3gSFyXQ8DEG/z3Lnww95dTgzUJqnrv+GUf1sbOwqVOsuB8LR+qr3ZILVG
HVptO6IHOvPMHzUFg4DpEzsuldDVsAr9ZlLShukL+oi+S+vW2KrVqHkp5Z396e49PvX9NYIZL5Am
4BsD+1w1ZaelJWH8YInLuV6ErpR/t+W6O0D/zbZQRtrL0+3pjMGjwweLD2sPE6KOYV6sl9Rg6jgg
dAVvs8LE2HErBS8JgfrpVj6agrCQMwlQuzPYEB9/CfhdMhX5IPP/rDSX1TBLiJGp1UlLCBhC4MC1
20i7znQtv9EGghhPN//RrPt786shO2rYBup+mfSh2cCtC60tTtJsFw4kJifsl10KRfHudKMf9izQ
jjen/uKdP35m6IAyWGrmvQFpoJfqOQGZ7F7OtPLh0DR0DpEgs1QqvsetSKSelLrg0eJUtnZWPho7
mcBJIRAFnX6eDydXvikKBFTLKW6umkpq9icJ5xxQDikjRKqog5hRO+7TpPNyP5o2IyTy7azv26Qr
v1aGmJ+5TJenTUk998yI+vA7QYezPDRPvf76S70Wbd3Qu3HPGVMe6upazzT7uiHPGtFfew4V/OHb
/K291YlHDsnO47Kfh8eQ5VbEJzgq7Z3p449aoTRoUjQ22fMvYcm/V9R8+L0AD5hbm1TK7pU6DuAS
hfLF6Td5rpVlTP02c7b5QFrGXPLNm3O46/BPb5tyjjanW/nom2ejri2X0WBw3+35RqqXucQ3H8Hs
uYQdEElOUsXDN3T8yIkLDf6ohlpZdcTiXd+lKuk1p3/CBx8Hly2gK0zeHFP3ausBERgkXpZb3jgE
3QHV/7z1qzBxc27Rn0439cEUgyUUPQ9KRurv67t3E78Nmq+CptQg/4YpBcUzNaOmIUeiZgnbpoSg
bE+3+cF7pE0DM6zBMY0z//F7bCAkSOlEmwGhY14Yx8qljF7zzJf2YSvA9WRuyAzj3YokenOeJ7IE
vK7BY26pxatW4Vg//Sgfdh+SAf4HAQVr7PGjpI3WTViyOVNrmfBZF6xkozHjfZtFp36ivpzcYRQ6
lzXx4aNRerPoPGgbxqoD2YlrZtjTakVt4pp6q35IwrM3ucvqslpiITfJHKbZpXCyXk0djTpHXSYp
TB0EyhEAIuovmIeKrRVm81Upte1jPGvzrsqxdkkwJnZJqU4XjZomqGOr6lxJ6sOuNogoUJk5mWNW
Xd0rqVwYgkM0xV17wpCUj1ttUKtdWk4tU3c2XE+6hsDn9Bv+YDqgF/7V7NJLv006YRQKiU3T4lwf
QJqUvf8yS6XYJK1dgQ2r4skRGimGA/L4xWoRnWn/g5qVxmqxaECWC1K+1OMfEDVj0KZFYJFTOyZP
LHBd5iq10WpOajXiGdnt8GtuTBT6QSsrj3gs9Gcp5RrVabM5KzYlxEiZEpfgNuZ016zo7m+bPnJ0
kKMydbBFWi9mrQkDfQSQ4bF/RTgCJxPzW5tKN5yWrZsolZSvY6fv4qZN3Vj1501ldBN0Q3N6nAdd
f2lq/5sQKTCRONIvKjuIt3JkxZ8iMxoIyLSw+57+xR99OFzRcS/B1LVIFI77cjJSycrgR3moXTTX
DATqZlJbz8w8H41Um0wJ7ny53YQxcNxKFeYAx+SYN4bNC5/GII1LaPmwVbRg3Nn5pAZuQPrgnxGk
lteh82UsBWLKthY74+N28zyIY2FzirCUMnARHIPHEWGKfaIMvNMduaxAx3MDTZE8sJDwOWGs3/wQ
l0SzInjz5CHPbpuhU/BKDv04IlcCMblJNDkmiFsW2XfYFOM5xZi2fOzr9hETMdp5UHQmq03qUHZT
llnwsJMOzDdUkSp5SUBGVB5qQ/0mTlU7IH5VNq+MOMd9hcvwQZIzrkqxIpaRo+fQPTe23GUkeAKA
HhxVyrBhNWY5wT402jjYyVWvP0f4Rnt3nH2/JRIzV2+sabGDqyKqod0Iub5na67eLYVJEhd6iZTZ
GbjoNgPiozugHsZPeRs3xZkdwvuBTPQPxSCEWwxXCtXHr9rmllnNY45biRENG/xS8T1eyT+vW9LK
osvgW2HRWu9DMIJDobETam9QRnBGzfbWmPuXRM3GMxqJj8YTEXDMb9weMoCXHdFvs6yFzNBuOlpC
s1peEBugfpa7WdtqZU2RTxq76hWq3mYgv/PcncCHXWlRUrMg0SN2WX01apvo+L+pGnOoU2BSjmWz
YV2Ndpo8ia/+EFQ7YZbEEFui2RLkCU+Eu+oDk5oCAxPRmJT4d+S6DXenP7EPzi3L8ZZTwqLc4j+s
doF4AljjUpgp/tQYkPoxLzyYyEEfuQfSb0ajDDK0EUr6cwqIcXdqYNKTO1t8hO44SkHl4jWe/rgO
yG8iH4GjsKUud8vH7ynyzdCGiCo8RmVxk8ZEB3RdP/9SMO95YzXPGOWz4JyC5v1+mEGIOJVLTS7A
2Pgct1qrIR+hbrAlB4rnBsQKbzlH/VJGxTozda+0OsyhBlsL1WQosClGFbp6wBqLiG1T6fQq2Uov
SSJbYs/H4J7ppruKLOiRRGlCp0rbJtsCtO12RW7p1IKr+F6ds/KnVenhr5L0r1sTU1rhpA2mu9Mj
492WZPmNDAzkUHwryro+5weBFJYI6LzKSMfbzqiln6Sa+s9NYs6t0+SQrXalGY6vcBf1rxNk2d3p
H/Duk1n9gNVWrB5ywOh6LnldhwMrCO3Pcx+eq0K+mxKWRjiAsbGGgYJe4/ilx60w4pZ1xosJaOYq
7zJJtdwdITbVRn9odePeaOoz+4Pl7R4tK0ubqGA5c1FXesfxGyq9DLHzY2Yy2WU6Q5AFTHtmzWm2
2uFDkL6e7siVMPbv4QYgjV02pzCgSccPaeC6kIUElUfATPLgCRkewG6cQVOs169jn1U/8sI2EPeB
ziaq2b8m8ubMNu7d17U8NBuGRa8B+3h9hhkZZyGkMMmLUMk6IRMeN6CyQcRBVz6cft4PB85vTa32
X9xxBghmGDg57urLWIT3c6ak+9ONfPQSLe54+d83gd+qkUnoPZbdWPKAYoQ+jONythyrsmRyJxr5
C7Zu7fV0i+82fJxm6SVCxBa5JHaG47coNdOECqsiJ8T3G8LJ0+laNCK9S8GARM7cxek2B0h9Zho4
1+pqqkr8NujTqba93raLrYHA6FWtgmBbNXbvEbtSXkkYys4sl+/fIKsLosDFIGSgkVh1boX3GLSL
6nt6HIERknPzSlGC9OJ0h77/9mkFbQpbHDJhaOe4QwemF3hwPZA4G5OdTSSyDYCZG9tomGFGkoIQ
7ED2QeIv4jQ6M37en7iMpXUT6T21c5kt5nHricSWMS0M35uIG7pplmOW2+dt9QjS6gqmp+LmaVVe
TE0oHkQF+Isjmrw1ucu/nPB0XuiVlW7+vEPY6mGywg2wiCWPf1IZGVGd11Dz4tq2UPrhvoTGaD75
tdL6Ljxy47oiDyHzcpVomtNtI4zgb19Pi7hEDGYJpKzvJKGDkk1YNPpgE2qtdQgWVRu5N8XcbWJR
yjKnf3Y/hSiNT3EAHMfhdDpiFYGsJfPhqWbM5kmqaycxKtPY5V0ZaRhl5PQLq334hQvY28LX7M7B
2Brpm7AJa9CHiZbnru2Dd3AoSE/Rxo8K/WvYdXa4A/8F0tQumvq2goygO8S/DXe60cufOq2Gux3L
WQ2qjfIFUTU4eROvaqyejOoxQS/dZRqipBJkrexkda/9EtxdvOao76/sGXzyJhF1/GVsMUc6Obe8
1NnHWX/Qyql4qpHA8DzlVD0ZiZCv/V6MuVOlNnB+/MX8E84Il1kT1EdIcwjef87tqIaOYbZSC4Km
NCOMLhhGL4Xcw0uAVDKFrgJrfqQYHrV7coUraLUzlEknNEsYc5KhTsjY5br6YZtWEHgmeMsLpCrd
FwLHu3jTllqkeSbUz/BOGmBkZFacWI8J+atJvwGfWucutSSr713DkvZyFdhoMPKuVmZQf6AI1M8K
d0UcjATPhx/YQi5QDSC3Sv9zFGhccUSWXDwSvoCZZ9eJFtJQCzWgcHItJERW97Mh3Sghnk5X9iEs
eIbZKbUTkKygUQ2SxXM7hsn3uufyy41lu0qh5+jjjInGwsw8dMnQOpkxcu6fFfIoYH5F40tvaPJd
yYX0C/lgArYEoUypm0pBAKgBB8P81FhZMBALUPnJvjF1ABDzLLdEBI5cDHmlIplYjjuLbRvRzv2D
0sC/9ZSUYpYHWplTK2F9QnVSrW7nDfFnzYxDn2xSbiJ0AAalNakgo0MtkDawjVADtfMoEUHOGBgN
UPwbDCv1LZWWmqJpInwSX9k6SNs49VuGutYTpAsqTnfTTq6x1sJed+qSO5wiNXG8lqE0/eI6QAD4
1ERwX2nMPY4S+uK2R87YOG0x5hUnAA3dlUT27VdiZtke9LWafmJ7ad3hwC8fECWUhTNXRUm5U82V
2wkGIeJoFYv/MirJHqn8ojG3g5AU/n7EBL3TyAXUPN6cGW5sY5S/qXxsn6n09MPGUKnouDNYh4uo
luXeiQ2Y6R77o/EHF879M9ke/EXcBuIxlLIEeBkmiPmBDCb5gYtP9btBXZC41p78Umfq5voxTxtj
3FBE7XVUwb5pgpGIwAV0QIr4xGMremlxrV/GPaVu0hSi8NbX1bG91JQsu0zAJuQ7bNKW5RQYv2tP
Dok+cNiYxVyTB4jAK24Jgyur0cd7CRTjdzBJxq3RiDbcm3GIgTH1oZZkvqUmgP6z4FqX4nmEYiHE
z6GzA8K46Sj5QpIWiijawBiSMCBby824z5ypi4dLNoOsNZ0HJ5DMoDaZ01vowAFJGWEsDXtTnhTL
STnTASaAXBZdAHrJv1VqmX9T/EB7ImRqgqhZ1eDdRGPY3614CUKYVL+kdFEG6ehmAG+p3UVJ3rpU
GgPWOCDJBAhq4W6IteHRHBN13xihhI3T1mannC+7JI1+gMuFKqAkafw1hH88OWGZ1EzAhlH/yPqg
fAyQyitua5ntVwV8u7InzH0Sy8TQmW7SJeFnOTDNz2rcJc1Wt+Kx8aYlEOsbVTNt9PpRh40wRaF6
N0Z+P+74KHx+daTJ3U8Cp1PVzSYU1U4WR404RMEEAsDXFVPbpjWVKUdpRi677caH9qVOPvTbEgyL
uZlA6kVQ2bqCTPZ2lC9NdqkpbIA6kKg7J/L3UifJYz8BuVCcPpXaiBIXpxwnNnt58kSjT6k3dmWh
OOaCOvRyGUClY5Wt+N7DWHrSjQDhF5BTH2JlD3HInUZZarwEpp58UYQ6IR0leCZjD3Zu2FkxKTYu
dpCk2yupqT2pUt/5O5KY6uyiET0UXxm5E9hoeGX8cwgCse1kP4sOqjlKuzBs5Fe1XgyF+ign3RUp
8ZAprJgd9ULFHfzPRBU3+S1o06nYgRRr4cwioOXf4jGNnbLn4s5LrWT42gkDqMlkRIntgpBulH1e
Yo/7TPpal/1qk3gYvNIaI6iwZlMelM4edoEZmZ/lyp6/6uxANSB6FtihSPOjL6ZW4+iNB6wRN0mL
dWmTgOCNCati1XEUAEavKBLgShJsnFKr1ZSJqAo0k7YrRCg991Jjg7eWKE14KWEGozerYfQdvd8I
SJ5043uG9lB4YVAq+5isrJ81MJ6OBGwfji13JQnRnaDAndb04ZRyfw748DLqUhaBIpfAcHBWGfTt
gMDH2CDCRE2A16BNNsZkTl+irFWeCC7zS1C6CfOExD7k2Yrs4EqPkho+YgLLD+Zxqz8Gpi99hYnU
c2TXRs4DUgN2xm2pkrZuDAb+i5YLZWGON/nnDBkRMNSiV16lqm9fBm2evuGXHvjwKj0+CLLS2DLk
E2gue9YBJIaSXB7mmkryNveLKdilIkovQMhAEBwJqrulkJJ+V0Wo3tRGro7eNBVF+1mr4+i6zWet
9uxirm4a/lsEj9gLkUZWw+RHqClh6EawUQ1AizBqHNOK+xeVKL/Zg4FnXsWlXH7vwPSSOCsrSbvp
pxYDMoHpxqHNYV1fRNFctTu9TCTLVdJcRWfSoVcmSypk/gT3a9RbjDf6nR7m44OfW1O9E2UER66f
9QEo5EAZlG1cZ8NiaRnXDhaQgmQ3sDStwykoD70Jy5jvmlI/PSdtni90vUxq3J5+uZZEgSRaFHjG
sZqnC487Hi99FeDMoGUvWh9CoSsrXbpOtTBOvJlrG2MwcTdHDCFWG2pIPcjbIjmkVllZW9ke4ATy
PbZu30lp5EHhIbYhbXXpq9VA2HGMNmye62kaDUhtESQ6Uyqty7zQitapSRFni4V87jkfrR3g6hYP
O7/XyTJV3cUFUeo/spHMsU2UpWrkEnHoc28x2osjlQMCiUNV44MqmsV8qcVDIXvxLA2HWurCG7Rj
eeLJrdDvAfw4lBnnAkiZzlNnoEpkV69UlpJBLVMcgX3B8l34c9GigZWGCVtzCcAeWvV4sGJL9gEv
IhzYiCFQoAsZ7Fg9SOZiQzhu1bpmGFW/9GzsXi25YkcEKCe7hjiNbjggPQyn+wTLHVuUJWVAPmAG
uTVcdJ8NEQZsx/cp1DlKZQSdi1UzKV12vkxnNpf3+NsNI2/IlaNrlkOWeq5q/XYtcHyQwAjDBQz/
XIqIa3VqVqPmTKdQ8vCkAAOPOceU0MiK8jBRRXJ8c9IutSX2kYJo8skS7XBrzFbljWnkP0TEpV9I
jZj3dheI+2y2DQrTkX/I695wjL7XdkWXtrs41lV3yEFOwxxAvD4PlhMnzUycZfX59NHog/rNQrxC
K0DpBjjF2j5fQVUe/Fb2vUW3v1PMTr/QlVlxy1I3rk27i10oyvENG+xQd0esWzdNZ4ZntFDvCziY
5znQcz5bOnddKBajPdT9mNqerqatO8hxd89cw3Y8n6o/P5gfNbU6h0pSW1WQSm2vISxvHyZK8yAF
qUJ5I6t36YRRYi6rR53t8ZfTPf1B3QGDD14qwyKqHNfW8QEYyjPw5TaxOVfU6iZNkmojgdo4c8z+
sCeRM3PCRv0IJ+e4lRk+n5XGse3hEMu+ZJqwGsfCwbaj6nbWpfNxYxynkWkL2AerIofNiq7XEfUb
PR4Lry64JGXneW9PnJtOd9778zsDhGLGf7a06rwiq0PU57w1LsTGfSj8Ym9N0N1mQ6DcDcrBBawS
Pp5udPn5q2+dsibqATykfOxv1xu/XekYZKXD8wX+P2H+8yZVJF4k34TllQKe+8wDLsPuXVtYkLjG
UUxMxKsHrPOAcAmR2Z5fqfrLYDfG4JGfqj8UYyt7KUHwj2GupV/VblZ2AIXVp9PP+sHopHRKfJVO
vZoL0dW4GUwiLlg3JE9TB/FUpdgahRb1f9kI/gho9N+jFX3qX+q2q1/+cf1cNv9gKf/13ELHXHOQ
lpZ/FizlURC2zX+8/WuQHQsz6Oj/2OQtVI+77qWe7l8a5tD/+F9/wT2W/+Z/91/+TSF6nMqXf/+3
nwW5ccvfFvCzfmcRGby6/zO8yH0uX/7x9FL/eln/mb/5Rar6T3LO2CIy2CniUZH9L36RavyTORg5
FeQisDmLeTYviAgBHSSAHmEGtZF7U8iF//Zf/CJF/yciG5VkasQCKs4h5U8IRm/msX+NUxRPLNSY
fPgBpI4h6lhVT4PMVAdDb+BDy5JxwcUj/9FvbPObQbTAZc8x+nsJXBtIWa0R4hKy4Ec2lLcl4TN7
LpT4MvQ7k6lPKkxvjNNGdbJUTj+ZZas/61ahHvDqZsAiIyLRHCLoKnx5+WR99W1F+sS5boi8ZCqy
L7Y/dFfS6C/aeuFUvapo+1qxpS8ELliFGxcTuHrd+BHLuvSsw4fxnVIZNrqczK7BMgYNpp8uhIw3
lxCB6PNvL/X2rw75R95lt0DsWthNa8cxfw7K/2I4gPWEeHmtZCgm8vKSXHvFxq9+1piVXYjU47Az
SOly9SBFJJ8rWbgPjLxaimTdTxJn4D2muqDgR3lofADKTHUvFmr/JJsJ97QskbUL1PoawHyZbthl
9WT81TVwYwU7MqwjfT5zq/3hc1A05U4ArsziADpeTzSsTsIYiteqDMP7zPdfQi2ZECxRjkpxtoAY
Kn7V5ai7IicgAKySeW9nQO3aCbDTJMrYpciv/PBTv79ElKA7diZf9fGgXlhBWB+SvNdvtTyMLwI4
n2d2FcfzN2MV764Cr00FCI/IYO3Nr6nPao0dvIJcz65yVHZXVB5bd2p79UpJtMI7/c5XW6mlvcVa
bqB1Wt4q3s/jvpqHNKLeLl465mnOfgBDcGgbZYy2q8jTgz8MpPcxoNyh5Ko5HrPt6R+w0pT89QMo
LOD00Ln548rx+AdkcTPW4MJewGqBbJRizuxOR1jFr4Iw8dcZvrXsAs+6MKXWiDYVlYcfGdk6pTsD
t3sewGb1m6zOrKt0VD8ZOUlMToeZ7HuP7wC4xCRCj6iLEqBBJkWHfrkI22ANlp6KSNr0aKeMbaC1
IUeTWruHZSl1+yytgy85wp57ybeCxOk4DZ250X+7PD+ak9BDcQO5aNwwRRry6rF1Dc8Y2PKfWl/3
lVOo5nRJvuhApEo1QBYgM2iL5lV+DWVk0pQLR9j4JRSxm9RKzYfQhHkOdYuECIdz/3TTtXlsOfVU
dl9MSW5vQlOf5+1oWHem1RhPYzgON/y/CNQMK91hGiouIMfX1yAto8fRIiaImuKZXeu7ocwNMiNY
8BGqOMjWWxE+DsCdtfGjrITuGLho2ECCqFYgcZD27OtndiNvKojjLlXUhZnCBMalCWSY45EE7giT
+AQksrXHr5REjc0EMRmTS5vFF4Rpqc9aYos9aqFD2Prl5CZ+c6/2eVk7as98pIqgvyrKWso8YYNP
aIi8CTwKKdIuzWxxgcy00qiQW23ndokdufOkNncRAJFHleMKTLg2QCYyll4rzPag+LI4YADUwInn
MFRrSUOXRijspU0cwitfv/LJMHsNGV6NCfv0Z3V8lcdXBfYJA8WiIgLwpa/Fvpke6eOYzT8H2+89
AiZkb6LHnDGuw0PpTE7D6nKmyeON9d9Nco/NnewiR9e04+4PI+wmRjn+lMHnXtjYWz0VHKhngAQ+
N2ktb3L1ppdJktf8JvZbEzlYqjNJrZuflImhJhcg60vgZd+U3Hfj2SbIxAyGeZ9wqhmcyBLp96iO
E3Sq5jCe+Snq8R50eeq3Afd26c3iaa72wAlyPCtU7R/cLMnfElLgW6fjgHGrkjg6OGMPC94FmEr6
nz/I3MnoqBnCvBm+4m9HWk6q96dRowTrKSivGKVj/gIF1aCcbURcU4ne7/Z9VXInIYiePhApp5Xc
m4TY8VU0lDSZ4Yg/PXiW7dqqfxcdDn3L8cXmeK0ev0oZ9l+VSuZzmqhF4JjpaP6Sm3p2sTLbnyh7
UUnOrZxdTgqhkjpnH7yMtUWgeoTGwxPQzdyqJpsJFWYy3MwcB0hyB6fsGbmSPw/UqF8ns2dWgC8/
spOY1Qe9SZubJJj0r/Oo9U/EAqufmIt71YmVfeJX0V1CYUpyxGT1GUz6hUcgt4Eg0s0v8j0Q8Ync
IwkrWylJD2kyi0sJ5OtBL4vuSkkh4zpKvxADgMSahRMoenxHjbxtPDvrjfxMD74ZaY5HKOqxxcNP
Byw1l2XY/HYM0/q2GXDuPSOikr/pXW3mrhLqWJVkZNwECeUTKkLFHrODWZjjhQiBNyfkvF1CKA9i
zwBDA1UcjW6apV+E2hr3VVQ3903SUqUsSw3M/RiY3cEeUa84ICGKu7cx8P/i1FO+5IRfvby0HHv+
PzjrLDytE2ed4mfR/ON/HF5eUpRF//MfFw3s0l/N7wef5S/46+Bjm//kIwGQBdbAVFDIMVENL037
7//Gv8E/zcIOhYpJeCnJ/X3skRTln/h5+TMWLhdGBn/mP7GtivpPynP8AcTdrF84yf/k3PPmGfvX
IEQ0sAAWmSSRVjEjg5Y9HoQQS2MArZq6M/lkUG/FwT6qD5b6Kcsu2tozMy/LH9JcdrhNdXR5P7Z7
UzuYM5onArmq8DKfPW6MI3JIQq+M3H7ey4ML+pMQK73bmPrG0t2m5JL/oY93mrST/D30uRxbenVF
LidwLS80tyK+rPMLMmJ882IIN36Ha90z2102Hsr5go2O3++j6RHpgNNchwfx1Dxmv8Zn43V8zneS
fjNld1H8bdIvMv/MLuxNV3iqh1a7X9UqgtoPdXVnSZvm+/QivhTfq++q6Rpf5Jc+dMQPhUzGH8X3
4nv3kpMokDjzD5B54UNGjPW2m0iJ88jzs7iI7Tyj2A/xoYt/mrDhZ7J85utGc6d4OxUwmnZKsDc6
bvVep0RxMnZ5Y3w7TGcWpDcp0IlHWmvbBIk4GneeEF/E17K+s9K9bB0M6XOp3uqmczO/SnfW1+4q
e5yfkm8agexO8o1gLIBokM/typX/N3vXtd04kmR/ZX4Ac+DNvm1mAqAXKcrWC48c4b3H1+9N1uy2
hNIKp2e6p7vPVLHkaIA0keEjbkItRMiv0SYV/fv8kkL0KPjgu0P1ia05O0wu4t8xyD9omHMEYk4k
4V+AQOa4wjQa8J/HFT7aLRe2ibgBb4qLtB4RYvwjaSI1skj0REfzuxTQDG0soYwGxXmAaIAXpzbt
r0/C3N0mTPpfvNtEMfk+ORQA8+bPvMp4WmdcqmPmqW2gug3VXbTQt1UaMoDFU4taNlg8BWYF1WjA
PMdj0N5n2BN8C1i9CX+y3g1gWvqYQDXjuDGqq7qdLdpFjExNqiJrBtBNMdEe4IbZIA0BCAftjfnU
v54KIt8C+qhB2yWAXtWo9iPRKj8irFagoGd0S5Moz8Eq6alyghZNitvkzTvUEhLxUe9Do1tUjxuk
Xge3wFTDb/gevbULJMl9/0NF2hK65CWkQ3IREmNCgjIzYLGf7KgCKhAyxah+423qsw9EhFthG14j
WwowNsrK23uP4xMSyFALk+461l57wGWI6Qbp+ZvyTo8pkF03UM/1B8BGvrZudDXcd2uPJdfAso5J
cB0VVEUXcI3coBMBtNICjY1phmZEIe18Z3wMl5LPYDMHZx+vnvOX9CV/KdEx3OP/YQnou1dxp0Ds
tvYgYcBUyW8BZgAwsDhyM4GWGkMwuDFJ+k1eB6wy0aAckLOkOdYumqkAEtBfI2ForkvZ/DZP+PvP
bf4rbvMcN5kGYn9rbsI58Q+8BP4GeHtMGKvTupiiRSmKP8Sqm8veWyer+6GHY7o2KgSr4cqngqJG
M5bd3C0nwuG3uOWkh8o/eLYuSYg181aH2kRERBqyJS0lVV1kCdCeVfTmfrT9HW1m5jZ7o4k6/E/f
6FI9O904tPiBUYIOT+ipPFnFQM582awK1W1PyA1TzAygUUaYUWB2L2T0nHWqvPcWhlXplAMIOsIY
5KTUUeJcloNpa5LAYTuHZDkofr7yBRXpHmicS9ChoHD0AZy33BUo1qHI24WAO0UpO0U3vazGjhjV
c+Xo8mdE8X46kw1KUQIUlEGousjDTajfEaB+jrCaRlKUGALAb6iHxK0AgVLSEnioxQdk4vTFHoID
WYdqSox+mz7FCTHQbInOCd1Pj+n78U321UO0ygoTjG+AZr8U0HlnCTT6OKXhsbwyH/SFuQDIBGwD
86p7bre9W26DmWZsc1s+bfb/F99yRCg/2C//7i3nFPfFAZuWXGc+UD1lAWpe8QTvKGIY+VPVEH+b
zlTuzZHWtB3p70Fac3Od+Nr+6blOOh1+58OIkCGKjTJA/Jtwrar143DsItV9eBDp1RWQBMjj4+3x
OOOVuGzOdPPe32fCTjzUvrUWv8+w8q7rpU8LIq5Orreol8/5slwCnsTWKRTkZUV64gouepQRhJ9J
t8l3KXl6WjFbcO0VOuESVM3scnKvEp2kZIc8JYJknhmlfhJw/XFhpvylRAMGJCipbjaS6Br87+TR
5mA5/h6YlBEtMiou4T5OgfN5yFfFVSlSEdHXgpxu54JOc2O5BDzfORa833EscwRzkbfvxvLPEsyn
cvsdwUwjbZrvwRWZgGBaB6XB+qr6toSQyVwVHvjY7ucaHc+u8STU04VFJQJwVHVr1r8kPbOu4huA
uGoAr/MZwP8g73IFehgJF0pALeUGQZB2pAUrTiSGuTTXMXLuxEyryf/wEzO7YzwC844y/tUdu1DA
FyzlUoD97n6VjpRuBENVN01o5oowi+lpoapMOisU+dzJiFrbOdHAfWNf3XPCLn93KpldhAlf/S0W
4TMHImopkcYEnz/8SdOm4EoYSWNX5arL2LeMfMudzt1+S0jNHpyQkTfPJhVDVdXVIz1UtkIWx+NO
oSYZ2GI90IcFW9yGZPG1x+l7q6cfduaXQU2hMeKmNiugb6uu6BqkZBA0VD8Axcvxb3QXvWJaQCvh
r2qVrasVDvKDvi0d8ZCd6xe8E9nLiwFHv3YUcic4r8VCedRYQ63FiRaLiBS2eXuCcXI42Ye7mEp7
1Jqs4C9ZLAFQSpHmvoQjjfYLtG9yEeGk+LJr4u4BEub0a995G2lrj7Riuf1WrlWFqDd7uKYEG7rz
W7ZFEey+Jm8CdZeRa9ioqGI6ofZjTSJcPqLmq8neYkg7m5ZkVbGT4z9DVD97buUAhB1vltyAvuy1
LUk2e4Qrbc1eAlN8adAc49BZTOzKQdXbsqUo01mqeEflWDRwT5v0PsAtUWZ3bey4u0xyxeV9eK5X
jXOPfiUrzOcloi862zx27H5nknu4t+j9/jqhrorbASV+2TGgYxD3Hi9tqoBoq5VtErxdWaHf6khF
B6kZZLU7Hg4JQeGbA7hOe13Z/PHQ0YisX/uriKCSgJassmu2bujrnQzWn5AGwj2krxo+l+BTJUs3
CWmdh3VDtiiSANVBQLCOPmzX4RJ1ZTa8Q1f+Zp1u+MVyVjr+slu1D8UZdQgobesoCsM2SJ4Arh1F
5Ic0q5AKTr+X4T4MN8NKueK35SM80RO+7gBbh0dEXnePmnu6MsnT4tyQuzvxELCwJyIhxQbNKrDG
uV0x8cF+jJa1DXQ2O1s+VqxhHRtXnWNsscwC7cnSIy4q2cgipQvkBc0YvJeMtq8OwkSLRzGDr0v8
dGqksmPMFBPYOsvMDcjVFkU2TrrpbLY33JhIq8dqaUsrDNEZHJuyGa1vjlNMsxT/LZyCq85frc9E
0JfIO697dILG+nCiOm2Nq87eCqQiBf0msZFZJKGrp2FDbcXFGUiJ6Hj7zWp1PMwszzzTmqj5P5nW
T6b1n8m0Jrrj73ko5/jDJIvx9+SfMs+p+IFZIaylIykM6hY6JnzUqQW1Po1+BmbFhRkqlV0uHyu7
dVqnsRt7dEb8TO56p3cQe6L8tWFVQErWl/fxiBR/Dd2cnOwpXUqO5ABUiskUeG+ObAMo0I7swA4Z
8kYXxnW7aBcC1RkUGmbhZwCNWjsg4iOjDKF00ruG9VQnm4bZra2tWvvJYxYzbS5JdTdcdrZwHCBF
WyY5HZ7NKQqfobbkXGOIodWAm+5C4pPbJwUZ+niem/hQGty3hJr7DNLxOnL31yqroRi15DqjGxnQ
bRtrV7wo7kg3kLQp2ew39486nAI+WcRQH+7QmoGMF6kNMf26vtOgK8CfYRBogAPVyKEhr3xtznxA
xzPEN14Hhs9FqXh9fUU0dEVDO3I8J3YTKK8qGZzGyW2+LD6rbgs2OLqTsNzlSoFJDRa7X2uw2M+Z
vZ6o8oHZ+6mHdg4uki1Zg9VrqIkvvvMKRDnfyXXLeISTb6O66ux8mS5NN1+iItRWHMDn2DKcKDm0
8MDWFrGDNhtOiL9S+NcT22cRNlxhhoMKxstzhes7ApwZoRPYFY3xOt7tZDSwx0XiRni1X0Rb2LzA
tRKvkgwqjeggZY5ETrEZHgS0ry6JeiW5pd051XK0BwZN/2TLRHZ6W6MetOkcOhgmg4eEUaH3Bqah
42uwob0xAxp3YTc0WaNw8Up3JUeEIyhetk7OUGANDVwD2ZvYmcypqbzIKU2RT2P7C1LciMtxpxyy
TbGUN7VLfdtjKYUDmIwYjrRKFwEhUM/twk2dxHa6Zb2rd6IjsnSFK20PrCEm9VdodUKztQkS5qpn
zUQaQ5GEYkiDuxZ/xzayxHHFFtHkmqCkE3Rc2zWWYg2/ExRQ2c1s09bxBZQbBqWdHx44BhbGxtoE
zsKiLdFvhqvGIcHSW1I0M3D9OfKZZRUTh9VPVvGXZRXSpQ5zqsO+EwtTYxeNKoUoMMEqWqcCo6hs
3W3B8HvndOj/IRhOOEsyeAR/RXs4uZw/SEy0B5zAkyvSAVkSKQudxBXoC2rZOdHay0Ch2UMFc6Bh
o52wAPRs4BCiU4q7Yum23nZL/aEHPSPhHn7YcTVcIe2A4VR4duoo0J5hX+D0DhTBf1xSvRLJTn7w
r2sar6xl7dYuDp+juMi+Wvq7bImgPjUvJwfcbi4NBajwX4rPSxXVOxdR2YZm6nel6qLH/uVENxSW
/BbAglitxtZeRqdlOcTi6GgPwFwBV1LBIRXG+SR/6BSNIGjjxizB6lVUtWNWuaHjY908/O6BU3r2
iaH8CT89O3O9VWDHTuUWrvTMeW8EzpqCv4Ysc/0j/1yC7BT+3uAQQPgipY4VW3wOvFd65ldAtwOn
wOd9hr2xE3piAha8XaPTC971/Z3VG39Hhofv8O/eKnaClbRAD+MLL0dVCa3cBONGOZITOwWN8T3C
yCI7sXMHY8IcU0iB2GkwAs71T8zHPBIXX9vE5fPhngtvFbJxkfHxOPwnxomZZHgXv/Pl64rLCf45
MNtdu0jAcjnbNaBAGHAoBHQfLRPoDJuRcv0hJtZBW1XL+Dq8Vh8AZ7eUIVvrXXUjrTrWO6YLh81F
yelh2XNlRsNDYo2bYhdU6tMIUq6xITHAv3U7drMLj85YvRttcHfKpQsQ35i34PTYYw+Axw25lNOa
llRkJxJeoxMTAgoR821hHziR49u+zcKDD+UE/R0g3rnoKiAQSudkD4vY9SDSBmdgCV6rHXgSuEKh
Yqytw0W173I/hQn6Qkd+O70emEQ3ppOfNSgWgErenqA0DETbI7a78tgRzQRQgwEvD1Aqr0M3YBDz
J8i1E4VSMuBs2SVWTsNKIiRjwQuUUWFruKj0cotltak2hnvcFhCVJcTYtoMMlTHwkkbsQXI0TBq9
RzHAHGTPz9fJDpD8FDkK9ZAItV6srWVH7vgMTSwMhozhs0WzQDwXIrfBAcFoWWk3LINrK7eNg4UR
WK5lE4i+lhADXoOR3i5OkPPQyxZwhS+rpbKqNpIrP6gv+gt6vrx4oEw0R9mYm3axhF2d0ZEb2kSm
UL8SsoYrh21H58FpbWGLrYXm6bnIUtsLq96NbXpOwR/O55geXhFOp8fb3VNIbm878gqt74QNo80i
vNV3bM21PYmM5Jq7WCpyw+9S4Bc0iKHIkCcG3D0JlMM7a1EyuEEYJ7PC7hbWHmjWWCG+FpwB6NBk
W0djaNYDjxT8TW63yNYZNobzQr5aJ2wNOnZjNwOGuBC0ng0Sr+De6xxl5S9W2EmujmdY/o5yYkK0
HCSEQg4KZRnkgIYsYK5oYg09kxputjRcCQunrPQHAa6h1MW06E5maNuBhdlQf8Hde8S2XBvQqVfe
1RnNVqBEnED7KR7Ia8MUOKNGNzRsJB+qbvu4jDDjskAfxxmWyl9/x1LV3AxydMJBnOTirSts+WKT
8APLNVR+KBBBudgn/QO3PfiBznYQPo63kG3NGVl5ozkSU6m0kcBgm523NvB3vRRtBYCMC5Xys6vT
LVdTtU3uPEukuQUXY+nVRVMFV+N8DBqrkzrRqnELaKzQXg/DbeOWx5g128pFERme49wQnHidueDT
4MwhOHAGWcV5HTRf+DYjniWIB8wMwFqoV/1BPsrHYNM8SjttG228pbZr7zMXTbPwKcvmLlJ4VvcW
bAPOCzkfBswQu3BZSAb0t8e51cELv19bwF9oKUNKWEwqdFiQzcJzTBwyvkvcwQjdei3ZPfXvgONm
t3DntvhMt2+pvuzX4MxufPRsPsZ6AYctg+OutqHBprcei6Fjwy99392XbsPQQgmfFHHMTVz1ZIeu
CfYS4hAPENojqOmppBRqdQnyxD5hB323eo5h1ORMPsCOw/nnJlDoSkt4Q0GFcJdy7RY/W4fvdAlX
KxednDVz7zr/DW5GiPwCiTwlnLGwTkGI0Bnc4GqAj1PAFVM3xrkxwR7xsEMw7QIEzIVyg8XwQdUS
/OMN1GoRHNZyO5hb+XmHXEjH2HAnrXFhYx50d7zEZJLhO8wNh2viDVysPVaNf7y3R9gKFmwOlKXh
rPHjaoFhWzBTPaxIjDVHv7h9cg82tzxRIArxvQIlJGBt3OCF4YmMUR7AqHF9bu40S5FQcHAcJ+Mi
ii4rsxBwSeOxWwtLH4f58nDiVevW1FqmOxHJkuldu9K22C7udCf+k3CAILdPRx3BAZDS7sTMJb4u
pGgiXfW7QO1Jfh9hCNyI0HYmU/DFhWt0e1oK1xDM6+S2XfRrLpihPDj8CgJMEzR9BUFCKXFSFiy4
MTjiED3D8q6WFcof0MoQnOtk890IwbRlZyM7hv3CCTmAUtC5PkxAKB1YgmQzbpur3F0ETkpp/NbA
UW1id9H7DjvH2VgAUq5dn6QFoa+gYywQX2312nc5VXMLubjnqw2pCGMHtH7DxZBww9/LnzVpteC/
a8vQla+55OTWoO/CjII1iHdTkN2MQjhrY6sT5+9PG/unjf1LMwFpzpyYuOsBslOPcQdvXAjllwuO
CkreE2eT8nYuKRM9yWckLX/9naT9abz8NF5+Gi8/jZefxkv/X2g1tP/uH3vfDIZ7QL/ymk0iO5KQ
JJ7F2TdSDeCTXroGdOKZIsC5e0wCNv/UPeaNsEmo4KcR9tMI+2mEQe/6aYT98UbYrBY9CVT9S1r0
Bb7rC54/LdEQxSJCQ2FESjqqXuIe+ZIHztONcsUDqzxzDPFHAmcForvaJYaYwzYFTi8cVaotI46h
wdc0wg/D/dvfvUbI0zPZyxv3y0b0LUPf5tf7cQX3Nuolbc3t4DZo4MTpkfSYMQ/pb9whw30e3/2s
a24fz+V9zc50kvf1153pbPjrEkl/Zxn9h4a/JOtTZURXOAIVEFLRUPKjBYlermj009ac+OGtg7+O
+9zu7l7vBvoMp2qGLIg7PJEzeNPXSBPs8F3hrnXu74Mfajmy5+uRXBV4a0XhVL8RyBVSCVbpVXpV
uea+vpf3yk7Z9gf1JrdzOLQLZI4A44RUcC2R/X7/EiNUuIdXMyZ7uKLG1bgSl8hJXQHuk2lw9TdO
Bu+o70g0Ww5IZi0YTwnpYVz7DsGnAcOweoyJcTifjz45IgyAsQrsNWCHM2IAaLWPJ5BAgDyPO562
KTjruzUc35uGnOjra0iR+4FYPrz/dyW7Q2gDfkGNTxgpnMgKafhP/gqf/eEOa3FZI1y5dvAN7+BJ
BYfXr5M9Pveiv9uZiW2P7s5WZEaNilxl/lgj5EO/dXbPMvJgEOcGhTj3LfHIdU9uLrXsLpKXib0h
yH/ZIIPmFjUyNjo+MoBcEB62axFccVIEr0I7QGACcwnhc717RarNcFm1M3JfQvs81yFr0ojye50M
EpP+j8YmSnWvDILWy4gH6N/yh9Mb0qzdbmUcgyf9IB7Q339f2QbgBXyGZmIofRQtAuQAAWgdW/OI
4kBVRssQXk3TP2cvOoJ8TEAudkirEyq80FCdygfdbjvSPn69A5fWXT8IhnfjnijqVoPu+/kJZ2PY
SQHitG88BJrQFwkxIwbEx23g0dvESZzYFlh0jI7+ViY8coeO4S73afP84K/HdCmw+2pME7W+Lj1V
iXIeW0GESqWIRCEUojj1xkQeF4/nISGGVItLrgmtUcYvoe2fo0r3nbNC7hIqphDZRBQQ6LJw1Sug
+RBDRU4MYkQdQpjxFjEjaE2pqz2iRHUm8xi9gD4zsN6t6USyh6kvGoGA8fNogYnx8iAt4gZbnvIz
IGTLowM8PpQicamzvWuevtQiEne6Q+wH+Wj1Fc9Gq25j/OThbR5kPiH8zMPpPJ2Jh795kj2n94Am
iL67ZW57KlMO3k1prQuVFQpJ4XgeFiHSrytEMCsWbHp46Z70q9Fe8JQfk+YQ9wj8YhdNBE4rxP1a
5xJOgxOajzhe9pe0JItFyF9Tr3i+QmsrKxEqQopA8Tl3u/Xr68k+n283b4l7vU8jkqYE5w88KmD4
5uMMHs9ob40MNe4d5z5vLvf59w6eb8StEShoFvxvHgXivnKEF+FcLy/xZIRs/0Xykie9hRs1DQD/
ApIHrMElBwH1ugu+vN2tsigIj56hcRkNwErAeFcrcIxjTgeS01uR3Cbs9vaYscS5zBA88fD6ihaa
Fx759Tn4XEP8hY4uBZrv5LvYp0GrNBhocR1fqTq0LmSaua2L/pFO7ZbYpHEj38/cdE5aXirE3t31
p7T8d0nLWXqYRG1+E3qYY8byRHn6407LHNu9ZAa+I9yfbPfPxXYnGtKfTKrPKUqXRhHvqOvfoSjN
KZ1TGN8/i9I5p/bLEwXpz6v2XxoP/6Cqoo0q7ygGvOtLFdo7qtDQoBZNR6DqmYdvLTJ3rrJ+sbxK
j9VWWiDJm70hk8KOyVu09aDJIfeANbdIo6fBCurFIlkht4cg2Qfm3UtPNbdCLhl6Vrm6M24Bec5C
gkS9dhtd8ipSyqsM/FugorpBRP1DDqhkEh7KghyAdLFBseaMKjs7vYl99hebnv5paBk4MxJASVHK
O20BaCZVEtRcwRIHmt40SJFR7w32wFVzngvbMyjjtLyB+QEDJFpEa/2SK1rQZsvzQEOHl4kAKBwI
qgNpDCRaIW+PFw+w8ApJVg6AhGDy85SjBhFynnCJVB4KACF8710PFQQAWOt0V5Mcq7G/VuRmJzfR
Fv5Sk1O4CfjDuXu3cxOtZBAjL5XVFv06DDg71oc7+DXuHmBHI/dOhBfEdfcqPC4tvXgn9+7+kKNc
RqKwR2bMCS62vhrJ5IgUJ3QyijWM5MpZro5f7+HsNCcy83ecpsZX9Kt5ThwFmpIFelPCVVPYPJc0
2o1w0jgBuNczd748L3cyeXrcuB7qR4PVcgeXDbrT4JWrZyQ74m0ZhQ+NuxUG+5viVkvVSfbyRl/o
a3ORHL2aZIuvV4+P6KsRT9wI48kyMrPHiNHb1lnDoff15dVPzfx3NDiRYnWUqZlsgHuUAKpFMRC6
zt8982IyaaNSET9TZGACABEZmtUlM1NaONKap41zC953fHZdJVQ5l6jKh8ei26ADPZjDiSg0vh7t
kiA5jbSdfbr+euAz62JN7d9eFwV/xLokh0eUjh3mDOzPpcYvC8PRX95n7ORF79dKgRusa1QRo5U4
Q7csClBOCheqQG44ZYywvZ/hV3WWxEUlW4onNOd5hHfvDf/f9uh1c1uSxxw6bUkwShS0cQ8hAGTp
qiTXkIUocDrCj3cWiYi0vPPM7ip8Fb6gHmuS4CvkoxCKgGxxwVUGDP7BIg8FHMDcW/xty59pGaAM
wd95EdTmkW+e4JaEfb1Zc+fOmrDxP/+5szgneacT/dpzN0e+E4bb/ObkO2G6f03ynbDr34t8Z6Sj
NeHBv0o6zjHgiyfrHaH9aRiw/PmqIBAFFAEFnR8nHDiNBAnAy53qPvsoT6rcDI174Gy8B6+jR6go
t+B3DLUUPEg1U7kgiZxh/MjYfrn5hDsDGlfOAN+K+tqEFrsQFUUjamEHe3vp7HWV2MoiRbI9T+e3
UEzVo9kU8jyPGgqhntfl0QPsbkH8EIIcideo6eIcHj01lEXLTo9ISXd2OxHzkNk5xCxa11yLCP+G
JEFVTsYUegREPBuWvctLjUI47ANHXIToH+KhigRBGu5oDW15EcH+SZzQTpBijRdR/SFDgZaZyGT2
xPXoAi98zWzRd3NmcSZcfwAUQzmcsDPMQCX1gGIazvHXGUTPALWS/ymC9W+/iZdqGl5bg2pjPGOQ
h/+NYvEq7B615YrDZQQArlEb8M3CJws8zbUmXonD6xH51b4VBK99f/h7/h70D4ZReIMSMCTx8zT/
HMEMhAxtGcFBk6DakPYo7+JRdrTc4n8j3R8VSSgLN1Ax0F4KLABhjFfslFju9+x9aSVBQPXoR/P1
kv0/8ukXcprIp8STkiaLQE4irKSCPHtkWdDrGw+qHlTDiqTM4U9wGknsdPnt2/3A7hWKznUAKkXt
+is62ECGh+T1cF4FoPqcArwcJDK3t7OEP5FL/0mEfwEN+oopTIRqUZ7SNk+wixd1nnsq+INvGlff
QudmeYMaItQSoYD8ovQH2N+b5+cCitnhfHeH1gNvbyZ6P0Wwh09LruGhnnazOp/PqCU8LuhZQDiW
b+5KJvw80yNK9ICd5+Sow0tdFLjxeG24Ovr2QGZ43uzsJhL9rzW7eaY1kfU/mdYs05qoJX8Y05rV
FCY25m+qKXyqaFsSoHstYK8pF+fEO/UKEFRBPPSQhZBSFY67BxMe0ioDS1g96Y5I4tUMj/605SxQ
C//vlpPpBrJQ66GMW/qG9NqLJrpSmCUAWOpn1Uf5aSu1bhJKJYuiJAFEMnqkqhJajaoR8LbVh65D
o/0iSSsKJPl90srPAPykLQCZXM2IKmJ1rTg34k8Vhl9GrE5UuSSMIu1UgXGiE0mLOlyk5ADFaamQ
YQv/YI3C3kWONiC3TzwpYbXz0J9/RgJP8Ab/kXrybggThS4pDXXQVQwBhjVn0deezQvleDu7mPC2
MLxu0EOe0AHa1fEcIxfiax1A5lrRD9Lj3QgmWhPA06vIBzS9u+XW8ethyxsiXjno6Vfzrja3q5Ac
Zm45t+5TteO3X/dLJ/OvZj3RJ6q8qTtBwKwlp4Amh7ywgsL3BVcHgNhRkzjivPDGCOjk05KO7VDH
x1XDhBxSZBMEDAkSwwJbwrVfDW5/eDmQpHS++3qlPud17zZnItp7sxUEOcUw7yCtn7mGCa0Maidc
GlylfWBuS9GPKCd73mTxRUVjId620d2V3A7hhd2LxQ3XBPjQO+6PoShEv7s7H89fj3SWkPmev2M4
vz0hz27pRJL+QVs6xyY5atn7hfrj2eTcaZ3w9cSLlC4CLC9Sbrb7zeJrupm5+DS3+ddd/AI08cUp
v+RHvCPKsFc0EVC58AMOyJDKiIQ2JWhMQqNteF+TDa+CD2i8y5BS1aDlGPproN1XTnZozsAznl55
xOHR/nrGc2d6mvn7x51paUaJmDaR/y2UiBlpdFm8dzv2G0ijWSKZ8NhkDHQjLzmRiBStxDwk8kJb
ggSoKG99y2WCQL71DDa/qyGJboADJHJOO+QiushlPKI2n85oJrNjmnLTP8OYJvz1tzxMvwoO87+b
qi6f4uAp/Rtpyren5m/Z+W/H+qkOqjp4qf4C0JeyCLXv/8e+3PtBHOR5kL5V7/EuL5/6Dngpyfrf
NQv4vkCNVAzlAtzyHfASBuffLZVDWf+AeClLfwcqsySZmqppiizzrJh/IF6qf9cBHSVbAFuTTEUS
Ne3XAF5yXeoXLmyYGJSmiHCYWoYC4DZxQjiAr6mGsk3RTsKPBEc22sb2gLe8fLcm++/Xe18Z+eNd
VBV41howppHOYU1jPlKY5GoObOWN1WqKPQQFukf5Sef++ruoBm6kAHhb0abYnUNbm7HVWsMmNU9o
BFQLIwWQdz9z/iWu9n9cMhXXRj09IJSwdPJEPTUtwczAlfoN8MgrkfmWUXnEUH39VpCs8mqEA/os
VlpxExeSERH95JkoCdBjCW0ThUguZsyUT9ZWMxVgOQFPVeStPD/qLI1aeUiQ9zFrsUV7aL8rVsNJ
yWYk42ezBtS8hVwOQBDp4jQmoBdJL/he3m2CWogQeIyCpiDSWDWItPpjLlGvU+QTafsUSAZiZSZ3
49g0OlOKKPNZJsjd/uvd5vP6uA1IDcJxApQVNkOcaiepCe8T2Ey7Ccbs2UjVyJHK7BVI5YXz9Y0+
qkH8iGgwnHVFNHBYdHlqifq5UueBXLSbwfOzF89r0Qxo1BO78JR+l5mZNXO/T5Zaw8lXMSkdIPc4
nx931IubKgxEzKxFCQHN/Bh99KKuf9SyrLoX0lOMHPykNc4nfaheJSn3zzHEJBWsAQCpX8/9B+JS
wWtQIAUWZGD+5oTWq6xPh7zPjXUI/sESrwbUII7gzJH68S44s6KsmSaYELBiJiQshbkVRL6lrQFK
Jbterp+lTNRntNlPbqKDa6qWyiEcgSvwcVVNJZVAlnm+KbSspLUhFbeBkUn3Xy8Y55cfqFLluPW6
LBo6sI1/wA8umybPAMQdbxTJC0YHmEIhyhSMsjXtsQi7x9ys0MB+BFq5OrNVE6gG0CluDfI0TFGz
DAuAyB8nKJ78XBrbKgN6Yp6hyMULAeFVFqayrtseADPaaFTXY5yX8kLzDTMkut5pDSkVXUFT8mjw
D4JZC/X1r14QoDNrsq6asqHi+8dRxW1Sym1qlJvQHJuMKkU+oPNdKabnOAwL05GTUT0XYV3NNeP5
4diqiixpigIJC9x7yZjst28octHFQbyxgFbsBoaG7n6NeWKAYak3RaR6M8f2R/ri99NN4BxB2Ou6
/HGiiV6VXiGn8SbxOpl2vdzZyJNR2NfLyZfrI30pWEYD88FpAZFMNlm16jBv0iLeZFWoyLtINEZA
Lo9q3TvxycvMdWsV/Q3QrcO3yqhTb4bIPpkk9BHIcKBy8P8TezNL4z4ukyzbZKUF6RoJqJzKB2mG
H0wS8jkpK5BkkiYrOPASaPnjWoq6kXhZYaYbeURTBdIJcaQTdUyFb34Y5/lSjpv+pdXFQCBelRW3
rWUk95ZeRA31BqO6S/TchOSthKwnRXQqgQERJpk/N8xPVsOEaBA5beO4T+EHIiXLtSiW040g+fJt
Vw++K5djwozOh5PQStu73OvGW7kPQlevcoMq4RgtLU0M7sU6PS2UMcfJS/V4hgldAJs+UIkhKyIK
XDQViOmAWZ9s09C1YWel4bCOhdrfNVErE1GR0xwt6CTAvpr6uPYGsV50eqgv1LFDM78hiF6/JtUf
VucyCN0Cr9U0aA6TQRSl10lyYaGTmG80N4Z2SlZiGM/SCj9X07lqmCRXyBSgyk9opfdNMZKqrl+f
usDTSdwqwOc2FCX1aKd21k3ox/FjI6bKMY8G9cTyMTAQRRdD08miMYR3oe/juXPyg3KCpFdVRf4y
NH+oZfqE+dRllA1y3/drodeAFlRZ1XLQZPRvLIQ5T/knt7JgBkjYbEnXUYr78azIiZJ3TV0061AD
klQvD9I6GMZ+3ZqBfv7VO2opBqS0CqVIMae30kBTuSckzdpqRmWlaKXKrCrIZ44VX5uPG6pAm5NV
xcQ9ROicHyckjqGYKGpfr5uobhZxy3XoXEC/9E7ND0WpnFZfz+rT+ylAdpYlQIXil8n90jaWRwX3
A/ofCiP7PLKVoUbE4aSinFcaoxkz5QcVwdB0TTdgoSCvHXDZ/Ny8c6PUnX7qCs8o1l4vjkwx80Mz
Sne1Yh57odufUlmfWdAfKURHtgrYlGZCcMiXyv53N5TKKLViKD3rIYE2B+WjOj0OZg3PWpSKc/ED
vjsfdw8J3wp0ZogohJv0yey8cvBOJy0d10IJtYOogZQZRE2ySGJdWSAfPOuGEWXXlhQGS6PvG5no
hWQWFBqJkpCsG+sbeUAAgPpNaKF4MgOzp2CXKRI700rwKOJCksbyOK5TKmqpLm1K0UtLmleFblKo
qCOS99teQN95wRzhEWr7DJXb2lAkJGjkISFCKnUeNcVcffyalH5keZg8ihVgHpmGKOsTXtRZY19V
giWuQ7nKF4k3xm6VVb9a0+DGughdStLxE1iwHwlI9c0uTT1VWltZ0b8lyDilvqZot1/P5UeqwV0k
ibNWaLPKVH9ShywVcnWU1lWZdNv4ZPXMaxL0l4zrOZP6s2VTVFCnomiWBFPg44RGT4+zUzKIa33o
0Rk7CEqq6MFpRnf5RCpiRrDjuEMF9vKUfSWw106iJIjrQKk1+j+cXVtz2zjS/UWoAsALgFdSki0x
iZM4k5nJC2smmfAG8A7efv136O/FolRmeav2ZTdbhgA2Gt2nT59uyqpDRcb3ZgxjWFLvKMZZ/42f
Yj/1JHfDvo6rg+hsuaPgdG+zYPVg4obEJQEucr1ZhpG8iAIqFolirE7Fgjm+RSX3JsndZgMwEvxx
KpFB+vj66+d9del5uixUVyWLHNnX5xF87SHMZTc/xX6bt0HTc8qDMXbLP6TyGA/dhVAWuHmjq9A3
fed/cXRu997Fu5v3MHkaGQGTckuR5jXe8bGPWVSnSxmqUWHEpop3RQOwt60PgstzXcfBsGT3hbby
au+z1zq17jmLZNJ2Qa9E/DQujrPDfrmzF3hTYC9IvPBwrDjh6xOOrUqsO8k+En5R/kmAE1zGuty7
Gzevk4Qf8RmiS8T7FNDW9So+MZg7V89z5FZF+g8tuffDA8IWFlKJr/1oq/e+ThJPhcsRNHLOBK7k
9Xp5NowD0BbozuqMIDqNRfstW3T5V2ad9kPlzHHYt1mzcyluzVUyrIYn31vxO2/LxqZilmJIehaZ
bBmjsi4belBtR7+0erYn2jECXhvPsy9cJdOlZY79vkqPYHJaYupHujjm/Lb7u/UWiJwRfCCTg52u
4f31QQxcK9fT2onU6Pp1UA5udzCmcb+IrhWXhvrmo583yccekfR5aVqjgpEScXr7Z9zke+uvcBEk
ILzF4WyDoc7kOS5S5UTEpKB7ithV4YIp3ac4idNjw/gSkNTx/qUkLt4LmKxLKzwArstwYbdd8o4q
CxUngxOJ0i9+xNOU/mtI9vXt/d1cIok/j0xdKCZwY7dz2icls7n0ex4tptRtkMQUNFCn8v599zKA
0iRcId5mBwjm9ceskB8sAMp4NMS5/ltXGTnjMSLHd68iPAF7wcOJ2Mfb3NVJdF06ZCWP/C7X3/O2
MSeK7KoK3r+MTxHKAa4H2La1TE6KutRNzSMMaXcPY+JkobSZPvwPqzCYHpA57tFtfTaTJeu6MudR
I2OoRVOeHYmulp3Y9M73X0GrNUl0HYVg5vrDFKKpeC8arJK78oJMEQMRFkl3LvNNyI1gVOItXN9d
RGUvxdRXD4JfTr0xxjqRzeP6a+6p+Yfh1DvQHAAGH0zyUaduthMK33pu+A8POZlEQOjCkVxvrRXT
AkKBNhFLsyaytvC/w1mRx77s5odEEK537OKOE3WAbELgDJitj9h747udAjNyB52WkehyaLP4TfVR
uwnq5Wzgj0rWhUQ/ZeZd+sV1IyWb7sm0ZHjMWdGcIV1p+r0fdHvu+EFAQgEAKLTybo9g0mU6y7LB
9CV/MDqQY1199dvS/1BZOvwn+eg/SWt0efRtnOiDk/i9DIqBdv+0pE6SA8mmBnot0knrh0JZEOvX
0O157KacBcQtoYryttHf8fp4gxTKdz68n0QQsflocTwvXeybSE9N95B5WfyBt0PyjMqNFyV1NqDr
rJvG35LNKozNQCApNPbpXpx0k0XhRyAjXWFqBoad3NhOAaTXrwpTR94YZ6BtGylOvarLc+xj5kyQ
+47GUClF249VvGRoG8BUzr1G15sEAG7SQ6UH2l5UYkLcBrm1CaO2Qb3u0vjCnuNshMg9QoPAzjTe
uZ+3XmD1Z7gtcDZCocxyferTrDQem5pfiI67M481QwOvw/+HVVC+wqg75SPWuKl1doakXZ06F9i7
eGjSoTnHeWJ2PNq9Y1tfAEcAvsQBbvYypjSr8pk6l6wVnyhTP8nglgGLm2knNLizEMfTCcTCR6M1
3x4adxAQstbEF7dM7GUse8wKk8RcsiH5/fatuPN5HADOqJtQFFD+v/PllftUukmV62p1kSRrH5id
QCpPZbJzcPdXUfiuVAD03dJiZwQX3EvwCqSD3z56ncIEYoPqydt7uXNqiGo8voJl8ErbeLrymkZD
bUxeso7xoGmy+jErFQmZjOXOhu4vheLk6gHxkm7cMSobbUtmJS9V7NQ/s6b7V+CIAUK4kzi8f1eI
2PF+CnwnRG3XF6ivUEAhaS4vFhX8n27jipPju/kHVug97YLbiBQxFLAyAFgr7C1X1/XKGAyjtXD1
HF8MOnoCrYryOQfQiqiN1Bh1x2gf9ZXA5JouT5qdbbqr37vK7AAowTpciWdcrVu9XpxUTiG9tIov
Y5MVSQgnDAm3aeHqn6IfxuzMTOb+o/rK/Jhr16VBbwvyX1Wp+pzlkgLTg1E8Q7OgJgHjme5CZxhK
aHN1RfOv3/JsCt1uAjGBmgSN02wu2w+94EMb0JyTHGiBs+B/Tvj4q81dBu3AEbW+oJO4GIE0Sv3R
L2bxDvMiUZeurMSsiYGkD0VhRRpMHoLBQ92o7mvDqVuHQyyST/j/pzZ0JbzEselr+rWfaj4f67rw
/mm6zvkzT7umiKqELG0wN3Wsdt6820caSJIDI5Wr3sZNoNfUbWKWOpYXp1J/6Lr6pjKMsrYl+Wzy
+DNJ+4e3bfXOPQfpBQ8boJjVijbf0JlQ66V6kRe/RmA5zHK8mLjNdlDde6sgkwT4zpRA5Lf++ysz
RW/gLPR6z8ciKw5lLDEnqzXiw9t7uXPFkSsLF1ePofggNqvwySuTfsBeYuWJM3Gd8bNbwu5cvnvv
7n0m+HugRi9HtxXbrNu29sdhlBfTL/0BvPTyE0AOagPmd9kjQFHvVHX1/3SMCJ0Fnkyg8S8t6a+O
UeZJGxMNHxYXsnoosrQL2mwadj7WbbizckvWhxnpP45xPeZXqyz5kjqLpfIiRYPxa52yp3mu7bke
2+FzslQMt8YZLzyR/LG3+bzjqO9EfaiIIsdX1BPIRbZZSFt6Y9VOpbr0Q4nxSMCWH9o4wRTbYU19
lrm+VMoFC2PEbDvbZU/KiWW5cw3vGazrAbQCes6Qr6zf/9UZ9LbiYE8V6oK4D+olvGvHH4U3pqf3
WyzK4cDZUKxGBWJz+3RfxXaYXSyzNCogaE5bgkJkzgdBXLWDkN37rB5TL7mI9HC411vyNI/LbHHU
BY2x8d+a9eOXAXXj/+xUTI+O08cfa2v/TWvNn0iy+D/f3umdA0UJFGgvco+1Brq5m3VeJtpFI8Fl
GjqN/tm658dkyr298srddSTCMDg0ZP9bxMxJeOM5hSCXtm7nT9RSyCy6zPv6/t2gGE7XKudKaNg8
uxnv8eeVii88r+vI7zWGUlnv/ZiPj5uIt3Xl0DG88tdfDBOCDZp5ZHyxzMiD5Qvm0w2Td3x7L6uN
bV7xF0YRyDjUQxPUJrNw54Iaz/riUmaIxhdRsv+yVqrPTdml3zqn3i0p3nHTqFgCAsDesDl3Y4gl
NcJCTwqh5bSWZABtXUZbY0ymT/bq0XesAfQFXDD+gpuxzd4GFqdpzht5GZzefURZRZ6Rz+6htHc2
pOha01tLzLc3K034zM3syUvpLfLcNLX/qelTFWVVVfzx9se68+4oikQGOTwM4qZcOQ82sVbg7OTi
VaFuJD3keTt/LmoiHochY9+c2DaPby/q3N2gBMWSUcR5kJG+NkQ9oEwPyFNc1OyWl6nk5ONKYvpd
dZx9KGQjxvPQi+JZWCZI6BXdAPUuFk8RRVkHg98m7v+F8j7YlmQGMSnounH5e+qrAsVkz49Z2FtN
vzsQEoAcNBqOMOquiHu8q8AF+qDuvamF/FTi+Q9IDuQHNbO+COrBZn7AitL/25nK+rNMy+k7cfzi
Lw436gZ0SMyD51YNhGemhM6Htw/lTuSNJ3IFBiR8N5DZ6zNJp9nGrTPLS0+seZBSVmfrcnMu05Y8
8EKxS5H3oECYKvM+vr30HavG0ojVFMg5Hn35XK8ep8pMumkqJi9zudCgEYW8THrs3/82gSYCM4N0
AwhbdP0Vr1YpBJ7VosEGHc/UIbeVDvIJOsm9O+5lMffsa3VxqMIpBehx6+iaqqyLsoYLshNGN7LC
HlmN6cReK7ydGPHe2TkS5FFfIO9UL2obr3ZlTUVlGVtxkToWT0PDMdewEfX7o2psA2e2MiYQ826S
TZdUZV4gybkkdmof2zZXR1d2P942g3unBtY5DGDliiOn3XygTmVizBNxqUTqHmOWe2ev4RjlPnG2
g57esmDBmAf7HS2yqAkDFNp4ALhnhITTBA/Qp1CR62AC4LZ9yPwEQgZTx4NkrpKgdctHwzEqdpmj
qa6+v73fuz/Cp0DhBANfEOnE9YZrk3SkHhF0gyWPLKLJ86Nb2fhA/VgfgJypg1X+j2ay5iM+LDl7
cVI8xHLo6E50eO/kQQVGVQFQOe7f5jSkixSbLBkS/LnNHrxh0I+WjF7oO/5yeHvTd15nRMBAYFBw
BBn3Zs8sVuBzIxh3YK8hCqzJczoa9UgRDUSu9rPz2+vdux+rm0c3A0I1LHp9xmU/GD8rYbmL8PqT
Enl9UAysxv9lFfAKXdAXEXKsu351Cz3aij5PPHFB8ike68FjF254u+PB7u1ldZEINHDXUbi9XiXz
nCGtUPC6dAQt0SjPZMghvL06070nWUkEtSgNrynLJsYgOZ+TjBL3ImSDacg8dsPOlXmYLEiNWm9c
jiWatZ/ePsBbCwSfB7k0biLqQXiCrrcGrjDLqjn1L6JjNhxEmx6EQfM3rs6ec34Jkq4DRKwFT8ZQ
tEN3zIvO6auPRfpREMkL75LWQwVtGpkoflriVgwB18APgrpSxbe2GPwiYMKC3GycuPvg2ZiKgCca
2DynKUaouyN10IHR1JhDXZQudGO6sl+ChZLBw7vfsJ2M5/buCMRKgOzXYq1EbfP6kIgjSQrqvnvx
eIKaqZnrj6NroIBe+JiO0Xpkr1Bwa3BYEGAGymcrPCs29Qqd2Rqcrsa9zCsFsLdOcp4ST+6Y9Z0E
GYpKyBe5i5wRRMONH8zHZZQlQO9LLxPQx5PGawPlW37w5xZ5MS/S8+QTdfSkERedFONvlbV651fc
2ytQVOAfYFSiO2pzuCrOy1jljntxjKQPU+P9nLtxL8i6t8jaWIWYEx1WauuNBsy5URZZ4mXQAjNi
PbkcendJD29fpnt2glgKbzWCT1S+Nz4vBu2HDAnzL8mYIL7pfEysppgPbRCCn5BO7pWM711eSdGs
BFwR13db+khZzzrHjb3Lovo46KaiuYyGyCdQH/RO6H7nAFGYBkQLaA8suK0LdBvfTkmNGAHVJTsE
fTM2UY/2L/Zuh77Ky665PRwMcrqNSca8bdJ5iP2LQR3mY+eCFpKT4uvb3+nW0+KPo4kAtUDgUt5W
CLqcdQnD7/2LU3fiWJUWhYmY+h96HTuH3uPpZV5adyeUu4VNYBDIuXCfcd/QynHtRERN1Ej9Rl1A
uVjQADRQ+31pGyAl06DygOOfn8jYzenBbVP1Q8+ct5/f3ve9j7i2yaCuhK2jaHb9E3wZZ63qFnUZ
58F9blKmnjy7+47dscrVqSAkRmyMqut6+q/cPNLISjGrgEWN7rMk3HmizZQcaT9XO/ftzn7QtIfL
xhy8KWjRuF4JpRivM24ZXxqElSEaNdkhKQXZ+XD3V8GxrX1ieME2JlnzqjdNnsaXHOnoZ4NOsQBV
JrMTGd9bBdQ+sDLpqrC8zSd05i7IJGAevqriT86sTNDpvNrJWm6TTbC8QTAViMHBMdnS6pmb4z+D
Ly9aNM2jWyTdA7wtlJpVDuxuaKYPY0v5iQ+1++54ECujwZKjWwsNcC9aEq+sYlzkAsywANJVS/bJ
OnWbBe2YtXtP5527DQfso11r7adB1n9tExkqzkbrpY5kllWRk8aYFaSKhhcBBUH4UKQFRuLE1k/e
b4uwROqAjoRqKnqFrtf1Cr+M3SSuIl0yqNoSCmIm2lZ33LC6tz1kgiCDvFiKv43X3H4mwxTnkV7m
BQKqZUZg+YD400BLVj/0ZnRoUCYO/90S6X6lk5MPgR3HJao9dLiG81BqjJohcyUD1Le4E/q0qTHB
pR764jHRS1oc5nxefhC36JMwa2rqnAarxyksCl9+A0/CoUeGzpI4nKSlWdA7cc9OvTR1HqLMzNPj
aFP+fYmXiQZx6lcYpAV3+JuAqqIPXEiPBCYTGZRoSVqMnxtUvJ1DrpOqOE953EIH0c1iGxaZj2FP
Fe1r6AVrm/yZLakYQ9Oo2BxUyuiPYkaP5wHVcWofKamL6tzPY5WFFo8UOPh+OvRHMLuNONY9mg9C
Z2rsfBRTF5cBX7LsR+JZpg+V7Js+yOJk+jH3tRiwUXdgoZjG6jkevKo/yFjQJ6/2cnSiTJ3zmBUL
6OiZ38Fl93RQQVKy/M8ua0cd5sCnAYsbrocj3mZ/fHJF6f2VCzO4H5M4SXWAFliafXB1VzghKU39
O2XyiwDDTJYOuukKRdiM5zzT+rHytZNiZFOt/LBHqqZOkg7soU5ahUJpAlZn4MVa/3aMIdHSejGG
gcWLidE9lsV/vv18vIRimwB+ZXSB/SBXWscWvpNjYmya+zYahrb8Cn5Q/FGWrvOc246aIEltf/aX
HHOKCBlO/kS6k2OJ/8npW0kCTyfQaq5z9cyo3lN1uvvTPIHnFZUJ9Edt01tmqx6nX05RZ7zi87xY
HtFmWEhIKrRuggFt4+53C57AfKYF/kvQmaKvnmJtC1iz0OW/leuzX7FhVRs4auhI+Pbh3fr3tXVi
ffmR3oHesf77K//njHjFKjSSRoWJaRtaoPyfPK+u9jLi29cX67iIb8DxQ2fsFqmmtsa04tyxkW1K
ce5Kwr6wmvMTYCT/+9tb2og+IyFGLiR8wGyQM/AAGWzi3VqmXUVz2kUiZYVzYH42fFNDortgqXSt
j2pWbXYc0h4SAZyjHj52g/fBge3+wWWVQtVpQcx60LItP02lrfygK20M3U/kweVhljO67QdPTce5
g7bZkuTlGIC8nT05rGYuSvMY0hk0zJRuOOGbQU6xLKYfo/UhD4BqW9JeZLcMKtR6aL2dQPXWEcuV
i4cC8FpERf/N9ff0l8nm/qRtNMIhHLgpyt911mcP4zKXpxFNK6Eox+n49onf+7g49ZW2g7f7plHT
4W2WI3yw0VyU/CI8k30Ar2c65VlCdnLeO/YKQhVAVLQZgDa3BQYw9QvekqVdBJNuw27h8bke+PDu
qABoFFhVcuWiIhDf3IoFTXpocGctml5YdRhrVh9iN99rr71zbGhWxsOyxj5ofdnEvdZlVZazrI0K
b+ChnqUNbV+NxypL9xLNu0uhkRbb4VLAQq7NQotE+31TthGp/CSgBaXBRNGZ2JSk3fEod2BM5LKr
ZAgCKmBs29oyNCyazF9DHbQPOsGkc3n0psQJazKkX6fa67+gqNF9QMdmlgdgpQxLUIN5fkzqsj69
bZi3yQ1KpXwFR0CuRD66OWE8t6TPVdOCYEmai5d78hNU1OoUCI5Gp1gyN+2pNnPyqOEvjtT2ZOdt
uvcD0Ii+grnweTfwJh8qNBoo1kTtyMZT2Ql/OnQFn8tDbEr7DyECm2edOpW4V6cUtP8dssPtfVnh
obWOghAQFaZNlkBqf1oq9IZFsnZ1UBoLNWLimJ1zvrPKWumEsouDXjEww67NK59y0rUc9G2uLANx
w2sfS5/2776VK68XJUhUm+DYt8QJJdXAZySgUUUtOfrAvTGBc9eD3tkL2GooA4DCjZrntl6M/osi
zWffiXK3r1Ymqj3iHSE7EfPdVeDJUE8FFxVJ3PWJoQoJ4Dst3Chtsv68ZGz8miOy23t27y2zitSg
RIOrL7bgre5V77UqhipDWXRP7ZAmH5cpFzto7b1VUMSHhePjO4gkNpupalHYhDjRrAnqTZ4unyyZ
2PPbl/nl7bqO89Sat4NMspbXbyi1ulENcsHMjWpa5vbo0pF84V6qDpnoKdh2nfo8T8Ye5GimYzcP
9S+XjApilk1WHZNCm5O1hh2dvB6QUdj5kBW5OLZlWR4RXpLQHcbqqF03PY1tjLG+INB95GMzBvVK
CmK0SR9Mb5KDAQt6x2ne+mdUvJHDO6jauaAkbSCDQTiI0kXBI1QTZnSwChV2meyCEXjR4e1jvLMU
1FUgjgRwHfSubXuCrbIBboih72lU8ofKfUjdwY3/wZNsT1L0NhjBVoBNA78HHHjTFrhMgOwn5D6w
vrQ8IuRlTzW61r4VmC0C5NxLfpfKjDte4t7+wIhAWg93hw6M1SW/imhjPYq5yiQWrWf9uAyN99FD
IxvmfwyM7uAWL5XbK5NE9ROEtbXN50UbaGP5Ts2J0a0/Riat/V8ltA6Wsy1i3oWj7cr46JEiAVO6
LLsmjP0RvqSQRByzZnGzwzAuSwSGmPOD98zPo05B0EO1CysCkNLbMXB4ly4h6CTx7z4tGnZA7NdE
qigINLi9qoNQIdVI/uqSoy0sn5HRBZZbDjHDvnH6g2n7JAvLsWtVSLzB4aehHecd1PLm8iO7AS4E
lgCMCkjDxnR7CqhcFGSKHBFnn0EJWRDY7sLxN18VjQnoP0ZHrY8m05sAJiY070o0IkRe47ITNL6S
jw26Fk6V7+42461gxeajArYDIApeDVz0Fr9LBe2VIm4WuSWFEgjl3YFplj1kjcuz0Lf1+Jm243DO
Te4ciWcxqRoiOGEF2YSd1/u2yQavN7jjKAevEmM3dek0W9pyVfSIGiq6L8jsOQsEqL+REazIg5TI
pMT8uM772Uo2/SEraLYEdKnpP9O8APgwPYqvOynGnU8BIBzMCQSuqI5sU4w+teDUSlFELZuTo+4H
ftJTmR8L4BvvjfaxfTBAkDWujh/1wOu7nA2zFaWWWGpYhiC3cxbmrpPteMQ7FgwqAzrpcdJrKrz+
+yuPgQY3gWDMK6CRoEXArC7CTpjl+LbfvY2LgY9BcQpvGHiXFInw9TIgtSBhbeY8wpucZ0eOqcAf
+67PgUNJfOIgVnoRIWhsyd9qXLw8LBJJfs7FXD+jcWB23xuz4eeAD4fyKujtjr8V2CzMiBedkCKa
G9A36rE3D1Pf7JUX7p3t+uFWLhGi4Jfhl6/OlhrTERnXRRQvzXBEej2em7GyO354PbrNjUW24Shk
NmASwEtcHy2QqdideNxEINVnB4VU/gjifneGPAsGhnsV37GYO1cA3cogeoNSh/B+ixrPmUPbxYeq
Bk1ndo6hPXFsp6X85BJevzdQRI/dmlujlLB2sm8BmnEhVo4LRU8fF1XQxqq6aMhW7Djxe8aJrtiV
8el6aFnZ9qzycUL2A5W9iNRWoeerc80fSeHP+iBmlfziqtIPLqQKfgk2iyboW2BRgVVT3YbuWLBs
x8fcRA4A9GCYKP6CE4JXbfOIV1Xv60ZPJurBvjkO6MmT4VxU/UPDlMkCizXBenDcveT13rp4YVa5
BPBr0ZB2bUhS9iBFK6Ij2tXiLJ2kOJDR0rC2CzpAMrY0HxhBGrJjT866n40Bo7EfnmFVEFsLctfr
xkvRNdzqMkp4S/H8iwGsbB0z9gyrTk2Qy67/PADQJN+TJtU/IRdR62BMXf8nMU2pj15RlhEr/QUd
Py0ohqFTpPoHdlH8WLS1Xwq71A8xTycR9qg4g8MAAUsBsauM/Q12f/ZP23GIQ6C6pw+kooV5hAgj
2of6ulrMseJTPgdgpY/LAfFV8bMzEnBaIx3ND0NDvD+Gsowx/0WiUSaQ8yyfwC+Kz7Qe2bATKt/x
KEhmBTBEXAxgQJuj0iyZeTuOJTQKPEyiB6Z6rIS7Z4C3HwTSIHh2wOhGxdDdGoIeJhTmeZlHWYEe
pwy9QH+AJpI9d5VxMbJoojoNSFMsvwrj+gGaMpvvbz8XKzRxbRGotoF1gw4kpNV0G8ZCjqBlJZE5
1F0SvPTcb5I0UNlY/pKe7i8GEoaXtOtnDOHzyZ7Tub0G8DaI5xi6n0C/2/aWM6dCm9Oi81XTQgdT
mj+6vMMwVXRjBukww3qgP/fu7wqzx1pABiECA+rr9RXQrMGj6+F5LIre/+zkFbqcTBqnf759ri9y
ZJuDRQqJNcCYAyCzJXZUvr/UtkjbqOkzdZR5q0rIFw72V+yKuDm0k+zWuJ3GdSiH9T7RbnZMmJYj
+bepOvAmSDXHCHygI4iRv9Aj/SlTldoTHorSojnWh7TAgAfin8EFPWrHU9y+PND9Q8M1yCKgCECq
4/qUYoWMlteodWSwixPGlv5SmfMVMRHfCQ/uLoQQQeKmoWK5BSedfgLooVpgumjEt0FJRX2ArGUc
mVrK9+IHiELwNaCWAINDgLN5vr26dlMDgY0oHSSNRp3SM8soxm68/enXP3P95dH7j5ge1X+UCBBZ
Xp/d2GaxcjplojQnFn3qaJELYjLlx9qAYJnlxNnj5985xLXoA2ILmjBA09s8J22ubd1OnomKHPIm
g/IGFB8mflw8Ou1s7tYtYnOvltpUYMdl8Oq5Qi859Zr2sLhoOpzt+3UnQTZ8vQq/PsI57UvmpMJE
BkloSBdpD4Lsah3ePTY4Ph9CCrC/LRri0nz05YxjM3n/h4HOVdgUzAXuEi8Pb5vE3VMDAg91ZfAN
0fFyvR8waBHjuViJU6c5C2LaI3ol5c6lvfXlOLVXq2y+jTtbbYGZm0hYQU+5qvxTVTfJoQGq8KXg
Kj+ATtKd0UT0bvoGoqiV1wBKuAc48yXueBV+Zzk6vcygqkiozjtqpv0Dn9O/3z7EO58LX2oVhEXS
jOhps73UtIUDSAnbGxQNZ93mj91cmENFeX58e6k73wsSRYjOoCAJGaTtrG/jtWSqQdKIRp50/2oE
+tEogT28fxWBLw4wGzaBVoRrqxjh5uM2wSpzafEKgbqxxlaV+Pb+ZeCIcGlXYT6Q2K6XEQYNgGmc
gElJJSaIe2I8QOBQn99e5c7XAYkbYDa0tNF4uxVwM14qa+miIqhbm35ng1qORs3zM8Sk359IQ8II
wfPagw5IaJuuO41HOo8giahiyR9sL9tjDKGPndt0x41D+A47Qn4KkugWf6gRDqXoqq+jsSq9P620
9WnOuPgwFTp/Fsb2O30Id2wOOSUiEhf9U+CobXze0MqazsqvoyGx7gffcAyUNFW+k8LeXQX29v/1
DcjgXBtDWpK813yuI+Lw+pR2YGVKOtqds7sN7FCYg82t1u2h7XM1llf+QPsSOgETgh/ZmexLMS6o
Z6d2DnMt+qcOx/owkF0RujvJ5dpnCxYZXOnaSL9ZdfaSqfIXBfITbOfi8zHHuC9TJwdmveEp8ZPk
zEBh/8gG2jwkKP58FGPTfcubeI/ucM92VpVaMPPR2Q83cr1/MceQ5OviOupihn6uyk0fmtxmP4x1
2xNIFnIv5riD4OFbgpqCNRHPAyy+XhF9bmvUO1UR1XUkSO8duZgxM2ry62NBwDEIIOtGnlIr1dEU
zhQ4Y50/UDlxG04m2fGfL/HhqxgI0BPEMyQCLfwq1NG3qI/PGsKnNvGiBnq5wSTcuAt4BaJTR9zk
Q7PoPhRQF3vOk8l99kfHHIoGYn5pJqdv4Jn5Qboo8r7w7+U34flFZXq1SyBj10eUc2/E5x+8iFHk
OEWGVq+OW3J6lx98WQXCatAHBlkYlJzNKrXhud8K5kcasOKq1SBPGtKIh7h32I7LBTyLn7w9ZtTw
VjEAALioVl1vKYWYmQQ5bYm6Yeh+EKCPv9DtmD+PqJQqpMkYNhe4Kp6OPhTmTKArmZjAEK8sH+LS
mCGgfpIlxzgV9YIkvXOGU0FQ/UIykoK4phPgFCEvBoJJts1CURkgbjwFvtssbZg6YhIPrNVjfqDe
VJy9WSzfF2ugcjnwXj+KYhq/+DYFD6ktIHQbeiCIP9WGNkWYcYqO2AIqDjYU2TQW4ZiqLD22Yx5/
AicDAxdap+ue0jZdfvjtlLDT4OYZCv1dA+kidD8QNAsvi80Ps00aiF5WDXmeF/zZoNAuwPLRaeR/
sYdk79i2CcrwXcfkz0qN0JQxseFfWmzbPTpo/a8CVGLjHELuqh4P7QrZHyhr8z+h8+79ZaYEjHxa
+SWkXKd6nNF84eZ/SdnYld4jeoLwXnYfDQUl6DgSH8ly7Sn7jaAcwwMELf3JoEBbhyolpXPMbAuR
jiw25tkZRToeDGtxwE3vtjZ0+nRsA5CIh+pQQb3DhjLrkQRjrhSKNlqxTx2f4n9YVf03dpz/kaYZ
KjNjlaafqDN2p2WmzclMwCeDDMMznt1clJ+aoh2+xSiO/dlAjMp5gB4iO1trWliHH2ePrd/Z3xj8
4VQn31t6N1BKoyJUqL59ShILwfcydyBnq6VE0OWSomMXOeXVWVuP5w+lSQFTjGMzY06zx4efcnbb
NpyapfmTDot6TEXX/vKTZeJBiyZYEOH68v84O6/duJEsDD8RARYzb8lupbaCLdmyfUM4MpPFXMWn
34+6GrUaaniBxexgZuBqkhVO/ecP/Q830JLZmEzNY9XP43Vi2cPvrC/KMfbCKoDb5K7mr2YVxm0v
04rgZNXr25Hmw7dRFN0lTRV4d2B2rbvbyKZZnJld+5P2G5cSI+/8A0DUMl5CGzQfKtvAG612w/Gb
2XbFzy7V630xyfXHguT4kyYBgQCmwoEKufKCI1dnDdZ9dT7v89xrrqVTiqeOBKAWf4HE+xywDtZo
HMyxYjpY7sHSegniZZmr2zr12sdwtJ0yzupuLqLOcaWMR7XK+6UsTOKwJ8d/rNBFTHvDyBODM7hN
nauxcrMvoWiWp642kx9YOwWP9QIj/2IO/XLdFYFlPI/jZOqokX27xJYx223MRLaWjxpQ+FPten4a
t0leynjlkcrLYLAndZtmsJx2TbtMt3XZO89ra8ELVEPjsBPS7P6jvJQWtkSmMVylZS/qx8qpxXi7
WK31Exfy+cmF0JLvhO7QH/siNQltrrOsf5hHx3zEFHbcOuJG+HUAd3djcP5AxNaseizh82XNYu23
YXNX1oOQkRMsVRO5hdLdrc6c8SEran7fNNfsUqocfXaUpjVudWU2GCUjV85jY8lrLxpdCRXdpBsa
oylY9qZbhCs+atXaYVyz9p9x1gBM6Ev3UXuG9wsP0tIEq7T9p3JO299l5zAPcjVhsy8qOdHnWkBo
bsY2z3+Xc7Kkn9JBiidTBU6+d1OEGFEpUInfiEF5HN5jV99iadJxRPWFOUd6DMospjcx5vGC48NP
C7Kjjtj6rB+QoNb0Y+6KutwnczuGkTacAaJHXlcflICI9LCZj5qXoh6g/PbD4OeRLNLyL53cMImy
2lXZvmyL4A92ZkvHrJz11TBRlcam16xJnLKR/RXzMqkLf54MWAdoLNpfKnHxNXWT5VspjCLfTYXb
ESfJg1ERWYn8MaJOhdeGYGiHlDf8Uw4lCGpt53UbJ1ItJDmO7uBGYZdBgx4x+CXPXA+htzNkk82R
VC3ngJ0beInYyI6vHL8b+4hJyXysJ9O+st1ejtBem+Brtg4qtqCH9/FipsZNFTTzV/R+/ufBXNYv
tLGN4E5bofHNNKuyuFDKGrMLG8LEGBtFF65RY/XTSiu/Y6NPVZk8r6sTQluYanbmMSkhP2qEfJ8T
7iffi25cb6t05UwZloIDIsM9jNpTjYl88rSuq6suW0Rz2+T0r3dWUaq7qVdwyKfWKL5Cjk++5BBZ
D07qDtDlU4y1o83U7puV1+GN7A2OIaNf809ERRjpPqfjfxBLZ9rwWkfl7LDqwvE1nrtG5ocpy+Ry
ZSBq7G9Z32RazCJT7odymDTR73BDCG5BlR9GudEE39ZqDlTcOmuX7aY1Ca6aPEg/jo3dk8KE6Xe7
90oa4KiFZTrzRWsvi0cj9axIwvZnBad9E+xoQTbM7LL2wstgKjYL+JzjaW8MzZDfBSKje56GzVTs
R57J4kPKUsWBLtZPqQvDOur9wSnirDAtnJPzUX+oMruGYQrfrthtxiBFRLZu8XeylCaJ22hyxCfd
Kpa4C0YvZG0m8nn1y7671EtiNBeQ0zjp6x6T+Jgcg/UqTOgF3TWg01XUBoWwH52kMTqqjarLr0PZ
mVc1cNZFF3hZtuOfJng+jvT4LgfldyZ0hWH+3YquuE3HKSkjN4XwHk+wKEYK3JT5OpdLOcSidXG9
Iv/LXWKjd6zn3lFdCGgg11sHdl7DYRSu3iWuiO1dPcx9+ykbuMfiQWrhqC2S3siimc80RMk6Q6cA
RSzvs3AhX8GfbeNJ4xfxvcvS4h4Joe3FJuYSGLrXmVfFc+b0j3DEe3MHSpuF/EqxGiBMswgg0Fvz
Fa7AThfTC7P/InEbnf3k4/N+qVotgyj1nfZqcFtesaRC+dCIqXkOwdywfm+clfWW+t5tWDoFf7Kk
oN71QZf9tA3P+ev4BjAxO5phfpr5VIr3kRt6b1OJUWytZPjEUpdJGiVsTGHUzttbbJM2tGNY//Of
Jq/nv4nr4DYtt55eBKdooUXkBWqXm/3wUQUFqlVws+q7dIxU7eu88FGEtqHSVzVxXV+0mgDVlilx
s++JNzTLra/pBEUqrFhtOGxILl+9cKM0KJ2nNckTVOiLb2YRzrmy3zshAWs7sO/s41KG5U8NXwAC
dTZ/aGFl/ShTJB84EfZ9NK558SlZXZnFTb7YAK6JmtoomaX7NXNKOrOJOxpWZFSj+DDlU9pHxoAd
045Iv80zvNTTNdeqnlTmJW/tizXbvNI6SpYhcpq5pBVpitTdeWQNfamGsByvddPoX9RGZbGfiQO7
aYpUFFGxtXKJJBmLe4TZ0xgpWdllhKxvESgfWv1nReecRwb9oHaXT7qiUAOiHKNm8NJHQuWyAi+S
1LicPGUHezAI9+A2A0cqnjVKxqoY1XVl9qQOmF5JIMDUZf1+JvWkiVEo9O3OTJLlrkxDXe7505Yv
C/qz7mNY1BR27YhnTLwUBtPZGWs8KYNWJRRv1bwRiAy3hbkaJN8yJ7TyCGkL1nBJnjofhymcP6RK
5kOEuIfbHEfq4ERZK0q6d3Nd/EHHW/e7orfETTbBdNgllZ2wXPRIwWAYEmc5ZIbzdxreo4MRhtk8
WM7Mn7/gjoP/BvHlWdTk1pI/2jW9kBhP/sWI6CX3+CKkaqmvZBVkhDuFefDds3PXj7BZ1gjDF53/
EJ7RErlqdSHJAQ7xKZHTY2Ud+/ZcDwe3duaHUukUeQ1HCReztA8fq25d+4sKNXK/xwCs+d0oOmU7
e8nD9hqflP5Zi6KVuyojkeSnHtfWubSHjEM07YJKxn2GZ1EUqqBeosbwyKJBwE7vqlEwyiOOXNdi
+x2aP7XdTB8xUdHJvspk9uRS/8jLupoN9TiKMvzRjGH6B4vC8ptwa1acVhp77DT1P2fFkvzy+jm8
LEJkBvssC4igqBUf5FbNpSbmJsNSdjd0noN1YZazz0GRSMxYlQOh52vDS96t9ry4+xRhB21MYIJu
L1GQp7u50p68nywwkJj74HwLXLJZy02e/uwQnyOvE2yGlw/rMs/38+Jv3IDOZgl7nHQPbjD4S6S0
IVK6lH2W/HGCkicvzFXdpUbZjdzqcNKK7AL/ArzO3ewzOzjNLlYD4RmzqOwx8pTwfk+JqC+p+pNl
l2ptfPEXOyg+4OmAN3vVDdO9lSxsg8a46k9WNvjh5QANNbuSTmt9JkDKubP70B3++JBArF1pDDhW
NUXefG6MgdmVoSey90uWFAklUiL/GE0LJrL0LeqJFvoiPwmWn7c38Erpr9FJe+0Od6rMfqj82vuG
4FfPsaQaTiKuP8GzrnjtUQoK8sVvB//JLdLCjMIm0M9ZGqwizkoQySVU5cSkWKn5jS7pa5T9ZveD
5rv5QQbmmO9WLcwf/tB0v+RS9niqWtq9c3sPZVpo6U3XST2XxJ3vNT8Drg53kAMoEuH7z2nkNV2S
Xq0wva+G0QqGuLXW8a/aopJInKiT4toYEzvd23jdmzsXDf+I0qwZ7TNwzxGo+IJ5gHUALsOb9ql1
X8MQVplMzF/8l0VeD5fVSLUf9p14eB9ZOTkKPHsoMaCkEO1fjzI4KoO8EDqHoqqzC1HPXcz8L/+t
P/zyLOjX6cVjlYyX19Eo+Fo3bbmNsmRYWmdC9lHdF9P/M4oTANjRkqTRegT9B2kw+rJ1ncMgVLev
Kmliuey1ZwCiE28MZzWaTihZgCGP5ZIuy6C0V+EfctgUO68s63iuwurMsxzjrtsro40P6k9TdYP7
jtBOpw5UCObiH+bGtT7ZfU2SjVxD5rbTXroB/o3ZCkuqWRxrH1Z5cEnKZXKpC+ggZ2bIhvAe4WFI
A7YpiLod9sbRL6kLU7BBJEyRtM/ul6mx4C3QCQas6pz8KR8H2CNklQQ/Z3vAAKFzepsz25s5KKhV
8oslGDOumoYKFmrguvvVNmZD/VcTTRepcQko9yxyeZpkDCnQyeq8Mdy++qMtw3xKKWWqWIPg6F2p
GzeN0aJr/2Lw29qMR9pAlMfSCq8DXxF8sNiWAl0jv2/lQgxDOaYjCfFSTjX08WawRRlDP26/12vQ
E8wK4HCzVGuz7MpyFQd3zvqPljMN3n4cbejjOfKoc2yJY5MMiJH0P6C6ObwlXqx5RASo66BwdI0v
v9OoFhVxXYW3fWVxjtJMX/az36TXntRdzD0AYS3O6O3FWoXnxHYnfwdSOyQZcLw3KvTrxQ/jLwUr
DMWh6S1QH+nkBLMuopXGBalkG0wmMVOPTLyTiKJcV1I01szhpPRbV5wJ9nizrHgn7D8Q5WhzobrZ
/v1/uhsYdmZtjg7oQFHnPJR21j1M+JieIeWeHgUOAXJGB0evI2wXqdI4FoaJDEUF8sK38ENTZluc
6UwfNw5ePjCflcnHX8gxPmqaNKipZ7u2rIOxaJVfhsUi3Mt5sYdfiKv65yAYxGfNC+mjRPfZD3y/
eiTGesmfaSg0jxBFuiJ6fxkf9bG3nwQDESkrJNmNG7R1V/7zfg0SNZKpl/Zh5b+7aeQstz6O5i0s
9VqqfehUncvlfwxz6pBcn7NyfLOL0MimyYBrKS0VQSfr9fg8N06OLaR5z+tlXGB0HdepOf5eVln9
o4nJ9qy8enirL8x2zFlej5UOdUNUYWsezN61P+HW4eLy43pXlGjnXFKPmlLbUJju81SQzckPfcNe
3UD+CpL9YZT2Q2+p5gNQeL6HRCy+T2FzpttycjSkuBtXxGV5Hi1YBwnAIFNXHBJp3VdqC0PTbE8S
KP+yl/r5/Skj3g6HMxW0XJPNnwb0cQLV2I1ep8ZcHYh0tsqdO9WpcaG6ubxAt28WO2NMU+gQxlBx
N/W9qY8NSvjnrHLsrwJUZImmxKvM2z7IUtig3bp8FR5JYVHWpMk5wcrbCcapv82xLXYa0vLRu6kD
rYjEm1c+Oi4NGgwwVoli558N69/6vXx0DPtpN9EdguBC3+tofgWGnW2N0QPGkmKvDNXu3GCyH95/
/Uf93pdRyCDxmMU8Egkur0fJEr9otdHrg4fy+UZD2LyfnbaNXMPqnwgCE7txWM55fL/dIMkHIEII
aQw0O3gvrwdFyiKGWkp9GLQp4kTMUxyCou/ef7RTo0DPpMfm0lVGE/h6lCBpgpUdXh9mP2hBJELn
qs7Wb+8PcmJCsAvgNbXtelCBjh5l2hwDnXzQB+4W5gGnkGw/I955Juhkuvg/hsIBBx0lYj1as6+f
p9PmUNQc1gcca7Mrt12Xp8Aj52my6VKf2chPPdZmbsUchHeCvd7rsdap83PMrdbDCIC5I4mSjolc
mz1DFWce68T6Rz3GBoe2DS3+cWJ80vpiSj2ytjpQZ2scaR8SNp4YIqG2csSZSXFqvsNFQgjAyuLD
HT1Yz02u8Ruc1riAaSKyFAaicMWTO2kWNFvXocL6Q81nZsmpqfjfUY/OCjMofJDbmpQ9vMqeGqt7
Coe0+/nv84OShkm4hRa+oaFQaiYjiJAgS0cvV5bb1ZfJYCTftVqnv+8PdfJ5NrOwkCyWt5lPesjt
BoBeHCxDzKAurhsnybye2QFPzQx4QrDdTQ/e+/G3QldQNtonQbafzXq/jm56XdBIzeMtuGWOOkuT
dvB/PBhL2RUUzpSJR5vuUhf9OOA3eRAeoeXdOH+x/CE5MwdPvr2tRGHTfREvvF5cZVK3XUq+4aHD
sD+mq2FEmU86+vuPcmoJw35id+LAcniLr0fRTVvRzRTiYHQmQBj9wR2nfbr3crc9s4RPLSpys5gQ
ZAuzDR4NZTl0QaCrMPOERQsDdvW1mdj6pkQJd8+TBjRoaq3mMx9rW6uv7ow8HRecjT7B31E8vH5C
q2XJDQvhrkEpPJzQ+uWSJkcIUtJXyRS5S159aay1seJGUJqeGf3EQ0PZ5YAJbdzc3yS6EwmY5Qly
zoNIi+F7itGzc2GpKb0wuTTmcd/XZhVLx+vOjPuyzx89NukAXN1ZfxbSrKM5KntB9oIY5gOpmtVT
3md46OUyyfO9EnZnXjbT0H2rsSxRVMBZiQwhnNqPjtvgomToTe1aeCmSvCxs6isMBl0uKrYjMeRx
Q/0VvxUsvOZAjNlucJzhsYKO+r3ILe8nRgm0xHWj2yLqizlNbrs2w6AqDWAJ7JzJrLDv6bT+Yhld
dTMVoJW7FQ2rju06cX6a6eIut1wFZRrZBKzpyJ7N/plOjJHvKnNevkGj52JAm8dydn2qQbfXNMNj
LinhpcZmr8cPdau0glfsZ9/wNgLhdYMMo+RmtvHCczo6AhX3ArXLnDH95otqrC4Sgm/whySh/nM2
txONKh7Xi+ZlwbLRdobvw+xkV0G9CWYwSGtw+lKJv1vhstxWTBzjgPGGVd52sxH+UkZi30pMYvx4
SIz5M0YVvXeRr1QvyNhceUMhQhqYxg03J09AOl/DLgfStaZSPNtWXY/XFr32JF4aIT/WZVAXkUmK
ys9ysP36UrQOWHRgEkkSSSmWzyBmwSciUcbiNtCNFHTF6uV+0aUU+8lA5r6H6GLb0Uin/1wQxYl9
irPE5SaAkJPEoKOCIx8r2A42QumCKXGRD0v/tOiBKfD+RnVqIfEuwy1PgE3kmHcVpAa2ZuwPB6lm
UHZEAJeYRFUPdTv3t2bjw0nCcf3M2XLq2sF89lGRQfiCfX20ediVgCSRzepQoc+91ktYXcii737Z
iyX3wzSUMeIacx/0tr4FOwkucEFMr0K7cT82Q71gqCVxCQhMIXG2Xtud483G7/dfzIvv5tFKZ3eB
m43Yhob+sSeSb6aycspOHQCj5DfT0Nad1mn607DGPl7n/FdhKyNO6F0emHrpXi3OdBfWSXg9ET9E
tzbwaJWbTZymrXX5/o87cTgjMeGmTyGFY92xo8eQ+4CHORcHOGDivlyk9Sk1rc0KwRy/ZnYov/7z
eBtyQ04PwCt+JUe73qIA6gxpUULJitBRqwlt6FdL8gEizNwCt6XpGZL3iQMUEIOCCrOozVDiaER2
FHfgkiIOTjL+LsugAa2rul3tN8U/37jB55C2vEi5Ns3064PMtOqBzyycgzWJAJlQSenbKnVTr+0Y
+ZDdzoz3luQJ2M+Fe0MVuEmAzb0e0J1SLhN0AQ+uBVtJ4vfyQ0qTBo7BbTtyBkNcSJE6Pt3cwv9A
LF11Y0q7+Zl1qn8GI2xpMBpnZfUbInk03YF/EbThd0vj5lg0u5gwv9zZdw5cpnnZ2VjuPeKg/obF
oL7ZvhRfFOAwxJKmvif5asSYf3BhfbV2cx0sdn/XJWtR/nsZxdcHSd1iI2EYHb2qdu56Qtoy91DO
XBX6hm6YL3IVwQQ5JwA/MeE2n1/sl1CCkXW+7cf/Qc94cnvijHMOXWL/Mt3Ku5pC99kZ1HD9z2sJ
n8kNXuDRiDk+eqZQpUFR4kB6WPPV+lpI3dxaVrnPYdfu10okZ5buied64eNvkAmY6LFZlsSp255R
0B0CBV6S1TTRsUlZQe/N4UxH49RQzB5m0IY249Hz+hWmiVMjMG2Ww6ShztSDcmk9z9l+EMm5e+vb
09Gm2uWqYIPObdz/10Pl0/beUjI+sHh0Dz1dxV3eTf2Zbfbt4chXMuloAS8gNT0OD1ezW+BElesD
LKvwweR++pSisv2CkNb5lpmm9ySDGdbE+xPk5KhoB71thlDZH/UOxNpkdmr6y6HC0J+gudUcvkx4
Dn93+6b+XviyuVp1gQL5/WFPvFI8XhFzs9peYh1ev1LiwzN3WOYJKHAI9mKUmNzU/Tl4/u3JRTeC
M3+zG9iU89bRKMFC5lYy4v6HYHzfwWOBGQHj44ndxPm0JMk5p/C3k9LG1ZU9BHyDr3nsQZ3OQnOQ
qPngQ4S8bEcVXqEUGS5CVbf/DDQArOECggf7dpwc71ahO7mO0VvjYVhr89IlgiZelOdcvf+dTrxB
OkoMQ9fhJY379RtULYTnvinXw5oN4pPrqPCisub8snAIoF1XSWfu3wfcnI82RQbtymO1v25RpBRt
oA8EI2d9RAvWvEycPtkZuvKuZQax6f0BT8xEYpLBJ4E3tv8dLQD8ooSRYzZ7kPWSPoli1jdzLoMz
+/CJ3thm6MQoKC1Ybsc6MtW6EzwOWwPsL+jkuRV9NCe0ZGHWiDhVq3Np5Zl1sQXi3qQWyq/BTP4x
gnTbVbZeGJAHPQyiwo8OgxkvSK8y1HqY2Q6ute+bO11jRp3Rqfv3t8p9ISTUTji0rI53ZztMhb9A
Lj8kY2t8aub5kcK0P3PavKSCvS4jbBQsmxMYmwhioqNqKlzylKuapw/pMLeX2pT5YwUH6mYIgvLB
7eHergp3AD9QBqKFxN2pVlrYqlTTlYJEMkcZXp03EoI8nrh2+NWS5XK12Gb/MZEQcnRR4byypVdX
rZWekZKdqMww10BQSK2LUTLy1tdLq5b5ipdvuSB1UZBwSKFf2hjuf/EbBTkqczREkKraIjGX+7mH
SnqJLEz8FX2aBtdAPslwkEsBA8wKFm9+fH9VnFj3rsdJRFXMxQa7uNc/bvbI/yhWRyOG9XCn8vLu
0p7hLuY+NolF4ltnKvATF6AN6N7M/JicDHk0IK7CaBPtSh/qDpophkO4KCFIgUDjSyU/WsWAbqIv
w+5BB7mfIkVa2ks7KZf2w5Al4qcBYewPRBpY0Vot4dfRX4AC/v2lUE2hhGdDxN/0aKuAEelwZoUa
3948jKw5zSOh9JOeyn5vZaKN/3m4DUkOCCICfcLC7PU3IGrI9DIIjAdrdTqs6jHT7tIkv7XDwvwk
Gms5M96JwwsUES8EXNA3K7Pt3/+nKE2XfoLlWOiDUKqOLV/pXZPmbQzZ+Fz0zomhNtkhEkogX4rd
o0fzC8NRQ6adA+GIkkLU79A99PO10SzZmac6sb/TSmVjh8eB5vVY5riYiSX7xHIOQVf+GFasEuh4
hdbP97/VyVFedM/0N3CoOpq+UFa8JHO4ZglpTVc2UMbt2Pf20/ujvH1t/NHB1sDbqOzOyyL6zxdC
2VMXsNntAylAJayzFMrJJjmwkyo4g5q8fSDSgujxo1l7MSI8eiBTju5EBJp1aNocMRLNL/zI++4M
S2PrhrzewGkDbQt/M7LYxHivp5ynzdmZVCBQ98vnIMtuUdTekVUzgA1i8FVpX0ajdU6kfuLZqCwA
Bzntt/rz6OrgNquhKvyZD02VtLteDXq3zJ65e/9jbb/96Nk8HLO5fG+8HE7B18/mQKrMG0GrMFFO
AZYgb3LPXnDXsioQHbEvguBfexrw7dg7aehzJLJxHxMVloKiwSrL8Frm4XIL6jvtauwEz6yo44+2
jRLSr6aZT7+aD/f6wVKUJoWwiH+sVblCm/aK/ocFD+u+sawBbNlYvfvWKpprBxY1oOV4TlP55ujk
FzD9/Q0/wKrBOv6ARHA7TWNUybXfesUExdJGl5rq2rnGgB0C+5CqywD54+04Lc2TIHuzBEIV3hco
+wv6r8m/75Htnfng1MVHn/zld1HdbS6uHojLUT3SekaO46RIrhM5GY8uss0xmrnzJVEh1smOfZxU
+hu/djBgqsjMQ541lESmB9PUofxsBIy2akgJhYTB72S7cXRyfK7UJEtO+dEd49Swam/X4F/yowyz
8NEoFhVerjjx3ojKhW05IfOQUZHRGUBiGBq32cY6iF1Y012ESMtEYjV5PypXeBX25HngwcpypuSK
esK8Rl/mhBdm6hcWFDwaxleJ7Ru3akgTWPI+5ROkeN1+JkUgtKKpWBO4/GaGVm3GlWpnKkNkcJSL
tYrLJPB3wi6GdmcboYu81NRSXNeFW13lnZ196rtJfJSOnO6sykPip5wyiIdWln+kALECtV8JWsgr
zH/2iTQqZ1eFQ+uCWfUuOql8Cunnyrx8lE4CQ3ntxjaMaitnd0QAN20Y77jc+DgQlySICAz10XL5
5pNXF/n8IVhzO4+twVk+Z3nnlnEtHQu791Tm34whn/LIryzxI3CH5tZOEayh1LGIVpuDuhfcVTtP
IZzX6x83rezbJisltjGkofzt0P8g/Wjd+bazVlHFrSebw1AZTQlbnviUeCxGgrlIGQvisNHFVxjQ
8vPq6uS7TKYMBW5qVBcWuqnkopLcR+JksJuMhIc0sKMyQL8qnVRMWFbTAt7h5ay/+avt/iYtSrNd
JrNyYq9aEBnkvqUuwrlJ5gidFJIfminVxyqDw1yOdvgwlOSh75VrGT9bMwnnCLmajZ5rzqrPA7le
c2RPox5i1aZiiAKoSOVOoGG870dZ/Fa0ob864YTk1k6W3t21yiSmewyNKbkYVwcDxWAauzkWk7l+
x/4G80xkGv1PgcIZK16Zq881BBw8zrYO2C5R/vpdY0tXRGE1VDUVFqUzaWkhSGWXzdZywYXTrgAp
jPSBWnGlzykIoNz3bV1l8WSX7e0UlO2TcpSLZDnRK2TOxMjn2Mia4Uc6KTS8QzlXD53uV8TXvch+
u+0k3D0iDzuJ7X7pf1fYp4idvzj2H+QirboUwmgOGel3zT4Ph/5PWdfp3yEttwQAQoPbSBSGeC6c
pP3uyrB+bDids3hoKutO1c3yFcHn+DTONH8QIRflprqF+8HOUBaSAt9V6Fd71gQrR9V9lLfL8jg6
gfWhgEjVR64eoO9J7Rvr3udLzHFQp4V9IYbOWCNbtRDeDMQ+X5w8r/4upaOmPQoN864La93EQ+C0
X9Oka7oIgCzor4mTDn4GnR/cOU6VPNIFRDsH7GUj31ZqGna23ZVTnEq1FKRXd2VKywN6zQfCEgmd
SBEU3JnmooydKUPrnoQWtrk86/1vfmLoeV8boryfepGs+3a255IMq0yqHV8Tib0RNt5tQo/o2zrb
vxaEIJJX1kRr6W4udsyrH2BOqoi11aRDNODw/5CbdfqZ6/mMUsRsLSMi2aBNLwxUMM0Ht0vzB4RD
KcKhKam7CM0BqHWHDevXvjKtP/McFv2+T9r0UeebZG+06ylFoqjTZzRG3Gd0m0FByRzDcKJpCpku
tQiKeyMzMDPMvTH97MrclajEcwf+ftWnz6mTDQ+iZNLsmjwkArEOp+rrlOTh9cgGPO7nmk0tEp5E
j+4pHz2Zkcs2qtyq+/x+nXF8VdsOHRBr3HbpKwBcb9XOf4rCLMN0b3N4uPZ6V18uRjZ9H/O6+dUB
ut71WVn8fX+847pmG2/z+OX/EebSMXk93lI7Eyp0AUMa+e/P2h+HS9Qi7a2LusmO9NhjwLfA1jtT
Kh4XbduwMLxgYgIrENJ4hOWF1rJifziG127BDLCNQn3PSp2fqeOPK+yXUWAmsf6oRtleXj9cnSCE
U2aBXSFJQmhk/DDKZmStZlGcu96dfKD/DHX0Hmnx1XUJQHnttaveVRtXQ9jVufzWN8T/7YmwHNm8
J7i40lZ7/USpLEWdkyd07VVQFCITlcGt4sVNEfN789WTppvHrQaEiCqnZysISlRdMebjzj1MTFmf
KR9PPLcPodLCiopCEgLP6x/EPm62QZiG1zli++tAB+Jj1TbGmbv6yzT8b/nNc9M6BPbdUjGhnG1f
+j/LAmBIEBQ++tfhOsJZSMgLyC8qnZP7k3ci3ynXWz72Y4OGyK09/LOpFOx76P8mOmi/TH+2MLmS
2HRcUoDJH7ah/ncYR0A2Qbh0LSpH/fsM37JVKaxfIK2X6vI/vxg9uJ2RTBNcG13t7MSi/Z0eEWu+
v3zfvn7ajpTuUOO5lTDNX7+XHMiLDVa612ubLzFZZHmcSys585HfbkpAF2DvLwAG3aCjWdcjIa/J
DceCIlg/6LDyvgxe1l5ktjVdNyLzr95/qLd7EgPZ25UYg2yoakdXEjUtlp0mOF4I6N/3hNEnH6re
SZ5KYMMdXtQOEoPcPoenvn2VjIrPSLgpL9gTj6ZYIfQCTGiLG38V402HfPxiqt1//2C0bZkS3Fe3
q8Vxr1B1bTuYRiVuDJlgXVI0HFKirM7c999ufIwC2WhD/fAYf5Eg/GfyFZUToKJRfDC47ocstNaY
Ig8y7Ygg6P2P9QYLZ1tlTfJXSJ0CKdLR18JNJHGDvrRuKrwX7mzTyA8dxLbPpfS5GudpepOGLvpJ
au8rK5273Yzn7ZnG+InnpSkOFQVVBbSuY0/LkiyUfoM/b6YG5UIR6uT3kNdpvLhGfQamPnFdhcnA
rOSyvLUajj0MS7PAllVr88YtTfZX0mT1HWHJTrT4CeypcU6uDJkXF5bw65sS7+8PyrOaGFlHcx92
ZXvn223w5/2PcGKB0s0MBe8Aevabq2pDvoiR+b15Y3WTuja7CpKR34e7MJFg0RYy8/fHO/G+UUuD
+XGusjW7R7u+h/vgZGDIgFFtjYd+WDvRqNdizyF4DqZ9Q/hhZqGHoJkJVOYyp49OVvJUJocYUXUj
jL48hF2HiVpihZeWYqah6MtjrYt6jwW7vvVmWF4JWeu4xwzLU0pQxK5fXe7US1o8tdPgxOiLwzPb
44lTGUSSqwxgDb1CMOXXu/BYZEYFD3+84b6J5Fw5/+PsPJbbRrYw/ESoAtCIWzCJkGTJUR5vUDMe
D3LOePr7tVcmyCJKd+NZeMrNbnQ44Q+Hoco+K732n4Lsj4NBi9lMX8sI6rLSac8K5oAbp/DG5cXT
KOhr0/WSIruXv6CIgAl2kTn6VQYVzrYh7k4BiMr7n/3GNvtdq0TTlaLoFQgbrOuULKKe/MUI+ldD
LNVHomNt10xlfEznZdq4xm7NSlaGsAMzZIix+vQA60JwjmLyyyRVvugQiCHMp+9VKZNXFy8nVEra
IJSf5Gb/47JctKSqzMmgumAt/bkz6+HYVG3/+f7a3ZgL+qq0kUl+Qa6tv1CPEJg+oXjqm25h7qFI
27sSCYH37wNGkegG+LSycHg5F1Xg2ZgEfKG8tPqdlXbVsdXK92JrEOimUkcf0JZnEjjr5ShlayoJ
jkO9XyOStUdKSz3ZsVHsemomGzfN9bIBLZL8DNlV44/Vxs6zMpHqL7of9GHhz5DIvbw3o42Ndn2f
wfgDmUsbgzq5sYaMIQI1xqndC78iV3ketDo8TUbdn2pstk7v3QcMhSk4VVeq/7DVL9cO29bWRWVI
+PoQWftBL4sdEuBbiIzrkyopjDqFeAlfQBzvchRhTIEzzIySNZo1oQE2xS+xrRU7DNxqr2/K+Pn+
tG48i4xI1EbxX5dtxtXOM/R6boOZD2VThXupxzZ7LKJyPocl8Ku5RPUPqSYFX4w0fqnRG/815DMV
Q7Q7fqhjnz6aY5Z82vhNMvq9zBpYZvRsoK8j+X71LCYzN+I8t7rfFpH5WtDZe4rUpjuZoSyP2ZVj
HZq6nvaj3lgf8eypdkahJ9E+EwKJN7XTxg+V0lTfwyHSP8SFSD8LMdkekrvtvlGzLRbkzZ8LrM+U
XXBWUv79HxeRraTuNCHZ6KdmGO77TjR/8do5r/DarJOemNauVSQ2XSm3IJO3tgtYBFrvQJWIuVeb
sjXMsezQJ/XJnWzHI9pL/CTTGw9hHeM5q4fy4/1Pc3tAaQlON5Qm8Wq3VM4C6Dx2dH8MR/WcKYri
qTz0bymVs6OAIfv1/ni3rhEaRGQTxEc4DKwmWM/Y1Pdi0P0ZwvjLELja0XDjrUNw4xrhliL+JBXj
LV7XG2BCo3pm5cJPIp6qvGuiI1goSsmj++7XRF5VQA3kf8B3rIJuCzuLHKFe3UdKLPMzhcJ5ngxb
eNMbqyZpPAwDgRWGyGpDmlVedYGKvIxZW/kxisvEdxGMe7j/bW7sBQpMYAVoIXOB2PLv/9j2hVtG
QUEPzSezMx4pb2RIB1XWQ4GIJAKIdbdB877xlS7GW71eY10sodmRzZZ51x2S0Jh3moIcSd9jkXF/
arcWUFKg8LWgPIJY8+XU0DZPsKiLNJ8C47SLHH3YQQbYMnW4NSHCY3y0wHQDtlp9pomiKSFlrvlT
nsfgyIeB2KwbTkVSvbfZysuPlwkEWmo+xBjrYDxBYWeOIS75Y9c1exX9IS8pEQy8v2y/wQmri5sz
JMmzsg5AlfBy3Rq4xanTqqqvYo1t7VWk6P8mp27bHRd9fbQ6DLp3DQpFf+V1lZqk0JaCgB6un/qO
4rb6geTalIJTYzh7upbNcOlhBEw7lDSdcx9mdb3vYif/aSy58lNyo1ANCioJER4F/xCGosqehIZu
AL7aS//+oEZGTURRKHiQt61uo7HqI6ippuOnRu/su3mIaP+MW0T3G+eKEyO3ncxMKBpeLqJhVGJR
U+H6ijIjzkofiuvdrXczTq3HvAqSjRDgxjZEkYQEnBuBVsYaJWaVilEB/rb9iUvlqLbKcBqtSN2N
rSU2roxbQ0msGHE7oGGi6cupxfT3R9OIHT9qWnEcaWd4Bl2+Y2Dm/93fijdG4jsZkjnOw0GN43Ik
OAPTMHau8JHTgzrUo0HCm6w8LZrTn98/FMrdsg1OYZz0ajVUmMyVS+/PV8ei+1G0qusFEKN+JGVs
v38D/hZAgEYgOeRrUkaoUAhTosz2+zZL6Kfq7qEjTd6Agd24/RyiLrp2oAtgnKxO8dBhHNiEteoX
bWEfLSRo0YtFxPLdyyZJ/baMcmnTr2UPuna0FkNtVT8F0uUbmpIesrgyTmG1dIf7Q904UXicU3uX
RQ8HBOblF3Iz+HDIJal+l+Xpg0tP8eBCTT8U2oCoe2r9fX84+RBd3oIOWZx0sOCK4FStgvhOz3Wl
tNuSskIxHMEcpOdRV8NDqag0f7mkJ9T1qITcH/V6x0OcAUYDzApMDbydy0mm0vQhob/oF4ZVHgLV
qL8VucjfbBQHN4a63iDSdYS0i1nSAV3n9+6ot7QFq9zvSFoJeCuaoS162fcndDUKAQyMeKlhw+vI
TryckKkvZtvP1uJXwdJDB8u6R7Nttkpi16MQ8lHURbOAOTnr04uvfEF7sw78wIboCL26QMxwNjZ2
oLwDLraEVBEBMEZwiXMBk7qci9ATfGqTxvXrEgph7M5N7DmJZe4hXGeHBqnezBNqkT9bsbA2kuSr
3c/YwO7Ik8GQkaWsYvZACo+aZR74c4zsYh66jWdpzZuum1+mTvt0/6Nd7cLfA0HcsREZYKKrjzZP
bd3PYnJ8GzG4FxV9wFfEpZIjQqjNxrt148shNEmQgV4CFV1dv1xTnF5x/4S75gcgp70mVrqdASVu
48vdmhCBILV4mu9Sm+FyFPTbuYoD0/XTNJjODTf9E8q4zX40i2EjwP39sq92CewWAyyQ/GBXDZRx
SaxxQHPL1+ZoeqhD9Hz7WcueOt0K/0NfynpAMS5D1U23nlAYlGrNrvvJjvpk5+hp/oLUlnkuzDTy
aT0vpoduHnKi6NRHAByK5vjuT02fmyKPrCXTiV7tKzBDBSbNtu0rjjI/mFpd+YLf891pxuX/GIqG
iMkOtmRbbvXETm2D6GZT8xGg8e/DfLQfAO3gd+hEW0wEWABXZ1V6X8nqA3Vr4az3Fc4iERgJgxth
tAdckptS7UA6LyOSsKrEHhSTGWhkOKDBj7yjMIrHqmlsBDhL/eeUNuObNQ2Z8CprLpJTEgRRsesw
LHS9RYnNT0HS5nQ3oXKPngJu6C1C7fEJXr0oiCnnIPC1SElBlAdR0O1R0DeXndnxXKMRHdlfJyhx
H60JUy5JWixfuNdmdPqnOv+sdw7F86KMYm8CQP9BiUINEJNaWUCm9LwhXEUK6j+AeNX3oGriZk/x
xwTkNYX6By0aihdjUbonI3fTv7pe01JPQ2oC9fOiNsO9EofDN2ukBIA8aTe+0T+qPlqKXfyonMbI
udVC+784zOvkMNLX0b9UrlYWe7jFarnLkrl7oK3W/ipcp3PBNLsKPl8AW7LzVMxG58s+yMtYmq29
z9ByCL0cK4xq19ZVz4DGUKgenIEofJjAxcCRQkzuPzsWCtSBLJkAx5YxFbIZ0oNXjoMzHC11bh4M
K211VM5bIXZxPCkfFx28vqcbirkH1xqPR1H35ptQs/5LRJsKnGgo3gRKVjEIp6bLj1YSa/U+bEwE
151E72ao6676nAN8ATBQuJ3uuei8tZ7blYuzDxMT1WCrCNNPKDgH7cHoOZBoWooW9wG1xf+5rzF9
2eEtEyxPdi3Sv6xuAQeopEv5xUqM+GtCOvdrNOBigRgr9H9t5JXqfaTgDQgN2rKPtqi7DyWOgBKv
WFuO34mqBgQ4CLc+hIVVuQdQu0L9qJiZVLsYI/XnpCtsONcMcA1IiRHEqS7Qtt/ZhQGp08wEpAwR
acWwcYECIb46UJK5h6AWNGIehfWbAJ4CVPaMIHjjpKa172nFzfs+cKx/StdKy50zqcqj0mfwX+bU
UoIzZU9bfTJCdECR79fE4On5UEwH+mNkh3abIeOh8sokR+HE+t/xhIkvOglF9HeDX0pz0iOn/wae
sv8nzUYBY3su0+igx032Tz10CQqjYRu+IouLjg8GEKnzqShR828XRNl5SBYt9wdQlW81GVfwmIWB
mpBCmPWv3HBrAJugUpRTrJYiOSCDq6aHYXQAbqRNjshCraSl44skTV5t7PkGj2qadcqHtk32WRC6
P1UKPqHXL3b5vba0vIdQW2v9PjXt+jXWivpHFs3Q/wQE+BOq0nO1y5A4RMDfFpl7WARqyd6cZW3q
iUJVgpPlpKzTmLjN9ID3hgFZuEb71tOc3HlqywDTEaebxQkBZcBdURkkSNOmBNw7AqsuOSNCXXyr
+gmXZeIQpIr7KEO3vcDj2Abq2vblDtMItNIpfSqvjZZb4b5yxnLal3PpRDtKJcbPgRJaiE3ChBgD
v18pHsKJC9ZrzaxxvTpI6vKZVAx/6rxRwFxaiTulJxcVjddJejntJs0pICGLWvk6TXg27t1Ocd46
vuQPTDqiaBda8dLy2ZPmSzjb3F0kC71P6bCvn8OwGejehmF9GCKh/pO6wzj7bhyE3alwiqqXzKKu
OA+asgADTSnMbmS2VzE/5UNSdYIspK/wcFgFeF2ME8RoluVj24UGiNGw/UbEYjw0AFp3E04dx5w/
ineHyIyKLa6DlRMtg3Vzauraakhds0SSMB6OBfvjE7rY1cYJvg4g5SgykeE5tIGsXIZA1N9FUJht
CU9c6mSQTKsvU2z3R2BDw1OvdVtwqRsXhnSEol0PLFuz130qE3FymLZa8YhjBSL1Fi9l5qWVg7+m
LvAKuh/HXLeBgdBRKOBzILpBjijn/0chcwJ5TPsvbx6XrtK/qPOiTej3BIHtKeTg/+rAS3/pC3Hz
3lm4owGBFjPE7bRxQDiWOfIt93/QjeljTUloRQIuVHPtS54V/VRbalQ/ImI1P4IFzh9Dsbgvbdqr
G9v25lBS+ZbcWGIjVjG0UCekI7AQeBwH06YEh9fHkqh0ojssRv+PWdGpdV1Z1DLN1VBNXiHrYi31
I1Q+VGDNcreoJQ66M0iA+yNdJwacX3BPjELLAObM5fdcBNz3bIqrx9o0h3NuLTZqsJby3rIPu0Y2
JWSe/9uU93IU9LgnG7IcpyJBubqheulpmCrtU+i6G0t3a0KyFYZIgbDA+6/CX01Xm2AInOpx7jXF
n2LDeS5V6/v9Vftd1rnMPqBCSsQGYRjNpLUGcldmNP+MNnosAqXNvaLMZVwgtOWzFeF2AsyfYo43
LWbyWKdtgAK3aKIvqei0ikZdMaoPk+sWKLOUxqAeMFKDR6FjcQWmb6wyv8YWG+1+1HEF4ZeV/MwC
a/xhhmroRzn1SZqNOs5X9yd14+oyQVvKBgVtzivVlAZ5i1Yf5+gRw6nup1Aj4dlLln8S4JrPcwzg
8P54N74UUmZS8RZ5UKrgq00+LW67WIMZofSQdF439tp3N3fdjQLTrVHQV3Qpj5DOkxFdbj0HiWbJ
C4kfi0SJDvOYoSSsIjV/fy43njQUe+BYcvmjnryuQ2tdpw5p1DEKHkD+ohEV6VZqIJQ/D9VRpy39
jZbClozajblJ1pSEU1vyRloVH7FcjZWJiuCjZhcO7mdigV0RU9bb2Bm/RV4utzt9OJfylayLsOdX
t0RvzEbQOF34iC1JbXja0IXLgxHU/bgLNTMK92YaJ8bn0dLD78HYhsJzkDZDxH9p+m+lmQ1vIX5u
eOb04/KMK0Tj7OIxnAyvQFRqfnC1jFCxqJ3qS5fNgYtXD305rx+sk9bgg+D1ai5h6cs0/URwoo92
zrg4f6HML74n5FfDTo+M8TMtvuTZggb4q9TIRr0eLaQvGIViy63RiJ28LlU64LAuHraellZj9RRG
7dLtiy5MfizhYLV7k3xvIBKb3PxDWJnxuC/rHvsio3CscGcF1A13kx122T4p0+Gfss8Xa192rv6h
0Wvn8xzVrbNX537+MqkpXMCJmA7njkkL850ByxsnpiDFyk7AlukONRD5Yp9Tf3efe7vOYmJfV/tY
hkr8Npq59qqOg2sdMQFJHlQ0qJ/SKqzcBxerI9vrutiMvUHtM3Eo3GLpdsItmU1vaNlPtcXUHiqJ
YzaP8YyitUdEW4wIfvfhC7lm+U8/lwosCDfWNQ/PE6zSZyOzuG+KeIk8q2z6XmIL51drysIP5tQZ
H/hJLT51lQvRvygSgzsqYvlxQUqRTLl/oq73Nk0C2aqXwhQCoanLc7tEi7MkVZg8IpXaH5OhXp6I
R7a4ttdvOmUxZOwlvhvhzXXdNDajli1Y675bueGhDfDi6gJjJLi3rY0JXV+vxCmI5/BgwK68FrZJ
whA9tlb4bRQaP3N7Vj90JnsN5m2OT7k1fru/gL/7/atDS+MNdS6ySSAB68ZsUuLboqCV6wtC0geq
3RQnIJee1YrvZuZuedRbrT7VuM18UGJr/uSaRbDP8QR60QKDlCnNyy9JX26iHWV8f/nDZL8TSDcx
ByiudcwWkD9Lcl/yOCVC+7YEgaVxMROLe5kwRLbrR8T3DvGSoJGfWL1xsO2B8HHSlP51Y43k7b/6
KQTOQLwIFEAS26tdllNRX+y6CB9FFlvMOArmb3SHnf/Mbsp/5rmhv4GqL55RKTcGWFMj9l+2ireM
Z6u9+IdUkwPhwu94CAZ7+ZklSODtASDP/X7Ie8ycClXrHHSylsH+ef+3Xx8Q4AoqFT6J/kFbdXUn
Y725UItaAj8tEnaRatV7QNdi4+q/MQrLY0jmO0D1q6wJce8cxY0i8J0gRwAvD36qofVOY1vqt6AT
aXDR3CcAcden0IHjEOMj5PhOhJ9lJYKXvoXPuMTuW1aUGx27K216qq+Skc4wFGIpvq8ixJSfoyLO
EJznvMxIzIMm2ZVNnr8kYZ/8h7tE5tHuCw4llYtzB6183/am+qK7cxl6GUZO6fGdX5J2G7ccESH1
IJZ4VTaHjRxM7tyb5yiboAYai/3YjEWwcf9cfUnmSwORUEiySxA6ubxQeyUKLLcHvp3DDDs0A4q/
8aBs2XbcGgXUtNT+lLoT6/xwrKtw6VhNXwTOjDpbEO6CUes32jRX4RZ3hwSzkvIi239ldFKJLlR7
pwqZS6efxszRpUdSyGuU1/s4nLNDXBjtRg/l9za8uCzkqIT9sjrHHa6uVnCKqAqaehP6MfhsvZu+
RpO7M8bqFVar37kI4lTjU5mMp2yq/h1QD7fDFI+k9kPULx8a09gtIj13vXlEsu3ctOF4KFM8RSt7
I7C+etTk77SBEuOcQzNw3fmmHy0PHJuXnNk9VkucHgyFQmtT6sHH+1v36lFjKJebU6e7oZN/ry6h
1oSttfRB6A8RMpw2Tm1wApIceKkRf4sN/Co35nbryyOBhQwC2R3x6OrCDgKdtlJA16ZH6g/Ai+F6
6qweYQ+nHg4Lfl4H79U2/93Y/2PI1We3SmR7R7Rq/TjOvze5ph/mFPpR6oRbIcL14UFiFFFNgm0y
IkDhl0d0dnuh1sXEai7acs6C4MfQVv0Gj+QaxYq8HuhAKdDCzc6rdzlKXzej6ph16icj95xXGxE9
hzFyaq44rf8VaG42HuhNRpand3EyepAzDVJOJWt1L9YCJHJHa7Ke1Qz4zf7+frqxdZEHlwBlDjbP
8WqtO02VLjBD4hPahgcQEe4zCQZdns7Kft0f6sZikxLKh1NQx+LPy2WYDVg8mVgSvyhylMEgfx+6
Otkqz90cxYK2AgKAEGxddaQ5JqYpsxPfbNN5b4xTgWV8p72XiIdgIgoq1DsMSjhkg5dzGStLC3Kz
SHzyA8yn7XagvTuaG7HAjcNOxxVmLq8UAcHaLYe7to8axUr9yLDq5yBSrSd1CpWHSccf2otUY9y4
5m8NKKNyB7Q/464pXrT+oHipae4Du0KbeFBNbkt0GcFB9yBok+H47i1BUZMmLWEB5LV18wUNBwCz
pR75Jft+Fy9It81Jarx/GQFPSHoE5TDZ67n8WFXZ1vkcy8dr1OKj0urn1NCjQ1DWH4eELub9Of3G
Ea5eLVMiKQDkW1wra7pENCiDJZBq9qNKz6KHsBnrF4wkg29htAz+0kuqPogb7afZKFnv0f4b/8Xy
CVkHtwhLJE3drNCPMvPNH4tlRvYDL+FWe2Ck9qO0J4SZ3lpqvKPtW+MfNdT1Lkirng6eKcljJTYe
IL3nbjr16qRmj1CdVHNHB3Wy9hBt6r3AS9U6tLNm916UBPmPAYnYT6aeZfPG63FjQ8kCFwgWC38F
sqPLpa/Z1gl3V+Irhpuc4khU3ljo3IHFHJyGbIubfc0blPYxEloMc0qXFK/L8aKyLtUW+XPfSQjq
jMpt3gDsDz+DGhWLXGT6QTRlip1loCipR1of/g0aKt/ASsiAdrUD+BXAWQlZCF3WxGI3x3zQbLhU
UTqNIzphg/mjmqzsH24m7ciTk/3oqBngyIpt/UbQdL3ismoEGgT8O3rW6/uPlnXcJXag+WPa2zvF
bsGfFmBByYRRUEebfeMIX1Pp+Kp0IMglpG43HIPLJV/iqMP81l38uFQqY9cNVv4jroO63FWhGCdP
t8fK9FqlHLR9LIzKwBM81cWx73o3BHob2bLJqtevepWI4JiqGCXbekLHO42oQd0/nNevAz9WpnAA
WSgoW6viZJz2FSk5P7bBy+ipd5Lntgimjc9/cxBiJiqgEma3ThR1vevQg1EWP6UcvbdETiLb29PG
rXb9ckuQr2Sycbp4IlZHK9BLFGtqU/fTpDf2GBVXD2j5Di8SivNejx5Jp+D5IfynpEKusYo6Y61E
WmTuDX/ECcaLTSvf6+gFbczoRqCE/yDBGGxpoGBc1ZdbyQEOMdC2bX2SjF2u9OkpaaL9kBY+rBqv
SqOjbCb3rfnMwX1awvYcy+tscfMtsPiNT8gVQpKMarAEta4Wt1I04L+xWwOzIa1ARR3RkFy816SS
ZYVaKV8JklHZerqcL5lKqs293sBJt5y3hthzN4XJu2kqjMJVwANI3xJEmn45Csrss9WkVuPDXnaP
odJ0B8is4fs3Pc1ldGBJhCz0xVbXAI3SqBFKUPuWE9nHwtGKc1lTibl/fm9c8Oi+0msCkgusjjN8
ORlXjzozV4rG70IzOGN/UD7jMm+dIrAkH5S8jU/a1FuJh8pOeFwoAjwr4xQ83P8VN46eTaUU9ATv
F2H9anfYQzPXGFXUPtYQ5s7So/ysWFbwpOlDstHIu+7/ctrkcUCgmJSIwPlywrXQS50Vrf3QnFHP
KvI9rWljJ4LkA27KClTxBIymotGIqI0M2vRUoa82dl/fPWW4/9wzUE2hTLrrizNzetRqVDbRNAkF
5E9s7pxuDA48cJsiddfvJ8dCeh1IzhOh/GqwRTiDaQCp9dU4GF5BSGi4/KDub5V17ptAwL9UQQ30
y20c6/X+PG8cfGR+ebOlcp11xTgMChtVoajuya8HgRV6mX/MC8s83R/lxgb6rdYAuJfDz/19+VFH
Hs24zKzedzu3e64mY9kbzgyhwjbqrSTiGuFENITWHO8zjUZpQ3k5GNWVzDCHfACfWOn7DKOQxz6l
BY5krWo/S034M+VSB32loY88pNlQ6wIGrnwNkeH4VaS4m45mypnqqNkVRwOt742L/8Zy/IaU4tbL
q0kyevkL50lqFabD4DfdBKbASPPTYAF4xi0o+3R/5W98X3hTlLKAOfP+r8sZRtmXkz6pvY8+YXGo
FqfybDChh/ujXAdhvzufKMFjXyupCpcT6jHKXfRQND76mR8DrLmTog28pRHHLEfE6/5gt6ZEHZfw
mhuCG3E1mFE5vYNySuNj1Gu8dErgnKoob/6fUXAIAL4v35O1KExWx8gW6lrjO8s8f1qsEqsvo+82
oslbO4E3hOAVdUGqH6tScWxg+Qqah1Fqd9ql9vSGgF6yb+z58/1Fux7I4i4T1DJhXBBCrQaC8oZ9
PcpePtDk7JzMy3BCz1c9TmG9xYu53gxsaaIZlIshTiP3ebkZFBpuEgrc+OEUFkek+ybPEikQMW3J
Dm4fbeGubk3tz/FW7z0iaQ1i4awhjo3NNwOtA6+vk+DLYFn5RmlfyJfuMtPBFQBdMWnWadITX72E
CXWIWZ+SFopMqTY/Upq+HyyR1e4ZcTe3AFSLfzzg05ZXKY2y5d8C8qmBft0SpKeUzDXC3z7Bwr03
FHWh2BBEHU1ULU2e7BIR4wMbXzg7oea2cYw6Y/4WUriQxvO9+1FDZgnYcm7O3/W6iPwMcl/mLZY1
/hXEhRrvi74q3jBR1SdpBBVp7z4SZHkSEy/bNDbRz+WHpWJX5+XMKW8cEZ6ypq/3CnoiG6Pc2D4y
yJdIM5Av3JCXo9h1nKu2RTnBbEKFVrjlHEWkq8jV6dFzuLTxxhG8vk6IvaVfAG1gRlvzjUU8Kmo4
jKBMo5glRB5uPw2Gvb9//m6MQsqCj4qURoIKKf/+D1gbYDH6T4qS+32eBTtnqVD/7EAQ3x/lxlHQ
WRAZ/EoR2HX5QRsUO9cyvfDNHqGceIn1Q2JhNBxNCHndH+rWhEAQ6/DBKf2gL3E5oTpqs4VuZu5z
BzinIovGfcQbtrFs19V4QH0Ul6hs0lO6IgTVox5mRVQVfq7N4vNMofNVWieHXjBY6ql31OxnBbr7
2/253diCUI0xnoe1SPNhreeH20IrllgpfBrqqucOCEAuQLQHYlOvLbcYfjdCXopFdM4oQiJ+x9m6
XMow0yu3Lq2CzDbMnsgWcYQFdfNqukp26jNocXGD6qeSQJXruqj3U02f6UaUWfH+s0fZChVhoicy
jjVRk1Ch6EjmC5qxtRp6qRGLT+SoxaHPotIGrqyoG9tInubVhSrkE0vbUEIE14+5MmClYQYipZrC
4sZp8RdKex+bwgQP3f/VIvPh6a5xHMXy/iqpRGxxVGR/XrIDL1c9ULtYN5co8y0s6U/Fgi1dqmjF
vke18YAIbLhxNq+DfNJewkyXZ0NG3KtnitSMXhL+CWh7aEWya+gvIU05Wz8CKvflTivSCIVhjIk+
TdqcbezoG6dVln9oo2ExJV/my8lOUxLAehSZL5BleQsB+j9pefZuXTaSCJMqAjk3ST7iRpejFIqN
eX2T5L4y6PG+acrquTHGeaNof2su3DsGRhpwg64gNZVTZs4Ip8dvwesfukATT3Fk1A/vvwPgR0CI
JTECPbhasdAanGloE3oRWIGdVGPKz1oTaceEIuyD26Xuxk134+pmY0jcOHUnHaGDy7XrRLtE+KxR
Of4tLmMNWeXlNlivOQitL++fG8hqurdSrInRLscay4DIBsqPX9cKjosV2JhjmAfFxO1mzmcE2xBq
vT/kjY8maYg8ThQhiSxXy+lSvegWyLg+6Fl374jW3Udo4L5/FLIPqjL0pOVWXBWYYuBpdQIdwU9j
vfYg342vg4jMjdLPjUfpd7ROxV2qy65xT6G9qGPSkICoos1fIqEp517t5ucFf6gPeq3GTypSH+f7
C3hjf7A5ZGtBOttTlLj8ZnE28gwOZe0DLhkeSOTMPZy3Zl8ExtbTfmsoiJygRdiRgH1XuUJrx6be
qWbpD0INdq1R/MSKT0Bwi8r3b3qZL1Kpo8ZFbXC1KxJ9yhBuDysfAfL8MKATcMrglZ3ypNtiPt36
aGw/leCdDiYWB5frNxVRNLuTAS0y6sZ93NnDi40yFZyjtExDb9Gq4Zj30VZh9dawcEiximI9eWpW
w2puqEOd60pfnvm90mThLrab125MaGu66nxUtfLdjHBU3nhpmCkjo3S7WtVyQshZTefSL/X0Y4aG
8C7qZ2fj092IkXjMAPZTa5V2Dqs7xJw7RPJS1lMZm/zcxDN9N0dRn7D5yn6lcRdtdKBvVEJpqklL
I6rTSPeuzeBgchPzlk3lW2ORzR4Xt/ZRxIP6ArcpzPZKNSvxQ9qMUEK50PTz4MRT6aW9uwXXuHGV
/caQQUKm23WFQIIOZ07xaFV+XwvtCbV3+wmZ+XdT4aXwqHRdlGIJktJwuV/1MpmVAUsOznvrPtSi
Lx6spisP92+VW9vzz1HkXP9IS+ayErFb6ZVvz6E1e4CI24OlJhTEisw4RzNk5hHC81aOd+uGIeaC
5A+3V15ol8MOgC0CHfSoH8rUApEnsNPFAKigMqZoqwd2a6faFJWlPwxF1nVUoiLprMYqXYc4gXI/
CbjYaTRWXlRj+lkT2G8E0Tf2B8eBfhjYKG7QdWbUQJXEYbIc/WJyDeY213tHibfa7jdmReGWLIVV
ROtcrN4DXTR2Ew3V4BMoNQ9JBJTVqvtgn6hKviuXTQjljU8mfQOp6VCUB3wnd9IfO8XsAGMnVTMA
KiBQH3AMeGiNOD86nWUe72/KqwWUDx2ugRT3kAmhvnE5lOMMSSdyxThn6PxlnHRhHiMVKvV7o4XV
OKvNn9EOb+fGYZ/Xdfpo5QAxgqQLNo6YvOEvMhxGkVQ9smT641fKmIUosFEliDyrdpGbT1VqqR87
a2pxutaK9mkwOgFaOmyar7PZJht78dbgUkFbyvsgDrCuhcPXyIdlSI2zE6rFd7OfMGKsGyvT9n0y
uO7DkOjawzRMbv+QN3lffX7/l2THoHUllRTIDC6/pIqY+IB6kjhHfYTGpTorninC/+c7QpOiQUXe
QYthtTVrB8Y616g4k+9FOyNOzQMKpWJjt1xdlZwzWIASEwhtGrDQei5mYLuVHZzNSo1Oc5jYL8KZ
4HnnzW+7mmg3ZEn/6f4CXp06OSjsIukDBwNxjazQQ10EdAWCs2tG02el5GxTzIrO8LO3ejTXcH6u
YwIViiwg5omdVxNsG5E1Yirs82BV4m+cBIcT2Kj0q1aYyrMShvmHoEmjZxwQylNWNcopiSzrlLl5
dUxdVfk2DFrcn8bYajdO0PV9wA9jB/H7qF0iI3W58kE/x/ZAxHauMJk/ZlFSvS6ztSV0eWOpQTDJ
hr+EMFMtvxxl1I22d4bYPkdUhP6KFq176ukF/VrSXt+IZX5fzpd3gnz5UPdCv1oyJ1Y7Vgy2s0Bv
ZawI/3ArS7jmOoAj3W6scNX1RqXQO08FYfKjDNXmxcTcfNohlxWYOzorus3/kYTP+L3Uwx6H6ugb
w+QvUJMrKOCzG//EU6Std/yb6MotSoMGm1voE+58NeXjFtaQSBOPrWsEu4LXwoQFqAdvVHmgVkV5
3jceBiDUgRKoFF4HnGOrS3Adz/E5JT4S4BJxObCD1XqbLjslFdZ5UXo0nW1qI1/7bq4SrzdFd3Tc
NH/gVTOetWic/lk0vV7QGNXD/f0TdmtzkRCAZpb0AyKty5+RiB6SW45BWIQJkNTSSGC4jdHGKNdQ
D2Yra8zIQunoNK2fzymL+zGErn5eNM4H1SjRe2VeN/iqxMUxytrpSwDpHjhR5b4gEJ3O+NY3GLwv
uu7pJHo+KJ/o3/fPXSogIQwsL8914THLElUbM5xd9Ricvl42+qEZ39+fYeoOVxe5JLryAKcuV3jI
sih2zRmHTqDHO7HU6OjVTrdLencraL65qXjq0Iqh/Usnd1XUm80FZlGBG2iTQTb18hKG5DzOpt8N
Kl5ebWjutGEu4CQ5rtenDhIRdm+3D/fX9cZVIoXyiTmhgVDqW/0KBQxrVQcFTSG7Nr7jLTF8smcX
pQfQYPHb/bGu4kBJcZLKzoyIfcV6rDkLcAWj70ew1HTomznaAXlkI/WiTpg7Y8mGd2vFMaL0RID3
hX4bEJvL7yn0MWxdRCEBKf2Ps/PqjRvJ2vAvIsAcbkl2K7QsWXL2TcH2jJljVTH9+u+hv5tRS1DD
iwE8wHp3q1nh1Klz3oDsTeYN+lpV4is+RX+tUMhIEF6BDCFiCfbkbCT0M7IQDzPjZl4UftsoYRhw
1CfHwGFos/6HRdsr3zRpeKZzRp9/FtlQsG61bdyg5uY8KNHOh9aZ3McKrZYLF9pr+2O/YbjYIRng
Xf58KLfxc2Nwo+x2wezxFBhucTXziD0IjLkvBJ5XhiL5I75SfeBqPy/1qR3+0DR1dlvuWg2LgUST
jSpoOnZ6uJAgvTYUj278DEAcUqHa//4/LwRnnuEiR1t+a65Wf72Gm3sX5lv0LgSyeyGt3Sfo7P6k
vLenRHCTiapnG6MIvd4u/ay41RPezeGYB1eIrAx23JvG/EGZXfcDOGg+JWLR06c8jy6VWF7m1ZSF
4Th5fzo2hLXn36p3y4RN+MXtuilxDHYCb+4iEIYIV7oaDEeGkZDQ+Ie3T/srSSipGWWQXRMAFsdZ
jsZbIYPBBgPckuEWpa6jouF6i6IGqZzasT920bjBDOT++Pb2wH+u4/MpB2yBdhCXF6nL2XWdjyoQ
Mxne7eJXdjqD5D5slkYor5tEWpf2r1qLR6IcIkrrAzoFhyA0DggrAmWy8va4eUWLK2U2HTMbleKo
jYoLSdVre4ISorXztliQP1fDf7Yfj6zOdWaHsBSN1m2d5e6PdnbqL76ezKtsioY4RBbnBItLPPYF
Sj9vT9ArcRiUGE0cID17u+AsfWzYLI45dOJGSrNP2Dv1E5508g55m+pL5zX5578eL6BLwCmgHIau
6lkMaUIsx3gSiZvGxCGrRSz7AB++eijDub16e6g98p0t/X+HOof/SVxTKxQWxM1cYxUV9isiW6je
/X2kYhQeq7w/qDyfQ2GibiFMlYwSWCp7XBozTDfD6N6vC86wb3/QSww3lUtcKiAnsWZc02ebuaXE
3Sq7FTflZvQ39iK6f6HXYT6qhkEBGStRz17L7YpCeEcaPg7XXRNuVxi2K0w/dZDfFJVtn0RfuXEJ
RvdzkI3R49s/8pUQA9IEyURqLfstcbahzNyfR9NYxA0/5+h2gEDmrnsMlvnWxPuHrqh46FR+obXx
SgwH88zVRDqMVu95NqGZq2xAcfZmzfHp1E7rPxUgSe6CcnT/l6GoSoAFJu1mOZ6HUEkxKYJiY9zQ
mfzkexUEMNCPR2WLS8H6tayQkLUD09DBpDJ+drVvszkp7NzEDUqv26GYm+2d1YLibIMG0qKbqQcz
7NS1yIflGM7lei1neIZvL+drh2gXI9nJTZhwnPNWlyjr+wFxsJshQPONy0ukEPMv2R2/EoWgmkHW
2rl3YBjO7iWzq6FiVGF0UwcrWCF6wv21pBV46BzOUYpMZndhGV8dkVnFIePP3XB2I3kthSVtEPf6
WpY/ymx074zSqu/regvfO2joXAjzr+1QiGggT7DpAUp29oXamrQhlDZYS+e7XQwFRtkqpypSGv9D
2ENaHCzEnhIy2PMNqsVUgiUfYLkCgE6xAsMFKjcuMY1fmz+kYPeHMFoccMKejwJRql03IN43s4D3
Tde5ujODqbpZmqH4UPqT8fdpLpMGlw+/aLbJuaQLKpZL2YMSvEHHcP6aVVR5Oh6ZjzNCQRcm8LWl
gqFN1QHdLIt5fP5pxdCNoeEHxs3grt2d31ft1wArkRTniEtDvXa6uAehdHIn8sQ82xUStVK0P6sM
rYLCv9V5IW+9ur2ERnp1FBIMsluIdbxmn38QnkO90yJ7cTtj3JN02sl/wKapPr4dKfbL5+y6hc3J
ECaZO1Wis+TWbBEjxCDCv3HbYLuTRhQdglHnKOp37vyoajTsyHSaS6HjxWrxWuXmhba7j/2CSCUG
lVdus6DmUk5BugyZc10afXho/Wa7sDFezOP+MGZfEH5gThCVn88jz5RSdLkxnsJ6Cd45EQI2Qz9f
Ine+DPu77wHtCt7GgF6B9z0fxp9RIa6mbDyJ2rJw0kWAp0/W3B4KrKOaeqGL0Tv3GOWWEwX4yQZo
6Mosbd3Q+P2XS8ovISvdmVjcQi9qx4rSfIRxMr/E92adkt8vOFdZVfBQrmO+XDllEAE7LHykFd8e
+UVWTPt+53wD1QvId86pBVHXk91spjwBAUT+sihNG43LYLYO4Wrb1zKU4uiZjf/braQRHGUTuhcw
sy8Xm+ZlBFqU24is/Lz80xd6FKPbtSer7aNfoBHdDxVMjgth7SXqn+raXsSidovKBeIvzxe7IG3p
s2FpT06nxvdRJ5zDaM7DFyA3Tuw3eRmRvq0TiRM1/B+rH/I4jCzco1YdqKOvO0CTlTHeQQpooFnV
wYVpeGU38njieULGTphCIOT5D3Tm2pKml3WnHPYp0g2YxqfQ8KsPfc6v8MAffJtoY94v+ArcrXY+
XwHk+utUPuCi3hEQu7gc+cF+G/3nkVSFGMiHed+dlFTbg1fp8FaPhfe3CK0/o/xxt/tDCDy/09BR
71alulNpBEM6SqN5N+ZOmb69tV/iJvdh6EVSSPnjXXCWelBR1dacz92p8qz1KczLPFmnwrjtu5mj
vHXTVT3J7MGL4MIOrjt/bDI9X0+8n/86nu0iT7zHucJhg/lngUb1lt2sk1edKN776CMj4vjd8nr1
5e0PfuUkoawAqAM8GiCnl1ww3k4oudSnoFZU9f0hQpDnok/ty3uA/PEPHhNsJM3js+unFGHVh0Vb
n6oW590Y0qX1UC+rB9G6rZfvb3/Sa4OheMlC7p6LBIjn+7GuTOWtGxI87WoHn8C1Gu/IxqLrud+m
CwfwtdkjMtAIITeGqn52/gTA/bmfo+4UIbjtrGpIjBBq4Nvf8yKb2yVRaCRAHNnrJOcgzylsq6Dz
m/4kqQ7/cjPfOqqlXX6X25alpsuWfHu8P0zUZ8kCA4KL3nmbHGhGfj6BaxYG2MXk9UngPmZA7Iis
BbY5WUpSrU7VxijVIYbpFm1w1ws7wr293rAAauZZIteV5zLATQmpnsxFUzDeVnqAEN2Q/E7GufL+
WctJA5VQQ/R1oOJ+O4yzdz2NsypSyxpGpPoyEVSxOyzillbKgEyDnMsHHWpao3XuUrZdu835UXYT
1CPMvQSlwdoc7u2a5iKqGFWEsqvRFFk6ohlZxtXklW6aKd3dDPOgBpDeRQ/ZT216Tbt5WD740rGz
K2ee5HdnF4eLc7BlY2zqOaxw0M7N+UbPEeDWGuXWHpHtcdZxOJm9FS9DXsADE/OQEXub9mczT6J5
lDro85sLK8PEny0MxESsbVGXYOrOxSfdERn3vEAmtOfSQhEeoYIgqBraaheV7F45RBTKdwb8rmIM
Zuj5HjB4XOQzrPOTqcvgEPUwUDxlQhZ1L3ElXsqSBkQfGiyoh5Ntv4AG0jw0500ylMeDO5XwX6+n
pfYPYtTmLdK84e1gbNmvUOfWkxeJ8WB3rvuUIUfwvQ+llTTdZEt0H8rsGlXY6gHtsiZpyyaIdadq
ktstv4PJom83lG8PblA5/yAt4b5/e21eOaU08OlF4fnNrPl7qPjPLehjbhu1u4RrZngOaYFVpWuv
UIUWwk36sv769nCvrQ/wfpaGpnrAfng+3FgbFpRkkyBno+62OPUUd0NoHg3RXSKuvyzTBmDS0I+D
t0oEgtP9fCyHV+vmjaNEC4L7Pw6zYK1SqdroKds2Sx7CrlfdTUgc1HEfLeGVGeXrHPM6NVN7AOEZ
4ylYBYkKtHiKUD36JWGoUyPbrPGgvXLQF27xV9YCeWCY9rvkC9f52Q3QiSaYejWOp7ILl9807RxU
gSbkColc5vYua4OLecOfoHh2NgnN8Btgh9IVOX/Hob84tq1fm6c8r/FhGFQBtogAaG93WZ07Q9r7
mLNeVczKVdDmgkXLQk8gj+xg2NYMikt+A8/MTpbL7MUT+K4IPoZX/IP8XHXTtMO6xK6fi3vDL5fy
ymz99cuGFVEdi4VK2uDjHkFJAU2BeDWb9pHwtj1lVaOfkFPXENgktHjHK3p6ChipMSVzYExE7VB+
dL1mBYG17D+9tufp0Z+i6Z/eyTZ8MOAyffBy6orxsHXz19quy+9BKfLtafaNsiICi+pDC0b76zq7
+T1ks/DjIG3108/cvkz6ai7ftVZWGodRi+jnVvV+kThTliE13i7Tv2MWyDluUGx5WqsGSIrvig/w
4CVWAN7m/sxgJ3HdmJZxMstC/MhN3ep4ylcgm5bIGrT7y3lq4qWmIhXTBvY+9VHRN2k/ZtNHJ9fI
5oNWqGNd5EwOCH0AAWMB+wfoAlOFRuuIycNmBRJvoCaiZhvSVraTYhy3B9UE+l/efAHg77FVD4Fp
ZOLge92sr6pZ5PKo2yXUyVg1kmXrZDTHE1Q+lQa5sK64Y1DgaJYAJcuydOgaD3LekpIfNKPWM2Mr
IOQ0/2M0E50dQnozvvOyploecB/oxiuhcQJItFnWXETCDbeEd6Zpc7/pqL3KJ+CVgPSGjF2FinST
QCasv4czWtyxU1nBfV3NqNqAw+L7rcWXiPRvYXEovcr6zlXdrLxNS18l3GiqS/TQF31ihX1lHZop
LId0cSavSdTcNneydvwuFZgzoEprK+M3j1w+VhbC8CHVdXaR5GJxf0GZbJrYELYp7vJtNsJk4l86
bqUvf+6kmDzudWnrAyig2o5FUbZ+TH3KeBcs1VockSybxLE0rOwnoHFf7Syl1UxYPFR1TUfwf45A
isIfLVyHAgM9d/pcIg42J5rMjw1rTfhHFB3S+bHoV1HeAAlRT2gp19+rMKj+mbbZm2KSDF1fyNVe
SQh5FXNvItQID+K8hzfsgB/T0uZphO2VDFFe3onuYrR5JfhDR8BSnoyTOt+5GBrKmnO0Tu52ohDS
HXgDbmmN3mXaB5Y8/vU9s9PVQNSSv9MvP8sDOsfZVrk15ikkjr9rOqSeokqu11mEFcLbQ+1p5VkE
pZzBO4SGG7SmcyE5FEtzSTa7nWy7GW5rGgWpCM3pINp6+hlUIXym1Rt+vD3oK1MJjoSyJd0ufwcN
Pb/b+o4q/kZwO5Wm2T+2BvDXmHJO9yVbx0ug4Zd1ExfgImkbH0n7/JxJuZGEyHVozVO2jNYBUUBs
Y+Zpnf61FiBSaQNl5q5GWPOmWIP51vKFHC6s5mtTTJOblxF3OX3ms4tRoNawK7yaJ08FqeNI8xjm
8n3pVr+9tq6OwMQu4ShfgpQCCnKs614g4Go8l2kIuBdVI831hMGPkLHLLUlYx3QkiLetGdcETpTx
sFlegUB2uGVbXMDG+o0xg7XGE/P1QRH2fru1bI0Ls/HysIKE3OFDABN3dYSzHKpRWSY3ckvWY+i+
euhn36L+6E/x21ts30LP9zV8nv3jOUU7DPKsirSGQZ1lWahPEgP4xHXpsXdd08Y9ezrtcy6ut8d7
5bMYjzwaJam983m2yGYFCXikJHcyBdfqkDv5ocQf8UKko7D/2nehOkd9DH0RdtTZ0UHQcqVbPJ56
OuRrYtuzcUspHv8syyjr7rCSyNDLn6NSvqvsPLtVwVIikeELT6feKIomASRc92nkqWU5eotln1xv
mcojwNTgY+s29ieJKmuQmnUvt9grSwEkQSpbphnoUKyDZBd8CtyxR468L+hNLZW1mGlmDqJPisjt
fvnZ0JvxNOuwOgydkf8UYqJKJ52w/2gHq7ATw+yj9TgEgWHFvdJLn/gYfMqkWoxwOSjMsL/rKjNz
0qfGbuKy8MExLu2EX4KyvPEpqK35qeWJyzNz1Y5zbMdFlnxl5dw3pBcLRkAAs1Pb0PWPMCvk99rO
ZXXQG64n8VS6IXZIblTVqaJRsyaKzKyNvSX0nwbsrKpENcWsTtlqUOATdRFW8cQvK6B14kn6UEXb
aH9g0iE6GJWv/lnyyDauZJ4Pv9ZGFT+yftRd7I/ZCFhhaRR5pxgCMwZ7gXR1sL/b4ZFnMwZoTtcl
sNTbx7kH4ZPQEtF1UuEMA7lc98Ypt9z1kwES5udsefO1269ZFnMD628LOaJ9zDWOgLpVRn2MCo8l
yMcNrTRjNk2NgHeEOrK1qcg85Gyo4KqYJ4XyT2ZY22mpqv3xoBCkTmcwjL9EbRcSveoNKU+/qeW1
6Wg9poA3u39abyymuPYVjxFduPUTuYQeDya6Vx/7wnd+sKsGO0WzxbAT+MVVm/jOxmPZQjGcP6sp
QnPHmMgC3z55e8A4P+k0PMAbgObeBSuenwjtLpayonw+jXmxpDllkxteU+UQZ1PWpXkttvezGAv8
Lv+HIixAPcCmFgwYFuZcbGsM6tnCgmk+ze1gxUBes8Qc1CXo/yuhDKkH3jd7KHtZ75pQzI8qO1Sn
1hHFHdSE8dHZayBls9YpOGd1ISV4JZRRwQNOQZYDTv68bmhu4WzlVaEhUpTe/TbPRhMXoej/urZM
aQE8BBARcC982vN1M6psmnqn1KdtFfVpc3ZAhouq9du7449m3dn22PtvdMP2HAeQ8vNhhjAYpexy
fUK3f3GSCLrEPXKA7hijYxiMMYzj5RQaevxudu1Ipr3YJD2cgCaLjaD2v8k6EF/pjrs6do1hhB2w
5u5nqyGNTzYPlaF44xXWJq7ZBQXM+q38ZYsxlzcu1orfW3soiwOuG1udzsrgNSzFyhusnfUs4hKf
hDIVEnQ35TE96kMdzLhHqHJAIt6YsofMbcKH2azUL11v4rerh+rIRhxkDLu4WI/5hAtMnBVFVKeh
iUJvbOsNAyCuOB3hIEE5ICFt1hhowEK7RNN9mdrsCB+QGH+4S2RyZ5OL55isc1Od8iGSWHloQ2JU
U5Q3MrftA+oZze/WHcMPb6/py/SRUUF5k9/s8LBzmcJxaOthGh0OhFuJj/kayDt85L13MCmXC9nK
qx+4E5BpptIROO+64W9U+dG2qBNPa7882mRtjy4if48oZUaUOKNuf8ldqs699oHw6cAcM69AJM4q
3GXlzJUQhjr1lGmWWJi9eLfZTv3JyDz76u3JfC2jIDmmBAj/mTe9e34Os7GmjcttFzq9tyRLKNx4
os6faL8xkiFr1z42HC3j0syGI9eH+V6tS/VO82pI7NKMjmKYhutKF+Z3ylkG9Ze6ecD+YLkOKjv6
6dY6ezfgTvgY+Hlzx9mwbofebS6s1CtzRnq/i2NCREZM4CwBc/ypCPWmppOLc8yJt3h1zTN0uR27
LL9+e8pe2RQ7CncHF5NgUw98vuvNEUfI2dbTybZ6+ZnCS12nPIGpiJjU6/xKGGnjWii6vz3sK/cA
JS5kgJEqBMRyDvLPI1+tpZqnkzZBZHoj5Y9QyObkd+b0qZq78MJnviS3sIej6P/DMwi784qeovtQ
hLU7nbJOmj/t0tuIdUbnl4nVze7dCO7/R+Eq+VT325bMuLJOaxX+2ossFHY6xMRibD/bb5UbTZ+0
KGR2gBWhP4/+1N9j7Y7r9AD293OTC90fFuEPt/NmdQ+qMIyPo5LiXlm5+ox8Zf2r8IPRjq3R+OwX
VEd45VtNd1xb+JTJ29P88vojJu6Ns12/kGfKWUwLgyWv3a2aT50RBdivtjn9ZfuSIdPLxdzR3AB4
dtQ4uJr97/9Tuc58rUynCatT3UxHevs9xIZZfs6UZ990tCEufNTLLYsoGQ0mQN1AhhBvOBuurXsP
vH150iJfuF6WY2mKHsxvXcelsD4BHLgEQ3nlEUoageL/XpuFdHTeOMkqXK06P6hPPXLcdeLrfCn3
SxcCIUyOrTra1AF+DNnc/DvwKBxiF7nnr/CpEJm32xkOFW6fhj7QLNF/7f0GTwgMPcxvOvG78vLz
+QgroIQU0BUWjxN1HEhZe5n10ol9OevPRznra1s1JkvmSmjlEg+vdGOsJW+wrDrZvBfAvenpOEe6
uXp7A7+CoOCmopcOMoBFJ1Y8/zicqYtp9At10hpB3ZKc/dEa/S2djK65CWm23/lu3oKJLecbRwXW
9RAW6xdTW34yTaa6kqb2TnVURe9FX9QXft3LOL3/ON7lAKL+UEKe/7iI712CIFenCpwSgHvbQ2PY
1IeoHv/aJIFFZoVJnvcyANZGz4cKjKXZ1qBXp47ECJ8xtVDa1hd1pPdw/zzDZBhaxH/AvfsBez5M
2zq2zFryc5eHZ0oFVnxp6XQ+FNPSoRFRoo0rInWgK2LTWZvKgyHn5dMo/eoKrNvwP8wvRn+sPdUf
CgX7/P8nsMjMULxlLR6v+Wac4KRN7zFUHI8L+tQXrtyXkZIOObBmMKN4uJAjPR9qHHn946DCIZKO
ivlvySTolvLw9nZ+GSnhSACFpVG553vnBTw7LMdGWFzs1PiLa575OnaoZ6UjqMTDIDd54T15abyz
Q9shp5Rr3ian1avVZ4g2OnVXjVReb7xb7PWSyMAr4Be2DnQD6lXcCLT/n8/ihImy7INIn6DjIJ2C
R14XB7ndXPeyzz+LVi6UPvIluJKz397pJWhPqJCPiam0vkS7e+VwAhanWLorIr+Ud5WZKKyg86ia
0e6KM6Pe7tDWRW5Uj5fsf16ylEmhAKZ7EWRND6bWvrv+s1HVGE2dCoU6CWMIPlbQ6YtEyhGL9mBU
Ps28slg/hA2G5Imh1+azEYTTZ+RJkCGtHMpKydITzw4rbx5s+GhwXHIf28Pk2blGQQ0xLTj/NJjP
yV1tEyyO3igh+pkX3Nn1WnrxAAfwtnGGKbFqa7zCQGpMvMnaPry95185WbhOQUDBEQCX7z8R/j9z
46J6bXEjTiej4WWZica5sgd16XHz6ii0TSB10q+Fcvh8BfyuWStLiumUo56Q1uPUXXmLqC6c31f2
FGhoKvA7NhLuzNk6Y5hQt2I/T16N6qqTld/cdQxSj3bXhSTnle9hJJ4w6EZBlDuXZhRBZs0uTcPT
vOGh0M79lCpMuy+M8vJSDylb8PrkD2xlzgPsyg83w5aoR/gjCi2ulUKKwCfLWbeE5pG6Kjbjkh7k
a4NCamcSeaNRlznLVxQl+rIveYcaoJ+OUq85UNOuT4tlnW+dufGfxsowLzACXq4cfCT0LsCIEJe4
U57vD0B2QwlJC8dkY/mgeoTaBrv7ihtHcWGgFz0agh+DIKfJ16GffxYCu35d17qxPawfxumbUL2D
elSDnoxdS+NjgWt0deybOrgvkUq5y6UxpG+ftxdfCrl3LyQAQQS48KJbMBgUUCGQDyc5VGE8Vs6W
jrZ0kpKE+sL2ebFJGcreYRIOmCLGPPtWYRqRNoJsOKlorpNsCaxkmzGq/+sPotWENAECUhCK/xiU
/SeAzDRp58hoi1NgKv8Iae4pwFz+oPLs49sDvcSp0A5lzage7B1YRC+fb5KpwYVJuGV2sitQQ9ir
5kGPf9iC7EG3rF2b4CtaUz7f1io7rk64PkTrsH5Gu6t4KJxpqnGn77DLc4cmaHDb0Nk/XjetOwWz
C1y47AhkXL/9m18cpn1b06UFWMMZhpj1/CdXGFwWbhYatysojB9oUEkDF1O/OOWumh/w8Sv8pDeH
6YLByctNRoEa0C7nl6HpUz8f1o9mZEm6rDjVjteikjTqpC/a4YBfd30JF/WiqrM3O6FJUdYh9u5A
r+eDLSJb8tndHPKWsv5RQLV43NqFF7mdeVjZR7VVl9frtma3AsbUlICv3ZqvctqGJ0uOtvHooKnj
vtdFVtxUhdH0sWmvfpt6buPNKOAYg0OpNDKipETvUyGragYqFpUp/0X5UjzMXgkCwmygHMalsa5A
FBsExYBHyNKj/xNkGPtWTWmmWz/1/p2KOmvHaoy8xALh9tWt8rLqMRuDoE2qqRN4rfilMx4lEsuo
FXfblC7ZPHinaJXr54hs2kqNwRe/5WSvTxhuY79rKZ45Uq042kXCWpA8wjLxe9tPhnmTN8ifcCBK
d0yCIvPqeLJ0oZPc9msvwRS+u56FKTAryoaUc+P8bNyy2XU9qvFO2HVmJ1nd9CKBEuQtSC9iR3ac
4GbhWLMV4FaaZQpv8SfNftKKibxj5s99wZMW5lpSy9UT19VmgE8pKBXdt0FBs418Y5Dp4G3+gyeG
TV1H7qa2xHNBURz8Qpdfwq7q5TU4bN88rlbd44EptWqfXF328gAILvtsmBp04oj2Mp9UmdpMTYde
GHM+ygK4Tu79FNEsOGDQrVBNqN3SikPZdQOXs53/qmES4POEbwp6XsaGmalo1PytbhqJpUkkceNZ
F8/44jRVeLQ3aX0dkBaZjyuWwA/maDTGsS6a+gPGdPK4Fl54rNbGzNMZIdr3zLT73SqkfTvoIbix
ozk6TNoaH6N5bj/xSnaPkSybx1YtgOqD4NO69S0/D9WYz6tvTzJBeI+tA60Gmf/V/RexIwKNualv
AbJj3/sACPKIRVF1xDWdYmRnt/pba/v5djTCGe/0Pi/yL02uyl8UzpcotksCXNr2wQj9WvfUKZBU
BxiVh86SrPaYu7i2NiC0B2QqutRuZdhg2+j4Mq5me/x32EtUMIXV754Dzlthq7pvW5jnX2jBdvyP
K8hGB6cToogNTO3fy2icMM3bhm/0VO0fLh6F35iwrKI1v3kfnLII20NldzN42LpxmhRcUukn+WC5
p2krsygphG1fWWtmdcicjEvLYs2riF0Z0dbGokGVjz0FFlLoyjVV3IfwtQa59td+0Jv1ocGn4EcT
9fuyd121wGAYdRj7pTGw1h0Q/KQOw3a9EbDkwDlpc/xh+EP9Zdwi1aU8+HihrAYFzysH8uX7WhX1
GA8rqKFkGIWkpbuVzZKU1rLP96J0edMCtrCTsA2zX0VVWOqwYducJeQ70yeLYNJgSyum+8xw22+e
Hsb2CC8q+1AUWxsmGWjF6L4HHXwfZcN6shvHmuMcjJaNRVW0+HEbYakeh165LgcP3/sTT0nkMqTI
qnczmdEGz3mmLz65HTimwZ2qz/mCPiVePYWqbnnFyqIkufeQVvBWxz30HEKdKKvWN5Ut/RIG1WI/
jSFy9ImqbfULB0ZPo2iWI+GTjeRER8knRVeRoYblwJupVqnVB/kHDqI2rzda1ffSLxpiYoagQYwd
uH7vrmKd04aPimIpV+kmwyrCeCnzeTr2vI7y2BvKcDgspYdOew/pJO6quV8OgXK2IVbzUiLmLMLM
jkOA2v5hJToip61k6CINlFsTcK+y5xhoom8cRiPgR2jY2ce5Lys7LjWQoGRbCLCJuTVhd8gaB9Rx
XiKm1uSV5SaR4Xs/M7cMPwzcAuLdNJXTr5kt9OhuxoYIskcPNBFOOd5X/Yp5jjsWy705Bh1rqhz/
Q9VPakgRAKmoV/tGvV7ZI6jZNFgDod/1NaIz71S5Aio3hMXNCwi+v49aq/06Wz2W6WXR99+UYQND
pw6AKMIIWlDGCmMQ2DXQviFQCInLurDWJnGaslf088fg5FaOyA+K+Jxm9pblibYjMPEBDndfp9AC
wWssHrWwfu+g+Q2s9aumLswnn7B6crAja1NFtfQefL3bYHpAreW2W22zIt64w1dfbN1NwWmnwY5p
Rx0bebfiNVKjspUAlOO8azsTD26I6H1sqsC8MlfSjiSfV4uDJmfnsWs7liWv+1yl2MXWfgy+UD0N
feXoI3m2LTG0H71/ub7799RwN/faIvaMMVMz/wPEqhyPWlAqfXB11LuxH5UqS6NacJ7HMNi6dDSl
/E3z3ecvjSXsd5dZIAGF3uqZ6xbM012oA7rlnofnfQoYvwuvyjLA4y1YF+N3IFb+Y7vknyNSodaQ
tht+77RN6yJ/n5foZx5ngX/Q1dpaW7k72+h/kcMzy+Ogo85L0D1U3jXcMa6jbBrM4IDHYDseRnL7
76NnVk+FdufflgGs5LiBzFgTpzBAJAQKzYAhW/of2q67XxAvSky+W5QEIPfb1bGxue6Yu8zxD5aX
r+3BbrqySEur580XDa7hxCbqW6B9+2V5cM2sWA/UIYR17eBuzAu0HsYr3DpWQiS9iiGeEOVw477r
0dS2turB8B1NZ8dpgl9yK6OvJVpb37t5G/zUog3VHhW0hI+4bQGaanoEMnJzmKFCIv5+iLCyOPbO
RDmjMjIQsnW5Yjyrt0YYCW4Rjkpp3TbvoWeWdrIVYIttOaxugnGmI5MZlGSe+L2DoFbtjY6H+FEf
fHXs1r0Ho1OWjyP4mCodyAJR9nSNbUkbbxAAAvyyB5GMosE9lBCuNqyeCIV9bw1gPXJauckmBkQI
ioG47s3h1ML0GKL3JgKiX5WKjE9eLb0h7g1pLaCCXLuMDcvvf2vUkL6YMqwdYMD+fFd4FpO7SGXc
D9pEZr2OVuOHVdnmg+U01pw6i15FgtLMdvLHrfpgrzbiHVI7YIAj1W92Sksy+11No/Vx02b10zCL
MDo4I7Z9sQrH7rdPSdWJOx6EdTwGlbnGQJpxXMjryfm3AKRTE82KtYhboYcswWe3P4GrXZsDZjKh
k7YeL5Nk1g4b3OmsPcmrCcWpbAqxIBhQU0GbVrv62k5W98FYR50lQb1rVWadZfxsshowTj0J/1qK
QP5sSj/4tnLJsP+lpk/qUgIYEj16luBErGMfo1nlQ1Ck8kVFlFr7v/k0ds31TAvtNySSms0r/o+5
81iOHcnS9Ku01R7Z0KKtq8wGCEkyqPUGRl7yQksHHHB/+vkiM7srM2vR07uxykVdoyYR7uf8cpL2
YSwiakM8FU0IEZD1PhjNorY0IPA5tFm0fRI0GUqAaGk7/K2NQw671Xcuw049FjcRlgPosyWr0HyV
q9QX2F8IZgEiba5k7livoaFs0pC19I6mGqYgAc00HlsT1V0spqX+0aQLndKdGTXdfmQTuvcmYTpJ
X7dcgukUIBNaSjouDvUg5jt3tmcnmUWVv3pTt0wxZQv9GFfEB17AlJY/2lnnwaYgtOStzEN5OXpl
BTamgfXiADOqd9vKhZ6DNe29Ks4Icn0PhdPcrYiXjXhdIRITYWeDkYiA8bxUyqAxjGJA60B4rZGU
nr26GzcUpb33qRP77ALyS7YzPon3aq4Zi7h+08tGdn51N6QuZ0Au9CQSE5/g+wr+8KjyZg7fa78Q
P7u2nYrESgllRMCLwCZRNUljccDTWRA+VHjPo4yCN3sK6uGQpwurKJ4BT2/duhLXogxVSL4uNyda
Ki0+sUSQQBFMUY5dC3XZbaBCA6mX7L2O4tAqf7SzojRQRpflfT3THRu7suwlf2vTegRkd75mIk76
3WAHmbcNcoUtHEA8+p/CWf4Fdj0vhgTbWOeEMXjOv+ZYVwYQvcn9clHkS74302x6BgW1Tu441rdL
Q3dNvLjBQLtUkelzEc16SOup/wjcUiZhkHp3I6wprGHrqf9BePQrKvFHxPW37w3XOBcmHOVfy4m7
Rkpd+NK5AErIkkx6MxWyKzd8OlXM8p6VebsxDalJr9xhP0wYA+reynaVVlFirqV1B00RJiLvna0n
LM1ENy0XpVuM+8wkUTQ0WXhjPYzrbgAf2P4KK/z7j/U/su/u9rdvVPzjP/n3DyCpscjy6S///Mep
+DF2ovs5/ef5w/773f78Qf+46b/bh2n8/p5OH/1f3/NPH8jn//3rbz6mjz/9Y8sTOqm7+XtU999i
rqdfvwjf6fk9/1/f+G/fv36WR9V///1vPzpgrvNny4qu/dvvbzp+/f1vZKX+AWE5f/7f33j90fBx
Vx+d+Jd3//4QEx9pBr+AlKLLI+ALJu7Mcy/fv73F/IWAICAKtFloXALgkrYbp/zvf7PtX84ec55P
1Ae4e85Arujm85ss5xegZEKZSX4nUhj+4G//9WP/6Q/0zz/Yv7Vzc9uRAiT+/rc/Y3FoN0ly5H+/
Mtd/QMf6DpeP6zfR0dUIrDYosv/w4//+df74ec+mKvCVfz7K//zUf+HEqjwjB3826mO/ttTk2jOO
OA3CekjbSoMR5/Z9h6XxGgt5dLLK0r7Es2TTLqWL7NBQ9FMnUDBAKYNt4qRwequmJxRseRcEXbvr
x3bQsbl67oXK0/rbiSZ1K6xaqVioMH+Z0ijcQqPJGz1N/S3BVcuTM+j1vVn88a0ciu6ZhTV/CDHs
fDOLEADWB7zWDMQ/d6UxRQ/hpNW9MJvldQr1eqNcpq5Qz+nbsMj5GBoecaOrylCBrkFR/RQGiFHh
G05Cq6vz4LG8fUYNscRdMS2CZExaSIuo4Ob2hWingz3I9kI3pa1InfXGI83WbclZuNZb7aUpNhJi
bzZNFdQvkxmUsYl/Cmt/RQHoai3e7RTo4JP8AQhjIzV33TwXwxHXSrEVvmpuGO9Y+4SnvlbdVJs5
XYtL1U4I4aOu4nekPfdwDmo6DIYYbqGMrY2wRvfU2GV5GenWyzbM19l3JsblwwUSQ+4XReMWN/B6
7QG2MuXoMr0uJ4eWmUb6m46E1200DemJNWFkIgicG39IRZXYtCj9WOwle0Mvu77KqdS3bQO/kiMe
uxfNjBsgmry3oi/sh6DMozkZOL4OuEzSm0r3esN0IBEZDkF2RBustmthVBMjBvRTb4XNkW/IAy1D
o7zyu71YlzQ40FTfhPFgTeKnbShqEZA/Wo8By92TaRXLcMbUGyCczMke5tlL96ld+QfJ1BbXpmsA
7REJvmt4gTwSVe93iWqkc9u7xnwqOIt5miEedmFbiIeqCBgg1rA48COUl6NTmVfzLPJ6o726YZQl
f/V6ygvzhkwfMDgFEoFFyVjSn2GmSIbFGLh3Za/bXSHC6kDZnNryYC53Y+iPmyzKvU3W+nPsg9Oa
SdnX6ZPu1IDUaFUnvMIk6TM9PBeDym672S7eS0vnJ0+44Y29zLmIPSmqw1rP9o5FO9Rxyn795Ptr
+LkIMZOHm7dnvK3qT5mq8p/SK9xNR2sUUFyvzWYHzxjcqnk1jmpq8006gwWqAp5bpLX/1Qg3v5vH
trihtrDYd157nvya4VMEuXtZloCDmhdEzM063Elgb+CGsNx2bjWdy5AMrtquT8ddEJ1L0hc1ZTFh
B+ordEdxBJmgg7pgexrikfoGjNNmz1LWDsYYG8gaiq2nS1lunLYdYsrIyo3SxfKuCp29mnOfXvVS
eWgSrO6pQJWcBKnRECo3GTyyjXghNc19ioTKrstCzx+S3cY6SOWLnc9v5kLqzHzweB5vB1s6H44M
GiNm0m6P0yD7LSeac9E5ebQdmDIesl66fGtEILsKdvSyr2f2qTmchntj6rsd1J9xmsMs6mNpNjKK
81YSqQ+jSm18WPf2LWNucMmjwHrc8/rylbPe2eaQk1tQRc6b1QR2k4iwtfkKkm6D2kvnI5+Rl1QU
GW++MtYnqtHnPRjq+jgz0+0cNLBAxzX40IwdYIt3edi7hQoTVZjztRSGuR2qynklalK9Zm5l7Qts
BPjcxtE7ziLQu9WnRI4fHRfu2gQ7r1+8mDUU1AOwbGsV5fIaDRGTue6t3awGy4foMJZLNXYFR2M5
y/tJp+UVINjCKUcn4INeTfNRoYsW1L5gTeFv73FOkiNzrHNE4DEF8ettKa3+SuQj303mGdl3rozy
p5OGK6F2vUBCkvoVeuR1tfZYMfu7tdDMZEi3x/uw9bzNUOCsl1kpbko26zu8+fI4zWo6MKa3X/w1
ipu1kd5J+jra+YaUL3O9hLHSWa/uHLhn0EiuVLCV1e7MJAudyZKbSKTpDlsykDmmtDGpM5ZlYLeu
/ICDkmNiVancLKsx3xQjhF/ctKU9xo3jq2+j6Px92meq3+ui6vPdWpfjnY7W8TisrvewssUcpGuE
V6NZq1sUO/aLO0gFAA8y87RUprzSbscDjiphl014JaSlnBtzNVeFoyvTVxEHwd3kAF2saTHu+NPG
w7pU9wwf70WhnGsVVOowlJoRH6Wo9xMj7bpT+VrtrLKJHtPWrxgMS3TT/L9LVOWUeIPztYdejuWP
vs+X44TvcUe2dPOGEzZ6shdfXGRzaa5bmhs01e80FeV06h1xUelPR5TGZg676DSvbXHIzkZhVNLZ
wuoo1+XS6iJvj0Zw5QAuIl6sOLGAPMYdMErxgigGdHwYh4cFxvsTSTWHCY9T/tS4RHdauKj8hMMs
u5pUJ+kqavS3dEUQgTGmOK7HINrMxHZtzCWVbx31x/uyafo3I5zUdgnNZkU4jkjIKEt3jxR/aWMA
GWbuqiAjPiQ49yYqz/4xELLomrG3iSNfmlej1TpHmTeKd+zl1hbS2c3AydcOdUqXRpT7b1btYc2J
dOaDxKRc/qbq5gS/+zJtKe5Y99HQhHfEkxRcYlX1UIDAYGYf7aNDtc4DEKdz8t3OvcBwxeraKBYS
l4tnj9MD1zBCf3JJqflNk85JjauWIF7IK2ZbZwH1iqnaqjoOmbYirGhxaLCd+4gF1ynvXGm1j5zN
w35KO9ra16HAO1Wwu29SKyIRM6dmAXCo68zLdGyik4eP7UKkkXEV4O25Tw1XbZmHUCCloCWn1J1b
CCTDYXn0uvTGxuV9Qf/D9GO0TX0osP0O0hqBKOoq29LP4L+gg5Q/VO87p1S47pVmyn13RD3JuJEW
DtbaSteD5StxLO3mG5fHkoDoQe9UVb4J+ZD7qCplRgFp2j2YRhjdt1ZT7lAqeduqD4ZjRw7HzYCJ
60KJEGfKiNUjKYrMfwd/7NEQTdahXxpgz8onWAAOaXypGvTtHQaKS164et9mZcGEpvKLqYysn50F
SRt7XYTFwQrSAPHNOF9JPwBj8L3FfGtXt3zr3C7clTWQRJcpUu1xThzgl9TGWIVzWq1IHKdcgq64
WVAmkYtIPGFsA5yBN6gvas8zeL3NPbA+Y8zF7I7Ws0I+e+WM1no/lItzhP5yX7wxt2/Wzu7vxtTz
DlCHWuw9IoNfIu1OjBzGrPf+MkX7nLPjdq2W7L6J4IRMLOtnEDEd8Nb72aZz8zLhWnWyrdcPbpa0
3jkxtHdBrFdffkzgrJjT5fXIiLHnBEuPuFVm7NfacXdpY1hHjuj0ZbXM5XlGLf1oIol7XNKluGr7
cHrH6zVs0W15xzSdm2GHC/87DSVDiSteBhh5TXFs3KVmTVh9fS4FqILgHn7M29PC0F6EBelLsTnO
0fWCYjdO1Wxchx4vhy3xuxzxAp+Yk83zU6kjEAiRN8tja7veXeGk1Q+vsrMPUzTIHytdpVcGQPid
wzC4XZo1vA7tNvpZ6QYWssKTRoRBDesSe/4UxrZjeF0SLNz2cZc3/sWUpoiFq0yfve/toigEXuWz
LYPu2ezwdJe5XRUJK100svGU/Q/gwvRUD+ocVjD6LSKt1FaHc+n9rW6H5gpXEBjnKtcGhO/cTdlY
U0ukiNEe2kJFyK4b5WwLKyMY+WxDm9syvCbRYME6OvmU8waZsc/tFOwtSumuAOcEonKc3H8MOxCo
vvXCy348/0QB4oLEwnm4Sb01A63Jx1v3vAYm6+p/lfXsPuRrKg5w1CulQg7+ta3IqFAHYCuuK1cH
WPIIHsupBX5WKuOl6ixt8MhcVR2pmFxPbW5r7HGOJ66WuXe3rbRtHi3u3f3q1+CkpdmRp+AwEtNp
0kIaVI4wv1wrDZPBABePA78tdmrRzVVPiuSeBsv8ooim1k/aVPv0LTv60YqK7CiCfrn1VACIWtjd
3dgs7jUp3iVp/ObSbJx0nPaWHHS/kbMYKIo0g4ORT8VlVwQeYJzdGQdMGN1jrQ31jaNAJJ1XZlcR
5FtiS8P+GcyF2He+M7wWvScvOwIyNn2V2l99NPE6dFvveslyqgU5NpXeyrVvroJqXfbmkM0veZiv
XNUj6Yq9HdyOs+gfRn8srlxvGjBfQ5dvKrd0bzkXsy/6sZxnQknKcbMqW1lsIWu+G0IZsCfhr0uC
cCW0c2iJJBBtGm3FSIuJJZQNcVLZ8jIsbec0lyLau/U0JTW2uDZBD5jt5tJjBSXEr0x8Y3JezzlH
SUvqBoy/26lEZHQzj6ms3sbO6tAQ8GRH1EKSUOF2xJaQHULM4GB5W269MIl0E3xnlb/uUYBVRB3k
7bXOALdHCbez+mu/7Up7IXcirOpHHdbYI9lbvb0OZfSzdzsg4VWPYxxloftiLyl5GkY0kgWhvPYR
uJG4oyiNntLOJpHHKieVIMymr6PD5QFIIfM09idv/mn7C6nXilzQWyXM4Adl1FXcVpDesceke237
PDHx4vfNLRa3Y5UZBuw7vzLoYgywSYgj9dlpivAzm41yvJxURoqEtAdWYCD0DxuRwmWGePs2zHnI
kUYhCEhzmucqvouG5BOOdKHT+aqwq+pUwgDs4UdL/iAI1U62kdNr0/relTcHDNLc5ZuqJCZcz9jp
qlmWH1ZXA8FVnn9vpmO2WZpotDdelnlHB37hthukucdG036FVuPsepsxIw5b+Tpn/aZx9Czjapwo
3sgJqEvawk6foi4bTr52gxMZtuZ1v5rWjsiP4Mb2DJ6KaozcG+UA76vRCDa6M60nTYz4fgXT35Ik
Ih7gv80rYjLWl8ntSkLFijU6wfC3F3aAGBcdhF3D4NTYrHedzXNaHr0OG6Y3rtF3QAPKu0I3RvKW
0NluZGl6TBFLHE3o+4dwadyzgMDgKrbkTptd9ewYvUYzsIr9lAX5tVoyXNDBMMVL6DXvi+tRqjkw
+8eG6DH5cMNvwlQXCfNAfVWFbXnTkJlXxJGOvEv+LBqlShR8rCwBktVbRQqv9NlrwLeyd1dzxh8c
Oc9gTDAORUZrobk+LsrQD2E7uAeieMWule1wajn/zpf6vBupgCX8Ywz6I30AapsxVm6Vxn6TWXZx
TR4kV6E5quwTkfZb4A2ev3VHe37LTcDXYjDMV9AG1tV2Oj/74Tpv1BC0r7NIH7o5kNtgsNSpKTq2
Pu68ktmr7Q7CNxY4sjYAQ4HLIS81swz9SejWkzCrbms4q5XvJn827qy5Mk5dJ/oX6VjiuzRa9yuv
zt/0IMWIeMxMdyZ31Vb1RpsQWi4hwvS0Uz0Cs6aNLlZL5HuNEBaV0q8/t9vI/rLxVctdENUHpXzj
5AUtA3vWRinXpA0iYnf++0hByc1akSSz4CxnchubfWcwumer0V3DDNbQqPN8Eo2srwmtn1fIVZNY
ptTs9E4PA4UmRbM4qCLMob8VpEENYC2hODCZWBfs4wxcfp03D5NTZW951QHwDBPRz3PQ3lOKEn0B
2+PFsqlfvfLtXGbxiLjlE1QO5coo65CPH1i/AvzdN07T2XtmvP7kVQGas956yUyFvuDs4zck8noH
+ysKrE6s2W4FgrK4TpR9YSmXkanqMDMwIHfDvdP03j5MZcYUxNCHVmri12rh3G92ZM0Odty4dq52
bDmchbbLdbiZlqA8iNIcP/HkrKQoBRzMJQs6rHRmczVP1kRSvBtG53NOQKZ1bnjL5hpdRmPe/jA9
s+131jiM185koBZbMD8wejnLVoXlvGFoqt1EGg76ipCg0nrntKvfXOi1sX72RVW/IKTKhn2RVcZE
ClEqvv2AKKhY1P1wQhkS3jqzKKzNmk+N/gpSrW5lGfjdjgPAItQ2bdhnZLGMXQxzwbNUFl52PyP0
QypFJcJewOa0YIOd++zW/XJEUEQU1Srmdev70/SSpXQxonQJLj2rai76wcl33KHk5PVDJK+hrNt9
VLiGjCddeHLXcn/gd7PM5qWQFfCubfbNgBSmnXbtkHpWHInWf3Jcjojb1JN631ildwXiEDRbYmqR
leBhu6ukvWLkXMSXS9rbpXDCNCPBYaQTHIKv3fm+XJ5Wb0ZNH2bu02L4xldYyHTv9/148hurqQgG
HKZHsp2CfeA2uPOoj3hrlcwitjqDBgHV6LvecuWdh2GZzhB2Rub3sD02ZRSuidu68n7IuuK7sQc6
bTSu0Nj2tbWLzvIO1DlRdCwsz/8gz9RrtrioyRpt2i7bAXiMHDWBfsh7Me3GtchJykIC8HPggIMS
HiLCXtcAsVfDK5/eP/MwKQbaJDPZAu0i13h/OuO6ghs6LvnU7eZAmHWiMk+/0/nG6y4A7Au5wRhC
2yrj1XROTKDkSB/nwUgfVqPu3mbXLr6BKINX35XZAYnH+KVnwz2ZVane0Wa75CX06T4wl1fP0jY+
qtIZrlrhue+dLdQ9lICltrSLOBf1aNQvQqt5Tx5BtembdEqK0iGykdUmE09pOVBkicO5uymJFPnh
+hVX7gpHfDMJTN5mykwaa1m4O6fuOo5QO3wOkcmiNAvc02LY3paqPoIjFC2qpKam9gw+QtRFm+YH
C2ZiytNXeyqKL4La3F2AAuAh9Q1776LcRdsiTUCuPqiLbSGIqDL7OnwBO89cTq4mRzMWUowM7d6F
r/RM6Z9ysdYn1bTzhb96vQA/bac9SUU8vh6X2oVtLpSPgvfpj3nMOHLcxl62UZD6PJmlW5/AST1U
YQZDdYcpfiPSqj3alpVelijh96W/6gG5Gzs6sWlVva2riVDMrFkoLnE5CVA2Nq4TB3qt+22jpvDS
yGrOlyJaut0g3exNzF3zNgaZfrCBYe4jnjbAiTY7FXnUXTRAQ/uzN3/fs/nMMbo1/4vNiWVmUBjo
8C3mdaz9YH6cA3Qt6Wr4F4K5EbjMAC2R7TxcqFQ2j57m9MsyX+5YLjDYuVJta1P4N2JYpzvlaDNB
PpQTuzUUCblm9m7ilNnWqbPc+UwL27NnC62A6+ya0WL3IRPgoqna7prO6PKlxPLDPDwb7bEq7T5h
SM2f2wwQrGntYNxRrTSeA5BXEdeqcz/mshgO06rUtnKn/i3KnXDj5YLQjqolRKRu6XOJUY4OG35h
zcHSUjKYp9FDgVL3mvjAZbNk8zl2zPWv7WwcD5lYii0Xgnu1YjGMEWSYz7VnFqBJRKjFZzHiboQ6
uazXprmru8k8LHmVsQs767aywq7cZI4RftJ3V6UJUVti2HfZWO7nDD6qw056mnLkSMgsp2zehJxx
Hwtij2VHEKr1SsZY+NiOui4vUEV06pjlnW8mfh0USA3woj6rAEFTU0l5JElTXhnCrY3E9YRyXwWW
0mIzyDVqdxbyyvYIrCSfNGLgU5n64lGamQH3D7TGENefa/Vkajf5lumeeKKR1+hHoYz5GaRyJHdD
pVelrMaXkmid0yjdHCQ6HdKtmXYlOL3WIdyMc87KVHkZhLspNGjZYmOaoo3hFfUBvQ8jM9cOoQko
ENVDOVupn7ioaoyNj0bjsSDY+lo32nhvXYfGrGHSAI3+4C6kGRVOd+BUnmfOdz2+jGvjLTSR2ryH
kMpy9+YK+IEmuK8eO3dMrcTlpP0xpUqa8UT5T87iIjrvUKF67Dm/nJRcKPg+TpKI6NuE3Do7RxuU
RnctuoZ6p7rRkQfOsnTf1VWUXfK+/fKhXKtJ371UTfKAirEo4jI3NBsuT1ZEQg4aOZJ86tofx62P
+ZMAi8VrPgrazsbr3PDyfJ9H2q7vyb+F59CtHwiuSkugnKjL9ZsWNrvcsMGJfuuFI0uaG2knIhbV
Kzryd4whRJWNp/I4FWHjJEPH+UJ+Z5HvwswQ903ImLrlU3fDvocPBuUMs9Had9oud7MJj5RkrWHt
TZMXiTbWjBu7UfmhnAVbylIU49WQS6c+gBc2912J5Sutc+OpKGzjxqqiakkYubuXNghLfbk0U38/
9nX5hU6Ofs1Sj7dDmRF7wyawL4tzaCi9LCNxukuwXnqGPTabtiv1z6Y0kPpUaTCBFM+59SYcFem4
LzrmMtMXLEq1T/aSl2FN26IvI1Co5YXLMaSfAgJ/yVEs+8BJBEF/h2AhJwPGihyX2l7lY+G01Ieb
o3+kl6D0diKTU+zUDFeKju4kz6dpjxNgPuk2ta845+YXPalxV9oaDXEjovJSZPnwQryRPvK6ba/7
gGQFmiHqOwjX7CKPBkCZmsjZRzRE7k8Cjpo34grwdmQ+rkZmAjjTuYpwek/2YJ9sNMUUJq5lGZMc
NH5PnJJ1TCRBfTkoSzzQV1NuSdtCA6K9BQ7Jmx6aQCzIdmYkQ03gzw+jmov7qXRVAuzb3dv5auHh
KeW2D/PmlPkDilD0Vo910MsHNVX+lXBsdVxJuLyEcLCTqtL1zkQwksi+9356hechMm4VXId24N+K
DKqi1OGA/FxWO6cYqguJtycOVgW+M1XjgI+hXZ6nogmnuJBDiXYpgwWxWv+jhHrAeVwLa7ciDL4t
HDGQsasm44WmvZZVepjzIc4z6rQcUyw72bkluMfikgQwzgS+Uo96k8Lsn0J7gh80l8yBQPSHa7OZ
2CCGZja2bUADMjg7JoV4Ihxjs5jhejMU5Xyl5haHQivnbUhQJunJlWVuSebSCVKEnKKCsHirqiHC
edPV8r1E7RluoX/CC4tPN5IxRHAdSmJLETI1pciua2OwvsbW6tBA5voxyGr5e6ve/0pI89g1/PdX
bcyfNDX77+6sPxF/faf/DwU0OJD+/b90Kv8in/k/Y/PdFh9/VNDw/r/pZ1z/LJ9xTByaJpWGv7aD
/6afcZ1fcPd4Hu6ScyQIb/pv/Yxr/QKoRbQexlXX+y2y+nf9jBP+QtiESzWwie8TYU70v9HPnEuP
/qRzOScr4c027XPcIB5BPzxLbP4gpRm5p5QRzOU2hAffZViWN66P7LxHDZi4LgpGb3B4cImpesKn
GO7tBhbCcZF1V6ecdB0yTJ8bXR4hBl8cxWCVZ5eUDmyq0TpMo3Po+uHAxQ1Z7KzubnXTeOT8e64M
kV9WZX9kxI1FE4GCAzJvAEjrd6eJpmszE7ug1ncpgznjhGNfkFN3MtcMhWphE5/SoWpFyJl76E/W
YP3MUrhM18i4UgZYDYfNGxTyUJRIUvUsng1VZIlLu8lx8Er7Nh8txizCfqfJo5UuK0+F24b3Pq+Y
u6XUnA3DVG9XCbW/jqA6hj9uRWp0N3P3INLuyeQeclzDvLOrbIrbAVt7Oq8S6vLXdNfmOFXoLAjf
wyo2+hHQR3+ToZ1k1amu+9mZDqxg/U6TQv0ppMkmZ5VHGcya1t8ZRqsl7BgNwZEWrLcB5jCxIEYT
3axX0rYI1iO0tOTywquzTHtCf0q0ydl8OVbn1KjwSbjGdgnw1uDXegKYHQ+NI607W8xA0Q67nxzW
xFbGvUjfsOsxH60FozADjQ/ovTEndZx08IKI+NshKidpjchOzpbFzQDgsARL3JE04S3Oa9uAXFi5
fk/PQqSGklnEF0hLW29+sIt2QVcAFB+v3fhE9jQpfUYNSR5M5iv67ClGSPUUhfR+AaGBjviVeEUe
dD/6/kVkpcth9LMr/8xkuwJ5DggWh1pbJpMyx8RdiiHWxjI9g5ZE10KY7c7U/TtExPLpsrkdWqN+
kmOAiiHKMWKh4GnOHpMu1EA+lLyAe5QrNin7yhar2tBCxe8x8Fji0+CqbpBqpLbEVdEat1ZafrdR
va8IT0p6CBWna0QclhOU71hdQwElNsKWTVnNn6X5jAzlecS5g0Fplp95i+Q2LVD/rOPiY5ZcYBqz
FAOLid+qMhZxILdGPkulnAvywdDR8Ejuxqq675eQGKewzm6dtsk3pQy8ZDAr7wwLpN8FSo0YMfQT
zB8LRzk6145T4wnyoyHRteFvQkqlDtky5tveTWnn8Gyi9eCOd1ldtaQjkjcd2yH6n2hYhx+VHVQn
adlbVxekX8sykRQBDio61dhfeJHWT5oKrYTzK6knd58H2XSn17l/Jc95TWrXrJ9QIDF3dhYPJwo5
lLkhDwp5yK2TIQk25nuJEYe85qzdKJidO89Wn5FbLacQe8+FRAu1AfMvtkY/Df1Z91yDHfgad4Wa
FzboNhhOhTcg2k9t8YQ4K08WnG8XQeC1LxWJXLfCzIfz3D5ibkAKGpfcnT8MWNUDaoG+TcbSq08r
AVh3nJgl3pAJ56Ab6PLJwsRyU7VDIImWTTHBNnq2zw+Mv95XebneQOiwHi1geIGbtchsVXhm56KB
EPBiyYpkTn36q9cSClNqlvllCJYnUog4qwTOyHdjzalL7QeE4pUESIvnjHBTrx0bdGjO6HwUWZi9
gNnWzg7wrtsKJH1bS5XEVJdVfrCNiqfehQQ4Cn+NZNyiAd9aq8ifm5kfRocYr6VpGlc+skI/dlJ+
9QV41wkn0nK72lL/EE6wJkW9zkewr+mTDET4rHZKcQHSnHoE3ueEMYbq0wUiS6Zg1NcAhNiefPi0
kXkOZnB0mpw20Rmc2rB9+dxavFIFKZNzkum02lBrFsROo93d/2XvvHrbSNNt/VcG574aVV/ly12J
UaRy8E1BtqXKOdev3w/t7mnLs8eN3ufqHAzQGHgcRIoiv/CutZ6F753ATEmq31NRgg8oSoXHvFXs
MAjNN9gJjNuZNMNBi/XprbGNFmnMnGIfUZ+8lV0uD2ZSU8y2iLnApF3xqWJqaCK8lV+XLm62sjn0
x1ZlWkxuQXBRsmzk9LQ5lApqAfzO9ISOYD1HYcyNquwnOJqXK3Q9cRiHlE1rrMiL8BUkOA6CQrsc
pSYDF5qI+m0DZOEmysUUxPqYb0KWOFdAPHKjQamD2IjzB5mv7g/UsO6Yu8/7FbGN1KRkblpdm0t3
JjCUOEvR62+FnSrHIc7KTz1rDUNsJUm8ItebB6m8AFRHgXTbhVh2wP/F6COOjJnl2Ftzh9tAYpBR
2AsqoFEKa7cUxuragNidWAwo6Mg3CKp4/jJQou6sJYXsUMYaewPCsV9Va3eEVsKVhPzHAdzh8GTF
yXoTkeK5ScLolbiUEtDNVIN5YnJH6K8MZmY8XldLik/1s/ncQDv5vEhJeh+RBadpRIiDDQWDQ+3U
ZCRLpzoYDL3excoQ8dlPsmrbyHoddHWdX0vRYAVEf6cT4PEH3UiIyApdd2mCIiFjaMUNRyLT69Np
2sym1nsVVks3r8fmmA0MDEPg7F6MLLTlEkSSrLCkrRWbIsAuon5aYJZR1r42gaT2FA9JIRJ9tLxr
jEGPgyiIcbb2DVSh8UGXaA7oui6YGUGDnX8JJbZtRJeYH0YQjuW8G0Mm1Op4FyWqv4ChCMJUHh3D
+sx8zMet5XHT8zKFIMNs7pGhMpLAuQdOTThaiN2vNivXLlKAihHBjqKhckBqqTaDRrKJR+M5Grmf
VMYYXvHkSdkPzx1FVKGGyILJZN5atcjfxm7NbksRpo/MgarLsKF7Dg0cH6ZUngvEjU2fKupVtkxy
kJt0mlszrAAwc7pzCS37lTHZrkZUAO9HKu85Q9yCzXVB8JPSonLDmEufqTZZ7NQ8F1rM3MrCM9bI
XjZR0FLFRgBD8dYoWpJCjXYbS9rLIkv9sw4HpJBm5UgKC/8oB6162KoI9JbeBRrDn11uhV6tgt4v
lykPetxG1hojRDXRO3lRL47ZkJvSzBx54N5DuUPvFR3QWS3dathmg86YZKfSmsY1Gj3h/tPcy7Jc
b5nBc4jIQj9DJ8YEg1l2ad4oUSNO2dzOxd1gTltweC92Uvqxqp7kMadwxoh87thB0eibwf7K8Om2
pXzAbybbcLAiKx5DVzby6RRb9Wng0DUwjPApLCXw27j4dfIgwhHO3rpBHPItTF++MaD0JvhtDkle
BEzTBj679oNEwYcrzOVd7qreHw1sF4wx6fvOI8ooJDJuuma+WHhErNHwCelme32MPCUp3psIHVWb
7uoxx2Zjiro5aaoIADu+z8byMMj66oGnWDkboS5G0UaXcCwYehF6CRdgxrTdsBWG0V6kI3ujJ0yA
2PukZ7lXko2GpMN7KNowo9lUi+6tNvEsLcrWrSSv+i1q9YE8+uR2WnhTiYsC1cO33/STvjgDCgF4
oeoc6RZTe6Q8p2S2wURMOzQtGm0Rs6BbsSuZkycWC8i+0qCjS9BMsWotdwSMmRAbDJOJ4x9zk5Sc
RLWvLSfv/ZxhFRajseuJymNjQVE0p1IzGJxPbB3G+hTRkeISKyByymwDHx33ENWwDraUWtvejhBm
xqIsncySqqepRSaKcIPswCzmGJHGdUskT91Vbdtu2rZEn5yV8EFGEXPH3DbPAwMUcCFZtW/FgmtQ
zJKDkCIh76iSq9eVtolyrDw0s1BmUclbTCHiWrGl8YohN3Ucw9DcQn2OnzW2t0D08goaELONYxlW
cawkXAk2tuf70Mox/+D9Kdwa76lrZu3q1oY50kdDIk2J5+SkTaAHuiXTXK3lMNopC9YAw0zHt6m0
hk1KdwaTh/W6WeFyeoQKlVNl95Zv1nW6n6xQOeCqC926KclAT7J4GsSaQUAy0uuSM5anlH1/YlxS
+72Uyk6tL8A9K6LIMEqlZ5YAC3x3ph/mCxGZ5sjhYDHbcyehDu6yZK+heslNFRh9SBpJ26hBV9f7
r0VUbi0jZKBZK49WXeI/S3xTbPA1P1WJsbfWdwqfXHoS34WcTE5f420bRH0RVo5tH25FGl1RjUV7
9jzBpQg31opjSbLu+2J847Td7SoFBQM8/gv1KUnQpv05zq4XZcVux3kKlvWmQInjY7pAmWjDdNy0
01i6obVau9Am5t5hxXLGKRvPxoCNnpm5KxjsYN7rVT+y19yH+j1t9XqOnqs86fd0FEf+iNTi57N+
3SYJ43+NKIIsM3+h7Fu6H8M8xdlhGdFXGWesP9Do50HEBwxuGlnNDYZxn5qs+U0yxMaZcOy9Xlak
MFsJejPmcLV5GYBZAC3oIamHedN8HpAzfbuUC7dKuuaZ7lF5JgEZlpu6m5NN3uFN6ZViehMFDoOu
rEPeB8vUHTWJ55bVenglwRsK0iyqHmvSGEfRVA9AXPs7kTWz1yjMXZk+zh3ePJvNIqooIKQwDHsg
+V4Dmyp2GmfRCBE7EeQHJ480+ZXUpKywVqv9plFqyyssuQqMZrLeSeNLgYXQBiRdMlCuMF1vWhM8
BPPrdIM9sD2WSTYxi6qHDROyckdfWvUocb91lLQy7+Y6xCGEhrHNkLM3PQnTgOKacAsu2Pws4a4/
4L9tbwVJI2cSmnIY8yZuUdoJfhusGzulS9VtttQNhWXGszqKjSUnvGyy2mEInaAnd1Jr+Y2dTs/E
DKvb3qhWf0B8yrnYdEwmAflI3JjH9XWNrK5F3DTVU4y32MOBubAyZ+MTlPg+kFro9DS5hEEYLpA/
irEcg+SiPkk9h8m8TqxjxfmLG/tUY1eK8ydYjhgmyPHi3+Uc61QRyUopTBaYGEJTuZSFU/pQsMXt
F4Kt+9gqZJTsoVAInw/2XrBFH4pVx6yA50Y6jQgV1H2F2FlbNIx9MedXBrmCN9Hkb1oNWn/FNxpk
/KGr5mZ5lTTGiO5Vpjh4hbFwO2xHL9GrJShFK93bWp6+J6ltujJK24ZaLv0lrwo2A4lCsJIQxkHI
XeIPkYxbUWgjtnzdKLnppSMfc8aT3/kxWIPHb7aWwXgplLVhBQQtiz7GsQJlQvhMjkYO2ZPFvCmb
8n1GY96hmkmZq3B5P9VyxPJWyUuWubxQ/adY1G9wUMR1M6nRRtPs5sq2l8yfI84gmMHzlY1IS3gj
xNOVgbnSs5flVUTry6iH11Eys1hKFG3mnbcQ2vmOG/xbw87/P1ODFlm/fz/1vI/f/rF5LT5/HHxe
/s33yadE1I/qMyzhGv007MSXovXvo0/S5r/Rv2rw+4wyhKpd4om/Zwf5V5YApoiXR9Bbyqzxx+yg
bEJ9BbsL6IsfpP63Zp/iY3oQPqIpsxzxfiFAaF2KYD+OPllIlWXO8xsxJxPwiiW1PpVFq9/AC8gT
rFtpWNZnTUl6+96EmxMS0mrse3AO09e1BjrFFMVKuetZBU6a3MoZfzK391h3aX3vKvVpDBMhb9RG
1jybe9ZtZaxZgSCvTfG+wcYmHRuzkNPthAjyMPRy86lVUPM3q5inPqDso2POIcXYTiNMsI3bQpVm
1ChTNJaFg6AaurE+2YlVlVhbInbWxAQ4QD6hGmkXGFc0QC2ZWIOMgr3BEePEkp7FoeYbnI1712ol
eBrLMCaps1hQJ5j6lm2Pz4xKmcvBR0ZqayCRWPiwQCjk5szCm5k2GRotjpiKKVXowV2zMZFYSuTY
GAtLx1hwXHN87xlvhdF0sWOwpGLIozqtdnsAJCVWeCStWu61Uz+Yq+Y0zapjlBxGjRy4RkYAox15
NK7HDWM5pW+kdKdqxMsk2YL3oPZ28ZSldKPgPdSap6nOctVV7EZKfGOeS/J1bZoouLNFXjJ04NLh
mFZrnhKJ9cIRYQ2uhFSFPG8XE5CKu0wxHIbIaqGe4xiJFzccGXhSFyW+6kqsRYGt1XPuRUnLhkjp
BxMunNOpTChukjpfzzOBegu0KXIbUOrA/GdpvQf4vcjKIzrsZZhWZzixiN9k/ZbMolid1hiB+HAw
zY/5BB0wMEOq091BNuvCz4tmvh0TOdrT9ajkXi7j14ZrZK+Wz71CxFxKlHhwBmjd0X8WNbLW36LQ
BH3//aL2X8Vbm3x5Lf9x91pUHxSdC2H6j4XNsH6jwEdYzAbtS/SZ1euPhc1UCEVf2nq/galR6/+5
sEkKfwRJm8g/axu3pkty/3dVR1K033RYwYhBWDE0JFLj7yxtLKw/ZJd1EwKiKmRVIbUtw4/7udUB
gwLXTX0077BlCy/CaOzopBP9LC/lXZj23e6H1+h/iEurSFUfHhCW/TcJScDUpFDl5wI3IanEgdZq
vDe5T15uoj0LaKvE1n61O2wgkyaOegM/UG40FCFbizbdIo2lp2hRvE9DlOx5AGftqNao7dCZl7ey
Hl4K3PrIB+TJb1uNgr5IUrNNFCrSWUpNVEsVDMiOXtz0ddagqUC1L2UvNvoJ4prGFbWKAyV8NAdr
Nh25WYVfz03x8uvv/SMUkCp3vnU2K11DwdNlsu0fNxFFhEVIwra/Z3CuuYklGLYt6vPaKrr360f6
SD28PNK3fYqKTt2kvP3n1gy7l2kE7o3iHtZcf0rySGEuHysefgNy1hpRvsPAGDz49aP+1Jb+/WEZ
RwgYvzjnIel+/AZRmauZ4XVx3zaqEoiE1HPe262nqRf3qS4yr4qIARk9fbHm/IUA6nz/66cgLhvx
n1n8708BFVWRNS5R8BB/2qhlmVo5TRTFvdqU4hQ1bYLg1dtsEcWpMvmWIzWb/FqyoiCWGenH3bCD
5RZ6cpZlftbpwoeNNG2MvM0oM6jay70mIZxlr3vDfqGSCyQrU8Vj3i5i++sn//P7w760TABxh0uq
QXn61tHwg74arbRb5XYi3aXyk0GXcyXtBbOOXz/Izx/4y4PoCg11NpX29r984MeoY+PDGntnxMXG
SN76ot6wCmzm9PHbA/3nsPt/lEtvyr/fGI7J5+XjfnD5+983BKGzHRjU6MDCsH4/sn7fD+zf+E2Z
U7AsDP6I8P8/twNV/U1B95dtzrm8KwTvmz8QGfZvcJZti/MtDQCXP/3f7wUmLRgWbeQ4BbAgwDz+
uWG5W1Swj8CbMHwWXL/6bsZKUkrJtalE7Z3ZGvNfoEs/vuHpYpCxqIFShN8MNU1TL3/+wxte70qd
2QfG8IiAsNcqmuR1Qvo8lm34F0sT7WAfFgaT6YhMy7bKJsc3x+zvsmT+8Fj4JHIC8T1pYFBCkeLn
tRHG8l1tq5J6YcnBqihd5AHMqMx2ZjldyV8WdP3lCoNuYx3ZppK4B2johgpN2IuB89o1FezWaqfN
bgU/M9oaCGyIwYZK6QntAG4oIfN5OO+yu6G3dHCZ1gwOTBqMXD3aM7jjXZzbwIFjpR5sn7S+Un2Z
lRbGoF5NZrQxzJWbAI7wuWqIymG+CnBHgsArsowpeA5DbXC7wiq0U8horLuuDAPLQy/VC2mdOpq/
QGbo4FevtflapHOlXXFgN68jPQmv6sVMvuRzPuJQ1ZkQObro6NFhmyBbaXBmjDrEARrJ8uqcE0m8
qoAgqTYGj6yzCAD1vJaeETI6gEWpLJV11AuTawIdAfnkKbFkICag2DW8MLy9v2B9UvIXOkB71W2p
GkN0m5cB6Mkss5YjgbA9KgcrbmZ0WH2uIEE4RPVX+koiYXTc1mX4w6vqr4pVavOGkQO2EAcrYJak
Hj7xanpu4nS6CMZSWd5bU7WgoJeVrsMhSBt5lB/NaaZe1a2FOnc5Yd5QtW3fmvSJqAjw+goZ35gl
rjYEiyU1VoOuYu6v+tBu21Xbp4UU1+a5Z65fdDfAchuTOCfbPXEjLgkMuZAEtQUuYRXr5npt9o2C
9RtOp2oW53UwB/k2BCRWPEWpna4daZVYwKVakfVfsbtX4CEZzy7LDd8AuF+vTjtS6fBHtA77mV5j
zoQdIsccDB2hkA69NZn/FddFImnnsNelDmxuMhberOEURaPkTURAZingyZAG9Pg5gvZVk4FJXpq0
MTYK8reZt/bYWYimtzATZmK/UYAlpP0Cirxb/R6XIXdNmb7qx6EtqhbXeAu0Blv02A/RWZplDDMj
BxwUUl7rCzs1ZdzTmBbGtoEocYMKSf/xxXRj2ZvQ1pOtOtF76xEjxBNSFpZ6NrOx46cJMjDzSiMZ
1K+Tok/1fuoKvTopRm6px3ycm/yQLHDPyPfI6KaurK3xfJeqfddtw6a5/FW4LmQ1+FSIE61echo5
czwZus8wAdkpI4Uub9OlHlEkItOo32TI09lWr4YlOnSGGTHIEkr7uRsGMHKZnsy7pK81eV9L5CVA
felCjtZ920BqGggpZh0WTyu0V0pewpnQShFU+qwbLoD6YtzoHJWiC1+yVjb4Trj29kPN3EqN4bSK
pYPXuBh1VnhhosOsikWMe28gxUQaWG868IfjILsTRgRm5pQGyiARSqaC5EvpelSlnvaWjMq7Dl2N
SHCmRILZOB9kvBSNGJS7iDOvTKY8h//7WFXhbGxVxsdQNlXynU36MpOzwDxd28rYMxYrcQjJ8yol
2wWCM1QDTRBQko1EZjyI4bc+lmkqxztJIFAwNQ/jryWk9dWNV70QJJkyPO/CjqPTQuOY6s1Ae7F4
5mMc6EYt0ZlKDO2QrbhAYNhO+uiPxaCPnmBDKNBJk2G+4105md4S67H2QNBhBpCi9HmUZI42c2cp
Xzjn1EW2aWtbS9eX5VLnfIsmvVpeSX3nUn2CO7II8aJIZURkxJlSPs1ddCkyLVt0V0UWleGTd7WG
6WtE/1WHt3jUwrDqPo+NHiZq5KrLKGnT11nE5Kof/nM++v3erHHq/uX5iJvzTyck/sXvV2bzN9Vg
aGczcdO5Hn8b+P1xZVY47gjVkqFhsA9ziPrnGcniUswpgn/FCYk9/gJ6//2QpP2msv5y1uDqhekM
HvvfOSSp3y5PP14xoJvbfD1omBrHJZhiH08S1pJrgwKqm0iaWQWmZFy8GDm4WzekULbH8CxTCIu/
azRplQwZuDSpyK5t3a51R4sbIP2WOrVBYYRhEYTDilWgL7mX8FkIO9T0tY5nz8RJfyyjGNEbI/hw
G2OmxDNR4pkMbGxAqJIqrLsxrPC+d7Syhth1s8r2qN9tDSeMLOltDtnJ3XqIikMVt9xl6JWc9mR0
ZtLp8PJglOYK6EKzGxEegKzah0kX6lNO8A7zNzfGrVZH6b0V5sUbRxsTJlhpDnjgZL+AKrzFkDgv
aE+axaWOMJu31GF612JDuZ+SGtQ+y9X00sNB349ZnaB8pWC3CTmb46co0dgztXnJiEcl4OTwSpOT
cequst/DDlj0bEq6fmD71YJhInzuVKsBNDjBrNdyoVuixOnlzrozuyph2Sxn1napUNvbJZPV17Kz
611nG1gZ9GWpXrNZSKtbZDkIkWmpcYMatngCGJWQ3mEmS9YzUazWUc1IM8kzqHThNZjPvH4g5ZqK
aDpkTUtEX2JYsXr9aNbXCDY48atinQZ3xRm7wZM/WTA2FE9N9ek2XEkoRavZvzSKWjduCos4dzpQ
KMIJrd4ChpGstBGrtS4Ia0bKqSF7p7qwQolpMMdozxTrgsZi8eoPUJuyZ1OULaDavDerPfxX+a7X
CqA4TY/FyhkQYYkexrmCM0hjau0xx53POV+CsCSwrDdcYK/lojJKjJiJQjPBhBThksyNM+CXIiH3
2Xb3s2WvX0d5mW+gC2vDpqh0uzjgj+/rDal3UhMWM2a1bhOFiBfnh9tQT8q3ElfK11jqp3A3Yibe
1CHkGGqXlxS+bhUNPndmSlW7VJvFNmcMCykvhzlndqFxpa71UO4I77aQPvPIUAlN6MuTnYw63KE6
wcEhK0X5tEDAxoLVSKIPBGenh66P2zYgpWzeI4pa1cUBwSEUgNnyomDzWV0w3HCxM7mtTxwzUZOr
ouLnLTOTPmOHIAkXcSJjMhuv1qdF7mT7EklmTpDpujFe4chC9SsTk21jyBSm+WMzQLU22iyn1myd
yj15I/Z+K+ULk9JDGgZtZaS4Zm3FAh8gxtiGgLUi2suDycS3yboMh39hhvezKhfvigzZIFBNlfIE
OcKD0TO1ltxprmCDNh2BFs4MuqAFUZrs50pwHHTAIF9qF5RJ4X3YdLdVuyhXbQnJFC8iGGBgWUzV
ucFIA8pjPb+3iLMdWdF87TnpF9J1R7oPKzLkc7fXIr1za/hiAKqkSjG8Hqg/1Haycq9prGpu2Qim
ZXImkz+A+WZcwRWc4aSFGM+3dZYRlF3iHAtCow3blRFJ4bWaUdXUU6/Vvb3QvEqcrKu7vdoq6TsZ
lxBEmWVobtEgjLq2PefyrS2i+NUiiwUKTUfAhOwDydP0DKzvuVODTupux56pOQk4qx6u+1hoJ8DB
hnljGfgNXSALYKVN1hXLB5AUBj0kKfhEZgt3A15dWmKQ7drnoojavdHRp45PA/rRMjTyKWlLgkuW
hFGca4+VfKassn8ZZxujVjjw4+enVtHkbcBbdwZMR1+skSOoP82LDRpRiKxF55fXxzwf5ecizVlc
xxA29l2jcCbqL8HzOj0D8VaXc4FWugT5BH0cP4tZDIjEprIGXQ7Az5373D63oWSSuqZJhMaHMrLK
5EaVKhzSFGEksbd2AM7dnDzycoSouHBz79r6qiYtDEmfD9knhv/Z4Ek98LU9qN36sV5iKMZRo9ek
UCSYVcS9G2vgJDj2qDILw8jCxaFY0GuKBRW9vZtNeceReNCCqkUX7UyyNbvapvqgtWP5JsyXRD6U
yVwqXtwlWCus0BL3zFqNYpuybl0tC4Uj16Scp3ZjVyNz2TkqLYcQNXueXGQtDAW6CW5RY4gzolmJ
+bKcT6F1QBkU89nsewx2sNISG9wBDoazvq4tHkuyRzLMray7Buu20OcwsqQtcHdDD8jAMEBWqcbt
f85t389tKAm/OLZthtevb3k11G8c1b6RZC8ayeXf/H5wMxAtGOgw0+cURufRRdD4/eDGH4GERY1F
xkW1+EZ5/UPENQDAXsp1mXvaTKsvU88/plv6bxaQdgIvgGEtZpb/F9Mt5mMKzgjDNKiO54Hsi478
4wDIqBkLLeo4eHACnkLSzBgG+8SbZlhIMcThH16b/0nnuHy5H06J3x6OPA4nRYWGMti3Hx+u1cqQ
6YTocRZhTeNEafU+Evf0KSqWYb9OXTNBfCR/7OggQb5y9azLbd2qyk7OaBJ1DCUhSZmYg3gBn59v
kzKUbscKNhWh5UW7oetEAD2njCBzU77ljb6o7QagNObOsLEESI5kDwK53FOdIe5jvcDyN/c0itgj
VvW5kHfLss4Ivjo4EG/RzYbamoXsHkWaNbsVrJybKY4twLT2mN78+uX5Viz/88vDzIc3CUd1fii8
V378aUhhOCuEDXh57Lz5hKG9fjC4oSu+gfuN3d3CLm/MyKYceaVP/ApZVWg5th8s2TZ9LCyzRONT
XgJzRns2MyMtCfJV0UNas3zaWQLrDW2pXaAbropjICpRwJOOlxT3Oio4eQ3la4fCTDB0sI391KTL
Lm9ScPj49iGm9HoBqCm1DnLS1QjvqnSsuKcGK0fzxjEn5GKchUp0o0Zx9swRCiNUIrd/Ma//Vjv+
0yvFfQZJRxYKxfY/K3QsdHCvuWN43MgthxItMDRW1ANXjSxgHFSz1AhmnbRRGHX1ysDAbogoOyoI
oCeKwNY+0+g2yfqGaqbIwfQZO+zij1JWRJuiA8b76x/tNxnrpyfMZFvjEya4JDHr/vijzSMTiV3Q
iVJe5gg86XDLDvqctOB6ybBBar043NWZnqAyYeoGkV3f5Fn7Vx1cl0/YvzwPePQgypFS+dh/fB59
rgOf1CP6qnr8eroUglpQcHf9xbd7+TL/+jDgV2w+wwiMrF8/vpPTFGdFzlnay6KIs73ezuj5reJh
goMd26vz9hLr81mgLJCvUbgnZSVcvSIup+TYsv7i6Xycc1+WOVXmZkxSD/0LGe6np8NxtoT6VXWM
hpfmCCui3kUqKWmXvMQE2WkqbmRiHsIvCS+/kvjdL4ouDkPWlmdT9Bt1tGD0pnx18F1jGV5NQwuD
+NfP8id98vIk4dIJxm0GuUZT/HSFnvvGFG3IYXSdDOGheV2tAPB6DlT7wTr3ay++vyx/S4z6JYn9
Q9r0jAe3H9q3f4Bs7/4RDOXX1x5M+v8D4VPl0qf470cvV69fXqt/3P3X7Y9b+Ld/830PVxT1N7Jf
KsYDVhqNyt8/tvDLn+iqajKaYZNHSOFx/kS4C9QV9mmWcxtHFp+Q33dw6O5kWUmhKpcGTT4h4u+M
Xr6x2v/8qP0OWkdB/+mTHGWU2TQM/Q7mqPmhfSLA8QA0FGkFdydEHB/A2hP3r+nQl8cMhPAPr9H/
tJd//Ij/+bg/fZbkWOt60VXjYVyCddjnyp08VacyemACsJUb4Z71vn0N85rKI4OD8bzlUs5sZNBu
m54uDeHKOZOR9U2WiQrmpc+t3q24aWMvnTRra9rVxspeBkIWZXQYtJVMzOdfP3ecJh/Wpz+f/OX3
fxC8aBkeizSKx0OW7Gb5LdU/58knQCNMFdyU5i2gbPWXUnkHdj5+UYxtHPFpvJax2NrzyV6uJ9gH
Zn6SXpLP/L8LNatat6s4KuJ41Uv7prgD0pWRKWuLQKh0kjgTTM0O7um++tS8Z3DjLpS4HZCvbXlV
fqJLDutBIHtN0G6WbejrXu11/uDP3upR+HAkm+hgFPMtL3HpAPEyvzxLzmfIwk7nhxRVHdOjWLip
+lX4RIepS5ZH5PdiOs0AHJpdqLwY9SnPH8p5X8i+qT5k8PMn2Z/yJ6Q2vLpk4tmlyTJw4e3Gs1wD
jQhG1Vvy/acOCOCefV1PIHw7zS2Ue7PbGoDVCDZAtaY4IAxP/WJ7GR0t/A31JlvOTe5VhO6Nbd7e
84D06/Qs/UpHqWQYpO1ea45TcdL6x6bcwyNW9a1CNRtsHm07j9fNcLYi0vcbedyp41eDKDQH0WHc
FlWQ8R8zIH25jSegl6lb4XDbytSVfcY28tCpGz27jdcr/SrXAw3Ryc9xHt9iTOZ6WPuYw/tHqEVG
x3Bx8bT2bF9Iw4Gyr2JowngWZ05DL5NhMKl0xlfti/xlACkAvYfIjMFgHpwx/m6Pr8YbRrmdTTfk
9FUTsfkC+tb6rMVIeRsc5k5n7KR5O90lzzMzmcZWniaD4UZ06sLN0t0zOndZ3qnQa4gsYUXjxy5d
JYOnVIcCNMySvBrgryK33eS6x+sU+7MJNsXBWq4S4cq3Kg2/aFaPK/9j+5A8Cs6ru2R5HKgDUrMT
+d/efuzGoAlEMPrdTvUhzD7YW7EnQx3ogezb6JQoRZvsc5mcfv0Ru5hTfzgB/P4Ju+jwHz9hM5y+
uLfs4SDd5dfhvtkr2/isnvQrdV+e5hNToSvluviL4hTl48Xiz0f76f4CiIbdPuPRKAZ/bE7t9XyH
xnFHrMdPT+2peFnuSr+9sk7V//YRf9qlqYVkXBxTiq2c5X24Nx7XXbOJz9mVcbTO+h5s0NHYiifr
pN7/xSuKD+7fvKaX1/qHVWvMp0GZFZ2G9DNpLuR6+N0diJgn+5Ts552xz+9nZkKYGx+XvbJrtoa/
Bkh3gbanHm3P7wWtp+66fXm0v6jBeGyv+3MdJIfyOknIBwd5R8XPFY6gWXGkxFtrJyLh4GhTIDKX
5GNEVVzpJrKTMUXq3abwY+FB4wS6Ja5g2g+fFaJkN8nsAb2yBwJlHiml1Ofm4oCOHWX3eKqCG7Pb
gBoflp3eu/pzfRS00vCZO/bjDWF0uQlqEvHGVoEofrKnQ9gd8ReAec0bZ3lfwPTxbT8Sz1jeibGu
gKoA/L2T1iSGXmw4woEjcy588dfmtjnZh/tugwYP4kknTUam86rfMjobc2d4bpnqXC/UEQUXqj9R
cB5yxwOcoaZBlvPBX1oo2BvtUrXqaiwluWf22yEKLLFpiv3QvFFbSXvBu/2cdV9yCvqAuJbvEZFH
c2shAnwRV9NBesnIPqXY9Lx0Q+K9jrYD+Y43+XN6pe4g5KN95F77Jfq8vkwm9ACP1FTxeb6Wbyh1
YNE6zNmnkUwmY0McBMaWXwxg3+Ag51vZuPyi7n3eEN07CsT6JTktPuycbfOoNje2dtlH6CWBZ7Tt
DsuB1O/0ZNzKt/JNvovv1efBJ3MZxHwk86tqO7gtH6Le+wo30jOCzIvO9jWvvjKxPAZ2z4CMqFeQ
C69m7UVm2KleHmSbcgv+yV8dzV0DcTPBWnMtH/K8n52qxpXd+jgG9Kid5ff4+hB5qdO6iccPymGU
7KQu2P/nxrfPwyOOBn7CCoZoR/OnKza9nemHAbWNe77Fekee12XOrCYeO3fs1E/LWTlFn7qMrMsN
53lneez4HET3JRf2iqYxlNml/Cy/2Yfmtn5pX3gTNPyX+RqBGhquu61FuBNanKv7beGAQXqXAW35
yUN+MCTiOOPOKjf9vd5GbnxWCMxXD7is+ad8AaN0gX8qt/JyZ4FbvJGvLQzM5S19r+qtvJNu2tf0
pN80z8rNcraOks8K7atH4ROGdBePsae3OveGG22rW+mZboXj5cWk2s0N95/6nc3fpkLQLb0yiIPs
isiq86K4RjDcG0G/Idu9bYKX2f0y+1awHLOvMLeSl/6/qTuPJbmVbMv+SlmPG2XQYtCTEAiZmRGp
mRNYChLCIR3CAXx9r+Ctqibzssl+gx48s7KyEpeMCAh3P+fsvfZresqvo7v+mTACpuEOdPKT2KPe
vvxtuOP28549a4Xhv13Yr8La0O2h+5s0KziJLVbeNwOF/EpfCyAL7mEIxKKebJCjvJ5Le+Z4gTz9
9mJmZQ9O16XNaW6BOiMsQwiakKk+MrmonvUAasXBd9EMVAMsDhx6REyG7V195UarYdog/y5W2qY6
8iaCbjyCGWPAtxBHZ61dx2hIHqsXL+yOFMVjvyyKlfqGPr8OdhMPvnmlDZvWCnU8+FY4BqHpE3e1
FC/2Ot6CzA8hEizdnfFkPFlbe93tbGfh4/nakVFxDdfwurl298WjdphP6jy8mw5QiW2bLGWz4o0E
E0xYroneflhk7xnA3bPpAs5YELxYJhtmHHG+S/WlJAQP/09w9MWhh4Lar9rx7Fhb2R7m7mRai1kn
z4agTjBo+cqcT9F0zWBw3owGvfF9/VTeiUN86I6t2Ff1o2l8qb23QLy42pP3HM/iSwu3GnAK/ZNk
qRNad48VW8sW+I+yh/ycj919W+ZvYDbXHbpIhlsk2PA9ttnVmC04oMIRcf01vXyIWypfJB/a83A/
nIKnIa/xxTXNhc149Mi/qJkRQn3jx3DjcfF+Lb76X7xb86SfaMnPIxp5cj0X0Xv3Gn/pbodz/Nyo
Uw44RXfJPxgbcPgrjIVdxZiqabZ5t4zSlzjfOGQXE/zRo2BJcOI92HKXiB2WgpQjlLwttXjZ3flf
uw/agZyaGVWI4dhfE+f5xb3jkNNPz7bmXpxui3Y0d5cYAbzz4GoW02ua3gwD5JldwNwsDu3b6iOL
DkO5dWGK3vmP+vAm2o/J2OHIfOye7bPOEzcwiqlaTm97pgHBm9mDLAH5uFC84hWO0mRZD48zsyEi
eXDxg+tmQgoQZuUN47HmKEwm4VWAvC1YOmJl16tarTGINNYueajzYV3Bsuie7JV35ajVPC1Slm0W
WYgj6cYNbgsjLKOD1Z0aI6ytmx7Mub6WB07PLSPto70VN80dnjhMYY8Oga1ylROa02MBX6Iqg4PZ
YX3N1phR6gw+3SqO1/Zw0EVYYrW2oe08gLafN5Abv7C78dOiI96Zc/Qef1zSgOAcPNblaSq+uDgS
kz7Mp6U27QY7dCbOuCtOmSre0Gu0jYXFAmEtiF+gyACNYNzOwdnpDriOWee4p9k3YhLFyTwCduTZ
q7eJfLWsQx4dCxsaCUl/K9fZAdKitjPkA1MkoC9kQqqtAFIOM6ZeMQuMqpVjHKzsMOZvRpItXFz+
vUtyLjm44rFg9OGOH2l0z7bpcYDBOHgzPbI2nkkIa3nrtYPVXzv9tTjb6/RWvDo39bNVveTPF2r/
U3pX3VgPEWYco3uEP1vt2tV4a7ycWJPW3bJ+SFdVs64bKq2E6eTIa7YtxZrZpxMvGUFPwAeCra8Q
rlkL4kBWk/HUZ+UhNowFQq8l7WJ2vc28Fid5YU5up7e4Opt3TrAuBrFMKE9Ued/fJfxt+Iqe4C/d
NyfA7fW8BCdN1YHciOJyPKt3IlIZ5vHQNel6yHeAruWyD3kgxXu1voBtl/aTd++H7Yl49myDcQiH
MlYecde9+ACD9RCEaVAfPPte1oeU4GLIx8UaNnC7zbbFqnmziwVsGXbnQ39XnvOvWrUcr3jCwQBX
nMOIYXhLv2XHEdbyogRM/JAcxVN0jTuKJNkRgFK8hfY7fzRPAWcySOL15WBjmtvGA/y/bC4JwAsZ
6rfcZv9C+lz+T8KGGnzIYjikUabwiOH77S2Ej9lZewb1+EC+ETuA+OpmQBuWhn6dtVcoJBfRHm4R
h9xHc1wR2VyHShuWCRkJWrPSdbWppYZs7ovRvJKCvVZ9cUVrb005HRjPinHlWH37fvz+LzXL/t9s
itevQ1p+q/4bNMZMkwrj/94Yu++laP/xWn78Y/mavlftP3Ztzn/7Kerw+1/xb5GS8U8DNIL9747X
pWv/r1mXZ/7TpvNtYlZExe396OsxjX8GLv2xAHcCjkYfItt/OmXGP2ndMKfRTR/nAiqb/0qn7Oca
EZUTEyfbANPGXwUw7rOTgMB2Lbrw+UNTie5xKmxWBVVVKxeZ46Lt0m9kHNWPlnHxNf3nov2iU+b8
VLX963MZAGKWxNzDQO3n6m2eoKfXmh6HXDlzNbRocbKWLTPVSzj+v/+sz+39y290LqQ83KJc7Ite
/sdKkUvZD8MwxUiqqdn8Io3xEZrzH9r7l2/8f1qOf/0iTKQBaZaXG/q9u/ZDPdq2tle4Bp8C3RHY
dlsojHeGAHDulHuF1+WoVRGDvY1sVbH7/S/83CXnF+LKcmzgfoGJkfVT+9FRyLz8nM8eHcciJ9Y+
Sm2+qnTEDybKm7UkZ+IPjflf3ECEOTTknQCFHdbany+q5WD5qnSOGAot2zIqdYvLm0FDa5zk5ve/
7hdX1iWf1ud1MKHX+5+6C0GQ1GjANW1N5kF6MqNRXxHKmO4ixxMHrZ1eHKEffHT3HLHc4A+/8/v4
9dN95Q3khaN1bXpMhn/+oa7WCj4bEhMi4EsOHTFIRCdzCBho7RJUSRPBnD2KnKkPU4zjCyQ12go1
GzMc8Rw4Jn+I5OA/XJNfXX4LmiPfzLVN57u76YenbTZANleVpa1tO+es2qAjYpZCiyLtm/D3l/9X
V4BevmtivEATyaLz8xUwiFhKc3A/IXT36lANkfOWVH7+UiJ+fSCUgwg4ahoAKuWuF0cwPPrS6qNs
ndI5DOehm8/CiIh++P3XMn9upn1/4eikGYYDtZK5WPD5oS/0Ou7ay7R3tLADy9yDiK5PfrVKkScD
VfFz/z6PJxLIhtm6YLmmZFkgILoOKkvtlak08Akjf2oy8mTVXmTJcVnWzMKIhpxKeLyrrohXrfTt
I9EYb4WgcQBhiLanhiFjm7nKuUPFHRh/+GnG399nWJyed1EgBIzmLjvSjyuW8EAkGQ53V6LqDOH4
9wcvyAADtpU+6pwPE/3bGJFG45NwSISE3RFcTkIoqrORjAGwi8l0VYwaLaV6qIOnoiBQawXZJ0nW
hjX9aZT4fVD78ztyQUh7SG7ZxVxP//SEjEQPTNXoROu54uzayaxvloRp04d2ZHGAZ2LctnkCFceH
CH+Fz9s/ZWavKCWxTpAlQJICA1+rw85MYzgGTN92S1vl/A+dGWhUUqYGn9q347u6YvZASn1Cylcc
wboAlHVIE+GcSGbJb1POgXFehnGq+x2gY2CC5O7R3cUYRSItWYlLdEr0LIwpQEVbzg8Cj91DxlT4
vbO7PjR6mf1hCfn7/oMdRGej9hApX1bpn++mNTiDE1t2tI6sdHjI60nflH7zJ7verz8FP6eFOMZn
wvzzp4BWzcCN6dGaIKF2pczpa1VTzv3+pbv8JT/faH6Kx2+5DI0Bc16WpR+WHUwn6dw4KlojIehW
kC+9Z0gzxFHGZY5D14upapUkTqc0/7DF/eKTmSxyGEApwx5wQUL8+MlZ2wVTarZEHzoWVLRkopJQ
gjmYbMtF7D2oWCaPml96f/jF5t9X2ssaw+PNCQIey+epvUxcaAkZ0wSr0mmnWVBRH61Btq9mmwl7
EUhsD4Whw9uEiiCWwO/nbTUSh0KOgUk26+h79TEB40UzKjo2kBNWJpoWapSSUVBkZtphSDwLpFVc
XzLUyuRWE2Xx7ubYdKw6yE5jL6LN7+/j37fUvxZOZFaoAHg4f76aY201U11DeEzqgFwC5Qd3tdPc
tqJjgffGPkRqdY3kKtkEGlSm33/4ry8pL5wLcNjCZPrpXorZtjVbl7jYBNieTjLqIdYJNKBWe5tM
NMNNrhXMpiZyH7SsYoc1HBHOuW6dCjOCYlr6j8KLwL8m0YVcRi8GnRmiKBjY66ClJ1ZIRUdWr7/G
FprgvpCveVozlCO/7k9r9WWb+fRK8DawVjMF93W8kT9fypi01SEZPG8NZc27nVlOFpEdpIek6Oga
TkqaUNsMwky6yF6BZAx2YyGrUyTb+PH31/VvehqcXHgekC9zsOYGeZ++yljmlgUakXdECsmG3MvX
AX7vwrX6dufPWNy9ZKaotZF+N60kL2vyjoYlu9s/fJHLivb5mnAEhjkAAcX62+MVcDfJ2kj4Ig2A
pt7czbOj7/BIpEdOaN0iR/m3zK34OLWavbVqYtqgNV3SDkES//67/OJJR6XASoWqgPPSBavw47qR
WFjNNA526wZ4ygP6K/8K9S+hN0bZoHyJya+JjdcA0MNB89rmDxOxXyzKFneE1ZIazkYq8fOnV02E
jb7h08cgikBtBvTBC1v+9Qz+fyjD//vqVS4M8f8UmH+jpYfytXz/+qNW5fLP/1WCB98NPxAkviMw
9O96zn9V4HisWX9Qm/rsaj5ua96Yf2lVHDSqsDgwS+OBv7h3eMb/bROCpI6AC7XKf7Qv/8a4n/56
C9pP//0fZV+cKug37f/6H5+OsURLgHIkT4I6mLOB9/kBFRjIZFSX6DhxsxIBamTzoy2cYI/UsT0K
0ev6H16Jv30i+ljTAPlPNYXVOfhUT8GGrru2YtxPYlG5tHCfVotZKUNfVqOUdeiY4Ft/uBv/+tE/
/sjPNQTaLTxaQCbwXl3+9XlpqoBtkmcqerrvM5kw2TAVEd3riLHWTPm0HOPaW6PJpWzIoVA893al
YXaM7W8jdOg3VQPMXsaWNT4FnaX88Pdf79N5m2/HdkgkuUmFg3XC//SaWlXvRl1skV1TTTOmjfJy
XI5mMnocgzzQxUwM9qoEatavfv/Bn4RK3G+6PBxrKC150qjiLwvIDweqtAfAmEiGKNPg0HqsgLyA
hLSA79ZV0uu7lCKeGZZryhtiDsEcN/hxG4jYLSNYbBoXp1cDGeiWALHuj3vbp7PP5dshj4FDQJ8K
Jd5n7a09gs5WLo7OOqpGk46n4Z6kjQy6kgLJjmyK1NuSxOKXK8eVk7sxvaT6RoAUz5IotPald7r0
XPQlgXwo/mNtBVyW0fgfLiL73E8bDhwRdME6FQg0Ex/rvvupG1H4qRtgo2V06kToPeC5r/k12UGI
XN96uvyoiFxZG3YgHxNytt+aMiPHws697kai9DlOWex8gTZiM2qFdgrOF29VBiCTisqXjbsDnO48
W6nWJGxSiUHS5eAYr70MJgCfasiREU+COVgcUEqOvtbNJzUF+XjmKGC8zdRq9rY2oz7CmtLLUpzm
zCyZnlGKWucsKODIsA9bF6ZvRXbpJaWsCtAXx3IcAJ4bc3ZKXJWOm9gj9AjTnrDbVcfiFjuLoXO9
DuqCUxvcqNF/87Se6GBJ1GK763OtC4fJKZjZDnUmllGnYb0JDPJimcLzzGlzV8md7OvWvJnQcU47
Uq28aKFXnUb/XjojSamQceQaxPX4igadUcRcBrwMbmLY6XFKnfl7t0OsWXD4GzH7kw5DY8CumXgU
5lm2EzE1nYAZnnltegXE25ZXQAposV+ABToFdQ7HhOQHHNVxBWFloUubS9lVc9RsmmCkKiSaB2di
AVhs3Eyarr/FKNLTRWDO/IOxw0Qoz2sGkI6Km30dxYaNpadM8vuh7dqD3yoOfwrc+nRDvg9cIKJ/
8kfDs1ufpKXA/yB/yoNsQAbKsjD6cVwWwey96VQYQHPrzIctYOfjybUBy27nSHcORCQyT861hGmp
7pP5zFvrY/WRJL6HGa6qK59U19CdavTUBWxmhsZO6YN5CJh19Kob1uME1djm8M8zaF7M291Yzoso
65PzTJTHR1opBbs2Rdcw49Yh1cIwzvTkOrmPMgH/n4C/YLzv7UukjrSqhDlQ4hvLOCibE2HMpVxg
xyqfQJwR0xSRg8xJv67GHbl8fkGUS6zOvrDTaTGMsTAWhgxSZ13Kodph/ak3muiMvZX7r0WhEQ3v
apV4nTtbM9/BYsgQYG/2MWWO05BlIViqpDUxynX6slmnFPuHaXYPqu7mD7xjHD37Dv0JLrd3pzKz
K11m+j2hDcSU0goBSz7MY7ftFHkDHYD5Xez2LbnevbWyOiIK89QoVtVIuZC0F6VdN/D7pxGpX05r
dx0DbScwT6uGMBBJwVDYsXl27bojaKfAVc9wLGMdV63xDomTsWmXRuYTkcpwwg3iepCFDJncSsfp
MbuxT4RwWL66HcZWLbODb43WMBLs+PPBsm1zsmpq2v7wpbx0b8hRW5KT463s0iKSam7ru8zWwIs3
UESfRKXDdpD+EIPuNy956dxukxIHxNRaj0EsAKJl/ZrVhBhh6p07mzymt3Scyhs5IkNwmyZaxH3p
7XCHVccKegcjWDAUh9oxWVWqxiWBFRNX1oUYHBwZ5r1dh1NjaF8rP5BXjTeCJTXqelyWVZTslT0l
FhC+XnyrWgZrc0S4GcY8DQCGUJo4jTIGwDB6lbPCrDXf6vhyl0bm2wcRtwxaM8DxV4QW9cEhbzSx
NDAcDIu+G12YCLpc1yptgyVwVV43fb4Rgeaxq3Wdeq6xQ8cLMiKsK7NNvLDtm/jkl7CkM3gLAn5p
11Lnd+aZYPELwLu1tl7rAy7uK+exCeoqXaZTitwGUu6MWNEETZiamB77Bm5zlsSeQIcCvROv3rTR
G0KijlWcQwEr9QmAMCHxi1Ib2iW+sP6OnT9/893UusoMOYRFgRv63Bko2hAR+pRJUL6a24IWkdxq
c9+T2ecm+lJPI/cAwgKlA2YyEuGmcT5pJTIDR1cp+ZF6zlqWtOgg+3Z+seLW7iGM2G44B95l94mJ
Mz0LUgi1c8GTXu+gNMzBlg1ZwxbLq4DAo73EXvPE8m4L+7r1kJ4FylXrwdTVKnMTbWkKok611mn3
Y+6cBl/tMMrfVzjrjoLgD2aE3cYUCLQ8473I51uq/q+tUd8a1ImuMN+mOL6RswqJ5jilWmcDt26b
GxvrJfFsrd8vyEdmTU2MO0A4V52hp2GbDgtnzBWA+ob/JKxiSYAvAqVI4ZbhbX6IVIBqGPZOSOxK
th0mfM4Iwq0dOx2KzTjNvka1kayBfDQEjPUe0hrVvQ12Mx4GPgK0Gk/4WvpcR9u3mscqwwWw6nRt
m1y8SKEufZRRjtWV6V46Uz8tZc6ct8+MgWB5Pa+XsjJRhdmif82aOTTGUk+v3EL04Ga0RA+9VOFR
XHBBiSjQnJHEPNyI2l2dxoyHKpAUuzRzLY5aFkEK2yiCy3mlfOH464De+32ls6iaWW1whSG+q7np
o9uysehHxFakSLsjuVknbCbeF2WLHxQU7XFoojn0unRsNxw1FNNo7KEw89V4LVQWIJUK8K8frake
1+mgz2Q/W3pGf70ZmnYN7GDYYjx3rhu34fg+WXbtLauKyJnlNHqTvtA7oocuhFFeYQ1l/tJOCudL
03uU4oQWJsu50XE4ZTlU9JDekPvAO9scwUlOiu6LD4pTDqW7yqYCy/olEC6ztKlcD22cf2Alsi7X
yCNBg0J7ZdWTA2OzIrXB42wfLDp6W/YSNpQLI1lp9tnT0ojo9UB8q41YewC7k6Kuy9NyB5sAlcZs
06YQHuqJIBbmw+ha/jMu3aLfN1VAoErWpXZFfp8VsXMMk9okOmwjmzzq1cgsAlNQI2+qoihJnDOz
/MbXghHodVHfkkAs91Oh++eB//vKcoynwc/avSds86qy8vjRnFRBiKfZGS/4CJxDgClhS3aO8S2D
1vAQ97Jdyyrq37myzpfOiPQDN44nhp8XyVUhTY2I1tyRT25TGehURmhDBEHmK9gEb6NZjeuZWm4p
rL7etth90YXUBQp2rI8osG3NUignc+OlFuj4fBKWkHdXHp7Yge8plFWWobAHkKWiKpdzhQ6MrKtx
D0xo2PSw0VeqroZ1pOr0KfM4+c10e/d6ERNR49VEVy36wJpCW3OgR4+GUMfBtTDmZ8O+iC7YhxlB
d6Qr723SkaX6Na9bH/W7yMrAIfvz5JA72qrryrAOCnT+bZ9DPiIj1xp2aiQOsdFq/6SczrgXmKAP
dLua68mrUZDWhd1RMpVBKFRVriPDpb7Ux502DajRaCou20CNZ+x82oa+iRbBebbnm8Qqu4Veo4ho
GH1U7GhO81GaNtoZYyDfRWrtA41AY5tNdrMnzSu5MlUVn4gtOsRZe+PNUXmsp555MgXAPva0XZlJ
8exGlXp1or566DnsbIicPOsi3XCIQ3eRVO2GvK1m4XtDfpT9xdquM2hJGCWHRmMwrdAKON+kQrKh
5Sqs8sIJcxl060yHACWaor63FDV65Vv5ZirxbZg+2ts0FcYGesTRw5RHT77rr4niRRDsFsnB9HK5
7BrfXxjApW4sCF075WK3s3o1Haa27vb1oLR7jlzGSjolLWKVzOg4uN3c90bCsGIOtboQDB+nuMk3
vlWTMlmixil7xnM1NAW77Ju1CophXYh02IjI+trYsgrCnixkUmTt6NBoM/HqSRug4ZvMG62Yqnsj
acurotRdUiXilM5VYnGaZs60mHuhQt9LusNUe0S0IVyByK7hztD66VDYZXufzOJboPz2o1ABWlnc
fEiwTbQ0Xop5ICXIdwMmJN/keofKTUtK1PZlhdCx+JiiKgo5e5cHBnEVCzPQkc5qrBdxiSCN6zpm
3Wnba290tIuQteWZIjsqsdBWuiUnjwgM0QLQBbc4FZvWFvO59zvz3rMTpMeAgC4OekKU6rIJrvoM
vnrZk5LQZkhYdUtmoc66+x5wMvzqSfDf/UAamh5F5q4gou2KgYjApGD7D4EdUTt1XY6WOa/7dTLk
j6DSWHMdjKBRXqZLML/yiQQYDPVRtu+qAP+lslxKK2Ng688bvaBwUfFRkxfxHZjmy7R0Pka1a4Sq
i++4J5iNgZauoiRqwz5Qj34E3WsCLr0bJ/3U2sYM0YlNGkApcIDC25DtXBIJAKdx2UAqXg0XmwgD
FZYXMm3DUqUsR4IyBuqXfp+mqbXVOEoh50X3Opel9Z67ehEWvbq1OuIb2AuC5ElPtRM0pRkllf8V
bKm5524ba5+tZRekKeqqHlZ8011P+Qj4JHEo3SC23XFem7dEDCMhM0320jFlrgpfBYKX7RfLKPD6
ddDk02bQEGPrAdt7zOtN8GwQhRyOvxSENW3odFtPReYFV800cLJiMIqaHS2ip0ARtCJ4o6d6Zw61
gY8mo+ldGyimjJwAAXPaAidANads6zgKP/so81w9ETfIJRjp2+/ADCysaS5PeZYXxVJ5wruLmIuE
QwdkYeEWOocaJ4m2QASeU5gfYWtbPcWY00+MvGKCXoY6X86W7/Y7f3RHJPF9jw1IdAO3sJkTMGYe
VZPdUCIs/JjDh56Xb1FXPeXj6H80U5cd+IPFjYfZ1t0R/OlcAV0lKz2R0n6O+8rek/kwXGu5M70K
zZAnZdQIACM1EVDlOK92rZPH7frQHAZkSK9kpdUnaC/ZvmHIciXN0jrZbYEkuaK8UHjFzxSUzj4i
RW5Tl329B4jI4CnWEmMHMKbfa6WvrrpUjucqyeV1Q2L2VVcocoJ6zbrrGCvT2rDVi7QH461QHWQ2
reslslYlvAW4kmkbiFJYi5aO185xvZZ/oxJorUatG451D2go9I9Is+d10PvTh8UTvlGOP4bSq5QB
e8PID7hT26Wj9fVmhByEIS4SDasCCoVuhS4FHS+TbyLLZFtYD0xlyP2OQKmFzdwFT9WcG+kSDLrz
ddDavlv24N7OLfm7jxYUMX+V1UN/jjxt2o/SoxEqhHyPmjHYCoaQz1Wlqn1cOh9ampd7ewLbRKqg
d8+x/S4fnPRIoi4BfQB3zgoo8xPD+oRJ2thvdQI83oTti681Jnr6Ai7HLNmRjKy3+wH/8rGTyMPh
YtT3/tD4Z92T5TrjoUFFqOvQe4C9jHVGNGLfmaTpxNotfKgzmSlEaDr9ua9M4z1vR4hjRaWuxKC+
GHpA7Edi6LAAqlGr3xBdDTopJ7HEClZha6ZKgkJCakW0JRm2fh6l06xUJbRD7GakB3LBGZLp8VVh
4Hpm8Fhe/O+Zu7fKUaFyLAoaOZxi7ZCcGZ73boTHFFj4ErtJTtEt3HohtoMVdFo4y3Hc1ObkfvWU
O68bQ2VXdVzdFVY0Vu9JN9p4TQYTDfQ5LjzUsuSHlTeDyFEPKKdRxnKUurFnDA9fhuBKVOyShQUR
uyHG5LGh+4TBwK31NyOo3SmM8AG9BBy8RDjIBmBg12s8hd5sHkgPsM9wCmkv+VNB72xi7hiQxV5D
ngDdTvBdurVIgE9COnicjospJ/vHaYZILU0pJn8blFHQ7cqZhsuxNmNaaZUWIbMwGodQPGkY2iq7
MBhDQ+Xxhp0Pm1mlgv7EclqK16ZToKxa4cLCvzy0zrNKKIWuEzHk7jc6cKJGjwoZcaJ+zToWz4UG
MyxiSMSReyFcWRs3tksUPAvL0GZhxqnlYzCs4t6kIABekfe3AVt1hMJV5Y9dIfNHqidUp5Fe2C+z
FG6/SUvfmQmsqsx0k8KFXDuOsq/Jks4pzzPTSVYN6YEFAup0voqraWx3Bb3ECyoqak+SaXW598we
zk5VmulKs8viWOa1hv/TvyQielU+lkgaEhBB2hCfEydCtMuSQFh6m6QYDFHV5N+Cnp7rilm76zwg
9+ryTZVK1vTEgFqxjs2aziHc2a5Zt0rhZOw024LQqDPWvEB5yDWZaUyKrQVQE6qXafLPl/PMfW0L
Qm0WM0nRp2EeeL0x2doDVgyzM2/GtuUfh2iewMaklXcf1TyeoQG0isw61Sq5FjOj2uUcJ/awJISb
Nl4ySA4T5aTNi4HgCT2soK5h3jK18crNWg+lkOH1Tww8FCTMJHdu3UoLFnnkIFZBG0dUFkUiNbNT
Wv4Vp/LkKo4ZQCytfiRus0oZPS3bCz1umXL69JZZLOBdez2EwgUgqATXgsroog8ACaPFbAiC6TA3
pJg1OYGtAthU3nm2Uhsxkg8UDVdoatHUqC0FsTXWuDIlNgmi/ATpZxn0M5YV2v1I5MvxPktgc68A
itkMhwcAteAM09HdzaB0UM2YBWvGWNUfiX2B/PQU3F+UjJJTa1nlR+fl/aNrkjYPDK69sVudzFuz
usRbOPMYQS4qRrXpQQfYW8eNjBZwrTv6l5Qs+rSJvGQSDYqAsbaBUJFwrDqZpjWhlxjK/NHi/P40
meOMSssLMB80gHfZUCvnwUFbkS9lMGLr4rDsvc7wVkONTjm79Fj6yKFqbyie0q6MONBDJUK+Ggy0
7I3E61FiKpsjP/3nEuqmzZZ0jNlvN4EjkxrCSjSNId/ceh2GgNQZgv58nnhiEdf96PH0WYQx7AlY
T5/NuZL3fmx114YU8YY+A4+MjjTHX3WcH+Mt6b+zOMzQ5dSyquPUX1WklKKQsQte5WwuLHNTjDoH
K00zzJNDYod1IKqdKKkOxW8OLzMlZUsbGo+NO4pHrBZ046dlYhTBYSxbWvVIv1jYOgGbNp86Z9+n
nVXsdZdTIlQ0h4dbZZz38Rv0+ktKFJxEDl+oO7tLSmRsFaKIhU7hzjvXF9puageWegWW69WeIi4l
tEBCfynBXRTkbstxNRplsZ0lScOEhwbmDbpl3aQhYXC0qie3yAlps/kJkrdyWILvpAw0vz/vuh8n
X0eRme7apsy7NvmR1qoemHL6rVHFy7GX1UvrKPwVjXIR70Vtl9/Rz/Vf06YTL5NJpifMPCt/NDl0
1rysApcvccl0HEsghUXs4cmou3G4gdyK2cWF9vJkTKJVqzagubIjG6yksG41vqFXmMJdA8jFhpTF
ESYI04r1a1uWzltE9NMOqBgvaB8DDMbCA4Bk4ykHt1Y6cOzmE0GurVB0lXS6J6sOhV9xes0arTgy
w8QCEJCzfW0HDT+NqHR9ozqSWdZupLlruNOxtUqbWsPKMhhRt9NNs1UbEHPWuCGKL2fHkAnTFdKf
7HxdKVJhlsVQq2qd83PUgoUr99Z9YTY3kNtY89iE+xV9jjEKKXAKbL+ZUsfWnn3qRK/z5mfXLqr3
CZhmu2IbN6cDhD8xntukjDmeFgpjF4FTk1pJv2oeVOfVWAKLijnHRBLecPt9igVyuSh2+pxigSkZ
gr1VrQquh8yXU4gRyS+p3s2YqW1Qx3dkG2KCuCyea5eXDcBl0gePeP29lHrU726DlL7JzpcKq1Ya
xF/bwCQJuIo501WpHeySgXbRAixi9+g4xDytZC8tUEyicOhzN2x15GPb6hg1ZlCHkMwIJtR8mvwd
Xf5yO7QmO0Pi5niqUHUeI8PEZCT8oHA/eq9NplMWdE18Ld2Ol9cpxrk76iN6lUVHo8Q8tMLLEHIN
HaNE6mcr3zlBh9qIiB1EXa0s5DdZaXHH+EwTj+ip9OmgRmFGX0w43LCZzTHKd1ZryO5VTyE1PZrR
5XTgG8rDoiOGwFv79CiaOzvKCD1IDCw2Roffw638xCYpE0tn6bb0fYaoYc9giJImOxRAuJMHVfcY
hgqPneINqHE6z4tRyaI/0ZXP2nPRpObD3M+Vt26bwBpDvWpjZ4nosHfwV2nkvZbQxv1Bx/9qmLd9
XIpQ0hp88nIxvyOejK6cuTIof+Fq/m/mzmTJbSzN0u/S60YZxgtg0RtOIOnzIHdJG5hc4cIMXMzD
0/cHZWSmk84mMyI3XVZllpWK0CWmO/z/Od+pomB6Na0iYodd14/keBVbOToWfiBBN6cRzjZhu3RX
6lG10qWmylXuTzZaN42RdHRIuFUs+wnoVvMzyeyA1wd4pUfWXXlPHzt912TV/aqnYIj4qkZ/NaUd
kLyYzKMrXCzOlZClqHDjEflO4I/rkszsj6+2OkTI68kb1F0cm2TQ2t8H0/VnjyB5mWx9V3bDq2An
ODljJSAnN8ocJHuGrd90xJnu7C5X70LUxfY2RLug73sfLfAiLWS1ioq42TIZWFuOVbDqKJUUbxJY
IxN42yvDZlRJYRdtGf4wJjMm4GegAuD07pUwzGGP8BVilqa4+zGEzBgMiX0bulJfi7FpgPZlc5qx
OVgmfmsWSS9Lw+kpjEiQpY+Vq5DuKwpczmQO8C+b6Ife4MUEIJbc8QVJZUX4G5tKO6zbn73hggmZ
EVo0vbv4usFzoS8TyiglbekodzEzQZHtCIZM1oWdhXcT9dYAW1VNa9UKAHaYmuyChY4O9wliY/iL
XjaTndZxYgMPpcJ6kK4ExU4aJ4ajsOkJu0hIfIpivA2NNGo4lRGoi7QteKwaoLEu8ncjvPoF5Mb2
m5jIGmrLtrrWpymYo6BpjmnAORyKW7vR8hU8z1pRWOsp7qvXsdd+OZEZE2nffQGZhiGvK5I1GMvy
mv7peDfIMBmWillFjwU5oiu7Ip9qQdUzXhJwZe0byM/UzpX2ORxN58eY9sW1hsTinmIqLz4UTDLd
rUpdDVbJu+EGkY5vHN0LcS+pG7C/0v1daiM8J7JJwckhpChWbqaW4Vtm1MqextsSfC4wXJJXKy8E
0wZwjAFXptODo+g5HS+TwXpSB4I6UZIUCzrWDhZNOolbnXtGt5qD/r3ZjrNx0eqLm8nHyssBOX2h
4wANNWl1imx5SJ/ed/BMmr3rXsV5W3wfoo5VDD178aWXDgFUE9GyrizJ+gbCiqq60l4Jqe6p6DYs
qVFRUbAwEhUNfwtOhl5yll6Bbkxux1wXwSZQ9WrVK/KXYuvd1splk65midDyf4e9NvKowXNNiktd
tDUhLnHb7XFpRRV7tsAv9nFEUaomZ3OZksq3Pq/uONTmIO1AZjrbP1Ak6JZB2MShQqZivlRzGTLn
xiUzNRG51tXkt91PAMT02yCj3sUQ1sILypxDkdTvYS30JEi/VEDp9rFGNW+jwZrGhoZ2rtgOqIPR
9FdQOml/EKLA4cDOO+fCmJo6y33+LZxkVHxDAhIZclJSltDTH11sjToyS+k+N505VzPjQqUPpTJ5
LVAQNdUmHPr2efAbmrgae2rEEE68penPia9LxNSsw1Gob2NaYxxulEjl8GrXg3y19MZSdoK0NIpt
tRsX1hvtZvbQ0jLjX7COR7gxHYzVraXm7A/GWGt+Qh2iBdTO3gtWZjfPtlZa5A8xZQ0FZ+Nk3HaE
UXxxOOX2y6xhW/tQVEJDBqRCQ92GLTj6NbHb47gmG9ouV1pj0Z6LORiVoILMWUGiSAgMgo+OUpmr
as8uSPcYDnaj7FQ4pQpdpb6UgHO6aWcZuXgcjDjl0+Ks8NYPPWtdODjUYNlabQyFzeWyDEwDtESg
IHWl/udj2UWWIlZVqGrWzonULlyNdT7uRKpyZhvwjjF7VqXca4ko6Ztwvn4Fa1nmK0nKw3uWO6TT
58Ng2x4dq+ibSHPd8gAEAmoklHv8SVQH1nelGtpykXRDra7jbkAYUIYTdFxJJZqDZgGFQaE6pizV
2GjLXQpVLeE0k1A4du2qunKnZEaiTn2coiCqELwEdjEmKyndivOYAn06yGoEcwVaZMgFosEpV/SA
ajexlrhM38hmCDxPW2hCWqq6G1Lupp10R3X4h3z8LwlOnwv0DdmxofOAjvafWUO99+L2R/ZeH/9V
86/5WciR7UXYoKj889fN2s+D/wfZEerch/a9Gh/f6zZt/im+nP/J//QP/wSVPo/y/f/8r59Fmzfz
3xbAcvsoKtVmEwCQzg8z2Ccp6tOPPDj97/xDjmqTxENhlpCZP52dzAH/kKPazv+wlsE85dhEBeoj
+9SAZw/Xkf8RGtokaiT/UqPyR6wbENOgqs06VQym/7wB/4EalTbWwRT0D2oQk+gxo6j3AzMTCGI8
TR++dlFLdnnQlKjz2ZwkQVguYnPM1paI8n00OdipKMxQEFIprpJf6HE17VIGKaGDtDZX5RiXK0T8
lN+N/HuUFdqiM9VpXzoy+1EFfreLFJj2msWUNZBwt6icGpTmDHqfNGvA91ObxSJOrC+iiH6WqY2e
hRLRbZq01A8TF6aH2483hgqfYBxIbZZlosParET/NvYNdMCcGEUzUdQ97Z5iWbWdvuwx7u6lAA3n
0CDZ8KT1hDoBgT/IDYCCChCti35wxIOLvG6B9EW8sJMGtVFYkjY9orYRRDUttj6krenTbnDpG4h8
GnYRbMRF18lXhXPFUxGaFJH0cnyJXNxGUxSO77bhtmhVyHIc6bgsczUVS73GPEM0DQt3kVtLkbIE
q9gGOPkTJcmauKAtaGuLwu68+TDojCrKFkSpG5Ilo+cghTJg+04r2BpGLUXL4DE1LYrRRn7TTy34
06HUMhrNfbpV9AqTGF7fP9JGZt/TOLAfCfAYPVH00MH0sVspTTUQqFz3GyxooF6crt6PbrTNhf7V
GQAhaBycyMFr6ZI2qqQkYKYbqqrFPp/gZSySKrE3LSBPEKPDc1jGHvkaSPYKeg0uij9BQOcScEy4
TNlWAagYrjPut2fYg01DRX2enGEt+pit46yQAVEK292BYBqAkUACYJMu7QygfNAUZrgaFhkqjuu2
yZMHUTUWcUJ1ziWm7vcaMxmll9bYB0RAL8ypMLedD9a6gzn61BG2sgqD1r4qE4cNPTEGPqndJaUU
1hQQDFH10rZ169ns6xCpwKd2Mz19/T0v/KVZ9D+bIk/Ptf8fTpBzHO7/W6W/eE+j6UClP//zfxrl
HZvIDpVWGcZ3pjKUx/+cFxXH/R8dg/xvtzjJmDZ/8k8mtMO/hGgeZLNhHc6LGkxoZ0a6ou1m9+g6
f2VaZIQP+7JZtc5fMHuADYJDXHVO2fwo0271KJiTh2uvUcKdEwIezKt9gK7ow+04IZNnIfk8zLwC
WHhn0MsfGXhG6gaoWcfa44x+VTQAmsc33/jDGMJ7/PgXvCkzeeDzaBbhKQxFoPJxwCYhEkLz9an2
nMq+DdgFL6Oy/xoh06N1lrnLyoQOmKCNMEdUCE54H3fKd40jIlmRN/gNd0P1aIow2fhB/aa67nNT
Ky/nb8gRw+7PG+/g3LcMbj5i3MMbrxG4qA8ueil/BjOOGoh7aTgsPgAHgeY/sZN8LjV9S8n7EZZw
yTFFIkWNh3szdq9VfdglCmcHaUHoCsti1sJkFx6afsjN/Mdv5B3T7Dk7hgTp+al+0PBTOSgmdo6U
QmwOXz5yArpXmy6G3IIFcK+YxVcTvx9kUha3eLihz0B5ubS9wci2VdhaS1Vpv4VV+R0Bx9MU5NuC
+DQsbf6fcFs2SsF7ceL9OvXEXSDHNF4x3rGXOPylCr4Mm7zl2gtQWXkyG+t1FCGsNVqaTWRvbUkk
hJhdUVWdenV1/lnOj+rfZ5s/bxOGE3ZQ1PsgPh8OrraOJGFa1l5K1GYufL4j5dv5IY4/U5RahDHN
7zPnRGwVR0MIh6IBgpDaQ/l11Y71NrISTyvE9flhtOMn/nscwMQYy9BgA6U/vBTRaNlIalntVW71
HuSOvKmhiK8RlmGEIOjbQ20QrKIxhZRKhCbHmerx/E8QbPgO7ub8E0Ah4N/hhmLQmP/8w0uHnt9O
00SpvMR0k2tS7XpobbJ7czhtbRqC15R90PTjayQjhR4WyNMgQa5Xp61zrVoJCB0K9tE7+oVErl0b
tIGVGcNuGkW/1SheyY2wMHAMFba10r2VtChurNzGqJd0uymeQFvBQ1KjilwI1Bee1oq7ViqtZ7CO
r/rApqdbbAaSTL4URQMFKw6uXcAZW37GtaJW3ZrDnbXxtSF4NhvVXA5ODIDNnDWbfnHnSExzZhSr
yEvjeNlXpBvVanjdJwpkGxtVIBHYix66lyCFbUncovKqoFreqG6QrwNzeDMzCctEUOX0VWUtuq2h
95gsusa9ttxwff5x/DbyfXy558fBnh5zEw5hwXpx+DiKrHXSLqsBk5Z+CI0qZJsW9yH07unRZtZC
fPPYhG7klUSZcbCUIZuLvDJ3YWmo78QUs98w+ru+NVy86YSomBOKnjor0CYR0LQcu+AGywlVwYAJ
mUtWXoeKP5R4gBZVqQXfgxj9fBSTqFK6FlIaiLZIVn+dv85TH5hloxw1Ta4Y+sThZY6BSlWkTism
kFr5giyouQmm+pl4u/fzA32ye8/3k6WbGAj+D1PW4UC9hmS9aJvKk2qabPNyUtDnDik951Zl1krx
Tqy7Ov0W8x5csBOdukZgF6bGhz2bwY6uEZN3pRFfVHl1VCTvZe3chGLQvvkgRy6MdLzccwtNOD6z
U3b2Hh6PhMHMalLVl96U2/cWleSFTM2ngG2GOZn3kS//+Ms3FQAO1Wzc7I4Gc+jwpmpKB66LcCNP
RVi7Rua61wZYyhZWftTYN2aikYOQXbjIE7eTQW3KWRqxszzNw0GVoo7TgW26l9FChxQSX5uIIBa6
yfHx/OWdmpYFJ+d5WsSwz1dyOJTVs5Mku6HChobze0x+GHY/0d9taaNXwcrqh13fNr9KlVNCnSU/
zw9/8kINkwnZtXUUR0evrCidzq5c3puKkmtmWTcibDZoEi5c5YmXBs8ghmJ2ySav6dFFum0qGhQZ
lYcdqtvoU/4SEfNVjDNLMtWepZb/dQQOZQdAP6zZYva9HlMfNK2spqFSSk9vXOtVBOlSl3T1ASMu
xJg+okkMV4oh5E70cHEdvYq/ObVc943ApCP6aUd8pbjEUj6xBguAQJwULAzvn3avAiGTQ+odD9tX
N43dugBfxh/S/VnNghF7GmDjqO09yp160TdOfWHXd/IxAL+n7KpqeIf1w3fNRidtVb1belYfPzZu
7/nZeK2L/JbM4LcYFtPq/Ns1P9ajBQaJmYNRmUMNh6SjzwjfZMCMaZVeOrl7vSxeS0Ri54c4dUnY
rFi8OGrp2vEGDS1Ym/q0RjxQGubGbLp8qSv0dmkBfA1UsPPKhQE/nUCYAMWHEe2jqTZwieKr8pER
C+mv4Zd0d7KS8SrLux+1JfVhXdl57JmFQ4unr8ldFdetSL7R3L1NhUQzZw2eb9c/uky/CWi/888T
oxHb0fv5W3Pq28any8outPkQeLRxRrOVq3nXll6ixC92Otz0RnlrxeEFm/SlYY5eqqRFBCrarvQE
gWtUY+BMp0OyQqYfXphFTmwfxccLOnqdChTs0US92qN1/DMy0Ih3yl3aCiRkw6WnfOpL/b3OgWGb
gU1HT5n+jR6aKb3G2KD5kJvXCSk6+Bo0dCTWjeogd0kA2OL18GwreDz/5E59N7NTX7VxoBv87+F3
2g9R1KuSVyzTc3VN3Fn3VmeD/PrfjXI0KRdYevSQnZk3Ot2SWsF6DNK/cejgQgjUAPNGWo56tMXM
RYsqStrSQwyheRjNMNCMj7jSp91gMw/5yLtVUeOPgANCxoH5fP4aP+NF+FpZWjUmPINW3G+6/Ycj
RzyM/qBj+fIyqX3HO/uqhAkMz6QHgpl9GcrkmymjXw1pR+sm0ahrFtnq/E9wT3wgHFtdlAKCnyHE
0auEbs4UicylV1iV7xF49B5N2mOXUz6EwwMsPBypT9rpQ4mHdJ9lSY/rWV+H6OTWA0dGVDJu8lCP
fuhpBC0EtaDtVQPwHtzZ0CQGpJAJLF4TP1keziYydGhopzYw3Z5Q5dRXWtC/jKj2aQhZV8Pgwtmm
U7oqtTjxbMPHIWl0GNV6hYSofPraIlbC/YEPKlcAFZGY9SiUiSx0hZyDSMe+bEtAt6ORPNHJSVdo
Ze5lZe/wKIb70IWXa9mmBuoou8kD2VwD9kdSMaFJa4LnoaMTJhNjP1C2DWgRQ5CGhW8ETrzMJgH6
nkjrlckx31zkJIjHYZRuOiQnIhohnCkBivPJuAsHA8Az+Ip1mPQ5SZhoZNUCdwgUHa/G/4Jv1rnu
Cpj4o6oIlF2tv4DTRE+yxhycVA6RmVX+K7Pst6hObg16a5FCFyvA54M9obKuWpSyuyIwLyzCJ04J
s6zBojIHu5J55PDjBqpS+nVpSK9qh5uu6L+5w/So1fG9HfpPaonizuLeX5g6TyyTjsomk340YXP8
x8NB/Tg3EAKM0mv6PF5OPYCdMAgf1Dq6D9z4kX/rbwzIgcuBYKKT/XR81AfeOShxWEovb12Qx1id
l21ICK6W7KEeRljG8wv39VNJi4WZtDWdXjrQMtP6XX348KmbVYikG9ECm8xSX+F6TtYUvuKnIrcx
9ufRj7bkD0WXuGvpWg9Zlr3Lornmp+U3tGlm0HGY7jQ31ldkoo+k3+T5G6ZxY9NqokYTkkb9hbt0
anpCKsDcxNSoMT8cvQyjkyWj6wbSq2V2DXRr3w5Ks5+Qu2COqpeVQ/fAjyeYuqX+q1OcJ7MCT35+
gjoxP4HCZIdgcwShQDO/Ox/vW18adtPaBatNRoYEkumetgTCJOfC1c4v2dF2kH7gPAmDL6XicDQR
GrWU7dxSxtqbfRd06TlwXNhhz+vJpyHoNBK+ZdImPN7hUq0o2xgOgJf0+gsyadzSef6SFuGWugxa
X3Y/OLgfbKzHFy7u1GcNa409g0XiPRlTh3cxT+IU0ZpaeHEd7RPHek+l/2zV2T2RpPdWMWO540sZ
cCc2RMB0eYnn4wQ1o6MnlziVM6mNxtUmFgA7f3oqrWxtR4m7wdZ8c/41OXVraSRQD567HZ+qG+1I
nNvguJIYG3GvxMQ6mW2GVVRcSbu4Ukz7CZH7E8GF38+Pe+rG0r1AYSI0xJ7m0Vtj9QIrCFovryPm
UKvXEEli1G5Ru5LlLGWFM14lyev5QX+fSI9eJIqUc0Q7kV9UnueP5sNHkXR1Vluspl43ucnOVOpr
TeO4ZtbWm5EQ4BoFI3rjIXuLRLOlvLTKk+RKG0VHP2/itthuuaaomm0C4AjLoALOtGhsQoIxjq2C
Kv5pmpJaoFKvA6Wvl7kwwHLXFalTFtEBzTdbToiNJ+2LkbTWotXc28lOFK9WMBE5RfhDGnq2oGoc
UGt0rqjToCk2kxBZGB3Pqi5psdqVvskgGKy6qHw6f3v0eV76dHsopXGIdAkxPcZDWsDQpAvN0xvq
jB2cDfeI7GsTSSupKFNhYUBq7Y301f04b0lCRS+/pyPuYOJ/n0geWzVtWK/tItsh2SRexi5MbkZp
LuOIwAAnztDCRO6mgFlw4Ts9sRKCg4WpBvsOqIB59GCbwAK8WUlWCYEhaeD3II2etJlaEFw7SMIX
LR7XC9/OiUMjIgxq7qyHeLLZjx6+Tmk6WHo1WYVX9WZDt5m8KT2lAkFIsEsJRKqbaKIr75LjuJEg
Q5YAjphKYiwirm98QXL4NvTNS4vLZ9Gr00MshbkfyrRcq4WrXFhJT6xK8yaBUDvqJ4ZL+t3hr5V1
E5R2a+YIJCjUNvGzkROOFRVFtSzVAMG3W/IziXLQUtnRiCmzba/32oV16fOEMzPo6GBy02hVHc+o
Q1xKzUebR7JncpWO6i0+tWVSj6R/aqt8dK/7iH2zAyr+/Mv9uSSHjg0qIvhzSjSsIfOM9OHbJ+My
svwuKrx0VnMrmutJPMKLEQmsGrzhKXniLUWD1d4QA3p+7E9r8dHQR6tIWUca2tWUJbLBp+wPu7Gg
f0Ca9X81zHFJ3OnQHtplwkfgdjd52lJcrT29uFRv+rTgz1cDJsxmHmWeOAaFBWomWiPmRvYDeSE+
0IGrVDOz9fmLOf28dEedW+Y6O8B5mfzwvPQJLYkDi5E+RbLRG/MpFOatiMK3znXv2yAL0ZcFV2VV
bvXW+VuDs+Cjf9TYdxpH8wkaj4YTSMDgUtnnrfEARfqPMWmw3Eq8dOUuiEmkcKrnfCx2Fy58njUO
ZuH5/n4Y++jCYwUfEVCKwguidoOvbl2JuVPLSXMUq7zrnksz/grY63mo5bWrWRc+lE9T6Ty8qaH7
5IiNkmBeJD7c9wC3ytQnbu51zhtWfAS6wVVf3ulpvEUmemGw+Vo+XeuHwY5qIsCmYDX1du5lQFc7
h/Qiwq6R01K1Tv/LoebX+sN1+SrNQ86jxP8RvVz02TJg9tO6R52i/PknePqiLM1lWYBYd0wpN8wW
k4DGB9I2NtmHgqQSWkUEZdjTOBuOLqUKnByPVjOFJeB4cK8PryyjI2nR08690a0gv+sI6isyhDb4
B/VVO2AY+RvX92G8ozfE7pMOtAkPLQrkva31N3VV7kqnWap6s/07Q9FeMMCmokI5emjxSHU4BSPj
aRFKAOmYt8RlA9jJeraHl5rpn/ak85tPX4Hitcoh9/i51Qq+HBiVXNeI5k4I0BSVuG0BbNTltIsh
riSK8eX8BaIQ+vwJUEpDbK2ydZk9p4dPr24m5pmETZfQle8RfheQMZnYsIQt0zrHgQpgHApPvx6N
8eeIDW7dURhbJTpEhnJQnxKl/OUUSE0iR+8824mrXYNNELKDfErU2fY9VdtRr6/KAqzUoD+MuUTP
GIlh12khAbQRFIsQfwVyY4jubEqVpa/LL1Rx6uuxCFyvoT67CXCLX/lZjhjYoDi8FM1Mg2l9Hgzd
XReYhQHKpO4y51fRqcEWh6VF9ni07XLlvmuN7CphpFUhJhdulIqt2nBWU2dc+cR9bLr6t1NZWfdE
mm07qD4eavF8nWTTH7KBN1X6MAioAq0GmpQlwj2cc03nOabyBRV2el1r0HMwdz7hWkRu5wbTQgdE
sh2CinDx0be3QpKUo1tpues7zBGK0mDyLeMrPKXbQqbEpGUK++u0LR9CsPAegDP/zjQzzUPWhdBT
IAowLbb5At9/EFrRIvLVb7Jun3vFJ8wp1+9I2dglmhyJgR91a1PVUtAg1+1vUPnSZWQR55XZRkNZ
TBlvZkvmKkwm/wHoGy77KK72dHedZVmpyj6sVPASc4mth+D3rkygT4Q+ylsVgiElN38xtkG1duPG
WotAj68dKyiWOK13lRpaa1M06q7Pg2tNMWhWZGm/i0ytW+eG9mSMwQ8/myOiiD/VyB+INJt8eVkV
OHqTn7mZyttuqt44F05ctgt6DBOra06NZxhpvO5JYepphqNGJOexc3CyzsqULdjOZKHH2raTZHcR
TLIU7misgzi2VvQ5QXyI/I6yGM+u97vQi4bGhuRSWF9HCTMXEEbcXqEmGSqsFf4mjUEm4nMuSPCq
gMRVUf1FQ5WxQJvWoVPPdE8DVrayJ0Sf6ECHbUbxK1jGZbWOg+Jr4dTpJoDQvuydvn9wms7nOGO0
O6X2b6QY1dceI9Y+0APSoXxJxEHRxjaOhIEcJFA/wlFMsl/BS1h5FXvQ42rAV7StSejMhVpuu0FT
boRZJhVFVtA4C83Hh66HC3328XfGVD+0EKdRbuI04ACRLCE2DEuqnkReTlJeZdQRd4o6rK26jr0Y
HgX/evFiq81Wg3Lxw2pFsfNj65GDX/JCM05F14tkDwSoaH6EhkR6r1PpxR1e9+9WCLAKnnXflXtX
L8HEkqgDZiVun6NR29qcsBeQt5YENKylgksCSMImDRuxH3Trmx0OEF1VDaGYTO1Fb9vTHSq2Cn+b
smkrnslktBzpyprQM63liIEh2U8xd7udB7kLSlKsYPXUg+BHo/Zi7WOXZAwrNlZogac7zAeh4QXO
iB6OffqtDcqGOaNq8cpqYz1TJCZ9o04FdTongIYjddh9SHFL3VPsto+XshpsIpLjQt4pSt7d2Jnb
7WuNb2ajxW2+zoRSP0Wjou3MtCAzqM/M6OdA7q8dOvVy6mqxLjCXLzvVVx8IcUBt2xfMZGMmMGXG
/a7r61sDKOvSL/M/rFYhU0uGUbCWpTvhroosimh+6pNcWFtB7RVJ1d9aufU4U+fqhiOfS9kA0GvY
LzIJYr1USCxLzLukBZnaWg89GNDQl68Qcf6oRqksbFe5stL01glAw0b93gRXCp8If5dtA4Fo8U4p
00QdQUUz0Doxpc803Y/oQrypLshvTB8mFccmrpB8PeEnXrFh/koDvYZlJJpNomqvtsWKUbJSz8Cs
e8igROZ1reYNYXNPkemPzOG9GGoMt12PHS40yYTs1Rc95b92G/sXA+EPQ3vVlN2VL6MveWuueuOV
MBWkg1X7WovsFRravH1TONWp8rFHdp44xo2SkbuBX/7aAd4EhQ2VTvnYNeYbqIAIOXm/9qeRLiqR
qNwZYjAeYBTxib24IM+AeKprPD5Iv9ubXAR728lhY7pQWTSKJ6uxpPInqvDaR63uN9l73HED3Rdg
tTCH3C95Hm0ozu4KM/zlAxIjs+QmSMOr0CJ11Wnfod986Xpzha2s30+JPlf32HYKVE6x8WRrypWI
SOjgFAVkx6Pae2sE37SBmEXND187AIRGYuuwHcmi7ZP8XjemrSuYCwZCPx4VnANL4FYvBlyRfkSF
bhV3NDeXosPonQ/Kz7Dzod6L4NaEJGpG2jfFrB9wQhc75plF6zjf+aa+Jx2JvnaybgYtf3OpUAVh
dqVWleMF7qPwxUbBe/UDVTtcHHFTNRo56R2vY18p2zE197BLta3BfzEYfnFPtHq6Kk1rWAEiXiZW
t47YkKxyt4lX5gh7AdqaZ5b1Y5IP7z0+/H1Js7nZp3UfiNnC3EX11zEcuujBArJVFQ8+EQ3wJhV+
SRAl056S26/zG6T5pHV0QkAGYKq2zpmdsujRScxUwxKRI8fA3hI7R+uWQTKT0KwLR/QTe2h2fVhD
TFopYPqP9tBhTNwXjafC6+p2H7iWl4UKsi7i8kr9wkHk1Ml23mGyKGpzPds+KgeYBb6CxmYsOyMh
WfhQeX/o+YtZEztoQFRYhrjGRmpk0rnUwJn/6uO7+WHoY51XkVV+HjXczTEdr4KIQiiUaJYEuesd
kK8TEyU4i31nOn/9zPDxmo/PKLUyKFXWh4Vn+O6zVtUbrJ2btgTAMDT7v/7GcBYi/mcOZEJdfLih
HiYrGWTO+VnJx3nD88DWFSZeeyH36sQ5GT+eRuIVfZ45TedwmEAvNDHRHPXaHgiI+6rDWDVbYxvW
yTpR7Es99xNVAYTLiD5mTRnuzKOTssmmUG38+ZDXRsti1JVV7YdvTZmttUDuFDO7LsMyWuDDwYhm
A4eqLjRhTn2IH3/A0VEMhK/ZqwN1gTJCnp+KrYmSCZft4/mnN/81n95Qi04P0hZERr/7gR+O6Wkp
JiZeDmHs6MM9NXwyXZP20hH21Dc4+zswlznEvljm0ffuD77dKiMF41ivru0uRBaL3NX5pvd3o67e
IUp/CUy4mE60Pn99J0dGmT8bS6iDcpmH742Ki0qXacOENtZ7oQLBLDAgVU7yNlWSohbfycIfCQgp
w72AqXN++BNPkUHppTrm73Smo7M7ZvqkK7KC73DKqFE3I3RwkDK40sgKPT/UiYMtbpi5gqTTpMZ1
cXiho6y7aKjKwgu7ybqSVjZtskzvKIf3EWw9ZEVTPRGPPTXiQiPjxDv0YWRNPa50KzmTvM1F2rWz
m/tZvmN65y/uxHoxVyV4jK6LAvL4KQaTwHUcMZFaY3OVi61j3BqcFyxhXBjoxDSDxgaBiYbG0rSP
bSeZcKvQ71ksnKT6qpeP1Zj8USjOuqwDwn7FhWn61OvhcoQgtYdvwzmepifFGaA7U6mmibOsGrGB
XQwx4tLdO/GA5gMgIZFg8mgCzj/jw0deRek06iFzJ03y79UslrPMh/MP6OQQFKkpH+MXon17OMSQ
5pMqgap6QzTeiCwrSUN0nv+7MY5KN4E+5CJ0WWnizAJ9lMNAulQGP/FAXBy4lKRor7M5Ofpe0WH0
knoFkQmu+gIJ6Y9OmtsQ/NRfnxf4+2eHGidRVKxHt6uDDTGognFye3rpsvitM/JwgY55ff6Wnb6e
f49zdMtsMyCqUbKKIB5RFlPSrXrHeS6pMZ8f5/Tj//c482f14Q1TehDFdsn1YDoDbWg8KBkQqb8x
hoXhZXb4EJ95dM/aUVTC9eeNhu3DtyBoubq0Vzx5GShtXCqENpPN0aovndEZaJRTkmyUfdzk111n
bs9fxYmZjFoiMgOMbRbXcjRZqp2LSM9lYwGq8pfptzdjFr6VNagQ91KD+eTV2HSMADIaOMTnP//w
ULTKTwWPP/fw5QI2nrik7i+rJxBpoNcgxYiH79izrfNgDLdIXPgTuYcy5tYlJnDROeTKkQyrxs6F
LdGp65l38Zi8bIwF9vHH2Tep5RYqYzXqw1Q/Bv6lGebU52JiWLBNnPazHf/wagqtKkRgdTycEdIh
x0bCuqkhRhfUGKeGQRThosggQc44bg2nSBocIizZFdjxwiwGapDIKY3qQmPkc5ooD4cZRkOSxPYH
4drh5ZT5wFSWM05dV0uX1Nq0UZaJ8lSk/a3ri3tDKjtfZei6pHIg3rXI2o+V/dBo9tVU/1BTZQVv
5Pz7/zvC9GjHyRpuc/ajyUDwztFUMVGBd/yUt5LS9x2Yi4UebnTNXkhZrmxpbZQYoZZrr5rK2lkU
kbRA9/r6GyjNRS6gZZbQHH9mcOZci4gAcj8m3fWSQq44be1B/j7lxbRWwEVW2MQ1SCWWdWHVPrFH
OLiCoy1lHdY0zF0j94gppab9BnbJi9XiRjertalX3vkbdnI0kvQM1UDrSMPk8CEGbgvXU/KFRVW0
Ik5jTo1XoDKQ6R4BDTs/2Kk3k+3PvwY7Wi+yAZcbkUrM4+CWWaQWYWsvbPF6fpTTl2TQr2O3itjw
6L3MwwRU28ANHCxwyj5QLDh7AfJw0P8FxLjzo52+pn+PdjRtdMTbxLJgNKhoQHlHaHEvof70dwZB
7qDPIjLcwIdPye9Ar2YStYejjGslf1DdYpVU5YVLObV4kKH2r1HmG/thRk+7Sa1toXMqjeFOuldT
MwABHdaa+V9eztErLhHPdqPBQJ1RrJzsZ6p/s0r9wst28jVA0GM4WGloORydWFiAnS5rtXlzUntK
/8sQpVcopIRoEL5K98KR/uS9+/dox5YTWvxRW/eMFpj1eiBEYsI2OTo6r/hf1mjO8+68xKOm4Fh9
/DKIUpVEbIy8DKq+RJ28yZxL6bQnX+oPQxy9CXUbOGqnDLwJM8+13xOlsoLX/3feN3yt7IhZcdHf
H75vdJEin55KzuH5xiL5JgqKtVSpuVzyCp58OKy6DushCITjIlIAHTInXpp9N40+oKvrES5vo8On
y57Pf6ifR8IoPmfFzfI1cmiOptNcl64aR+y/cjJqDKPc1TV9mbK9i6kGnB9qvjuHKx1D4apCUW38
NrQe3r1Ol6HW4gzzfMXeOCBhUAl4oRbeKgTG/V/qzmS5bmS7or/i8BwVyEQ/sAcA7mXfk6KoCUKi
JLSZQKIHvt7rvnphP6kqSi7PPK0KEQSI5jR776Wca5bEuhp/cdA/3hgclAkumUHoWZGU/HjQeo8a
X5EBzL5kP9jBa9Q2t2pY/vajy1Eg2NO8UszSKf14lEhMSJtJyT9boOth92DtqA61/VrOklGH/4u/
2Z+eE708Y3+Ms38QeBu8V15ueJ5Gq04FJpCGhDvyYw5//ff608OceIJI1k7ih59eegvkyTwPJ94Q
2Zwscop3pRMLr/pfH+b0Y36+LTwk/dTNzL6RPvx47WqiQqNsbjRbjjHJyB+0LFZC++NMZuIpoqw1
f7/bxHvlEqLB5YsQJf50RJa6zYl+pyhrSXFsrWv+pLGZ9C/esKcf89OJCTziPMZ4lVCRna7vv3yd
7B2Fb1mH6iwHDuenYWePz2FFavbfv8WxiKNTCxDbn6KZfjxOruemHCNyLFTrPrlel4rFu8dR87fb
jZO83sELwdQEfcpPLz+x143TBI5CQQqtKPTQSJaW94sP7R+/gYBrQgJskLWiB/9ZJjmG1dytBOid
yWg7eBIiih1dz5s5SDJYtKu//PW996vD/XRODDKWjDW4OjPLdmQWexfCoju1AJEp074d3v4PhyNx
BPAAOx40Nz/+pXTR2nL2Zw5HXiYJO2eZt5+RQg3QLyQNe/jFW+lPXriMsnm1+zgjmK78dGOAayiW
3lbqbNlVvIr8s7ebA/K+JPBuS5g10wa0FDjCX5/kn3xRfjiq/PEkJ7+r963V6gxxR9LBLRPzetiG
8qxW/u9vqL8VHPXnkVD/Gpn3n/+7bKn/R/F7uAf+5W/yh+S9l/yz/vr5X7P3/vEPfs+XcrzfeO3J
AJXlCUgeetw1v8fuSQDRMLcwVfN8Yx3iRf3PdCn3N/z1pKwxMCVAii7d+e/UPesUyEfLwohIwI6m
exd/J1/qd/Pk/7w1Q0TiNJMMNfg9EMCSXvDj7UPIdzVIP3o0Jtj1RV+ODOrsbULVUOSrdbPl/ZPx
Fw1UpG0ydF+dJ2+81olgg2LJebOWoCfI21/sKu5JPYFvRSw91qNNEI9iBdG2xE0llhyAKGP02PJa
XItFtS8fkUh7G5vIagtA1JAcEY9RmT3P48gNLA3IzFjYhfpMwnu+Ig1xd3NtXJJwszOnsInnjGux
z9lDdMIzsAoPyFkXxxNvAQRKDbnYPUN/0UmRkLdutqdlYyF+lXuDkyCpUe7KwHPjV4VkpvwkmKry
qXdzn5SKXm41WdczkIhlkG1BGtW+5ih0R1Mk9qxsFZdkkn9cQH44cT5re0pyKawQ5FBWfbcn6X40
fmlu61WReZ/LDNnGXOYaiOdASYaRsiH1CtRgb45EdRDgvPVkIMRU9XkVS3upELgMlLrRhiX9jFz5
+r0KiEJI+27HWAgtoRHHebGdT04lzUs3IakpwrztjyHc2uDQ5lJiTXG7CuSVy/UwBCMQ4ov4S571
TSjKt0lm9buXVSTYNrvZh9cS+kX0Jm2re6tWyDTYN8jGYjU9NxdqE+5yWEflvbJR3j8Ha8l9AkeL
L3qjSoKSbRc6W2J1TQchzqvSbJHoDAJqwSyulVNf94Egj7qG4ExAaWD2PAmJE4gOZo+Gu4XXaZ/2
3PVFWlvr0MbK3fbrIBwlyppFEQgPg9td09kI1HC6gKsY+/A5lzjIQwR5fuCQ0xUJjYqNu0tMx1rV
Lcl82vKztItmhFPE5+wRAVjQHKC3eoOdKs1qJEaGsUQHoZ0MLu02FN+E0pYVo2PSXeyQQtEkSNhw
7AIXxHQZ5V69xATih7fAQEo0e5EVoQQRFcHZGgnaF9Fpcb8W4BnOmtUqv4bDuCDminRRojLw5+dS
BfKRtPtsgTBbw/TrDnXJEzAk4QQO1cQs7kz2BqQ1ar7nCo6oFUuwNtNFXubcHdAr1hre8YSMlmV3
FNU3VlOH75SPS4D8eHUBPXK7jQkaiu0OrrfjH/J9670bi9LFPmEY5o996Pg3UavwZYF8XPKjFhoG
b6CseUx0wBIauehWXkoVrl83vwpyqrbRkx/yoKzEWRTgtTzXwiXdluy47cxBrgpjqgjAsZULYJNB
NQ+kgs0L8p5mjA5taA311RhYU3nYUFydy07mmI2miEjx3VtvybP1awxPXXXuNgiuzhhU7s/LMrgE
WHcy+m53ec3s0OzbTWCFZkh7QpyfRlkub9SuPa8uE52wYKybPix2HWRpIYH8JYFrDtNg0C2JogIN
xq6ou251ZcxjuxD+Hzt+5XuHKtTdm+ex7Y8HMztvhfarV6OYjSWqWZ0SjJkftMw8bP9+8SX3nWf6
AEBK5+XpEHn1S040ZXZLgjyyP0K6msse7zhBOxu3L/vzoHeTxirrLRGg8sgIG8ft+2k6tA7X3hRM
84nbVLcnfrVe1KNdBGAJpq5ePmdT094F+PZ0Cgkbcv24w11Lw3FSN9Xk5gi9ioFXnqPNdpePNeGV
2WQvBk+BJtbJy/ohSzIvJNkKUQiBvxo8HRokJm3WoS/xesUMRoctrhjkDimGNlWdU9bzc9RY9/Mn
4E2kvQ9zuPKqd7Ny+RKFFUYo6OXru+E9/5EuFGy1VuLR10V4dIYG2Wi09vtwT44pCiJQXH1+3lpt
BhumKaN3z140KuFgrxkhjOjz4i0fGiBkTaUhe2dzN6Fs9vZzEc1ZdPBQpDF5XCtEpfxKvn+o6mn/
NAYnfStoLrmTCYuKLJX+PiwxmYaw3tbNsfKjHNwiTzP0vlhjIb3t5Fhb4xVoQSEScODLhy4a1zC2
vSGETMYliD0PFz5aDzH8U5fzt+qo/12RdNd9009j/+3bePO5+38QVMz48a8qpefic9lQLP1QK53+
ye+1EhXNb6zXCLfBAHSqoql1f6+VouC3U6VEH/mPsM1Tb/fPWknav7lIxVB2/HcM8b8hUhyL//h3
fhg8WEb8hHQyNz45if9GQvGP7fkpaSciaDFglYGCBI/QT5MNb2hMpcJqOJ+VNd5UUihyZ3c+2pVT
ILT9l8ty/3v99W96UvekG4zDf/z7j0X9Pw6GI4Ffn608g5Sf00NKbYGVFo5B5VwAc8ykObfKlVQ/
YnTPF5cX6C+a2j87IDoVlvTUpCflwY9lYCWm1oFM3p/LyAKDE7mldUuoFsYIpJP3q784vzjgj2OI
f5whHxqsZbSdIcqtn4YCrWgLTZnBGU5tlbMb9oMruwj1/TDnWwIoPD9Ocuq+8rH9Vd7Qj4MCDs3z
S+IyxkBEOfwhf2oLo8ICoGMbLmnlwNZCUH9srOJXR/nD/cJRODGuJiN59oY/XVEFnANxGkcx6zxe
loHxPqjcksfelCr/xcU8/az/KeJ/PyMmBGRcIoBgKvZTEZ91LWzKcTHnC7CeqVmHeJyHJ1BYVAp1
9rjo7BdyuD87OdLGBDIV7tHoZ0GMg+IUnoYy54iaiR4tiuLcXheLcbD3/tdPwinN8OezO2V/nYal
/MWIO41+ulXKch9zP2pByYbLfCPrxnpDu6/3pC7G/cEocvlh1QTOoXUJc0TFnadjxbI4jirX+mpF
kfVJb3P/ta9IY44jSDN0Jn0UWMdSRGWfqGKflqOnaiBiFiMzavVhm58KOZRWsgoAKQdXGPGUm2G9
lbu0QVKacvu4zKC7Ypv0TbDDLdLD2gwVCIUSXOUp6c6jKm2cgW+akQjotVDQDCE7smjk1TCndeTq
7LouxJCfN5VDeTWPw+7i1NjlgyhyWai4D/ye8qStm5HfS5aWm61xie+muNy1tACWR/yuOlF8thEM
gRw+t+C6rUdYM2P9KgtZY1DZcD7y7XZ2avl06pt2xGsx7H1xZwKLHoOEBa9bXqfFNx4GGqfOlqu5
Klmtx6gQYfrOrq+q1KqjCFKO0eYtDMpyPOxCzhoPuzERXcSCcu9NA/muqIvmzgxHkNTTmshKBcH1
YruDdWdXmz1f0z8Ww9HJKG8uJ4B6z6bJXCf2OzUBvmuJ4z0yvJnuJdeyTEk6ycdDGI4hCMGKCMtL
r6v6TyazPdDFubO3eH0gk8j9WI5E6PDNHrS6suSmliMc8x0kZ0lFdty8TgwnC5IiOqgOxjnu16Zy
U9vWfncQnjR+kjmMwJLSznv7CQwrG/ISWcYeE+giIfDMdj19lKsoX9poCKYPud5ldwwKZ0W5SNwT
3A6blu2qMMoLbyZsF+4pHEfDVOqt0cJ2tOAHh5ye98eAxNLti1vU7O7ijUalvOQHu/ezlRdlSpcp
N7bK5YwFri7W/SEK28x7oSPv5pRWopkPNXYWdUWY/QbUaWpEQ18SLUH0SRQLnPDY9M4cXRf0iVSK
mEqzZPdcM53N4CyjSzsjYiguSLPJbwflhFPcZY439fwn2BYUYVmv04pWCy9cIbWExuN0Jfk6UU7W
HqW26kqS2uadK+6XQ/RQFwhvr/ucxvSD9sR0KsdldDuNDf2vtLa9f2yYbAz3zsbtmdS5p196wPdl
oiiyUQjTgjqHEbbxq8MmwWfYLhFrurrui1fgVPUNCFpTkVaZBfrcNdoqHucgt/d05fFQiWNPi3vh
Kse5KZqi7w6OIkbhWCKxxSyx+o155m6PXvIRrGrc1fb40tJPiYNV7GCi28hbl5XyOB/AdFan3dpZ
E9nFVxPqesLcwQvxduiDoLnKXJwpZKWOyw6iBZHLg+93NKO56QaBakFkxOhvEkQWGoBOrOfOrJaA
8yQAgmj5tR5SOStC7IFuzhLigbvdjkNddWklgcYhxqP8JxZCWNV5JpZaphVCZyupSLzJDpqs3wkL
zbBMtw6uepdQlEV926jEz0iYt4ZE9GH1Rdsm3xM3D/qM8HuVAV2i9SLmKe/aYzmU47t2/OyLXVlT
mK5huzWJLUnLjAMcG1U60H3zYquAuOM/HKaHzqoGEi4yYX3zWojgZ5NT7K9dUanpktDefQIcnUv6
E0HTuNULTUbLCwn+H7m9w5Go3PAB4Rkop4yXEgYpSOFwuEYksHWd28HBsfcFKG6RdyG+L7rspBky
54I5GTTTxbFASq6W4o4onYzwKgyW0rkJtClY1ukie7GncX3qUFDKs6wt+uY4zYW2bnVZg+zcyeK8
KyISGWO/pGOOvWmNmJgSKv7qTG3uJ3BKxbuP0e4zhjjaYbvdwD9kg2uemOgEbjwHhaRU2WqlU80n
qbvJh5HpkFR1Fp8gMIx651PolQnd7qL0GnuC0AQGMB22Ha9JsPvORdBknAeAN6AtIZbhz8YOi5rb
QQOod4ZTd191JY3P3rEZSBC3nmjKi54THP/7NcADjZHOstYXsq7UN+hgzZe2k9VRu+P6Fvlrd8a3
T31k0LZ/FEOE1xGXGwt7QJl0oqT98tGC5+KtF07rN24yAn8PeDzpRWMx7JjZqsyZz824WN9Xewjv
qL3zISmZ+bx5rQrfGqfvn0cxhxvjHCKmk9bCHBkPWe04Z7LcxvdFWVmR5MrHiDSosnoorSaruJQt
O2KFD/ObFJo5ThfmRHo57dB9IA7cg5dbhN4TvVv3abPzE1O8TaduDA/M+XLizSun/9KUDJNw9R5r
Iv8SrLR0eovqwhf46vUzvGp9xW4OL4/GrrmSJdCUaQY/LK5G6byp0livdh/5r+PuXfuqm26srhqC
2F3q4XocAKnPYbWmk6wRLUGU1BMoi6K4Hq2OpGtrUo/sA/cr5e43UrL1VgwIb9hgR0zvernflxhY
wBXtRIFmVnSCgwdHIkGcV6nEYXGKxw5Y6L0Ktyg8OESKfDebrO7GTMDQbAUmNIVHIw6DfUynPVIp
ScFtouz6hZuC5DPfUeGz04ggtTfvQUXLBHNndt1ksPRV1fpXnEJ+6fTl6Y27B2/W3nk3rQvlLR6V
di+tYAQ6WrXF1MVAt/tv5ELLd8uq3W9ykiI7QgUO+Z6tjAOD71U7z9isdud+0I19DjdZQ4N2zTcP
w8pC3kq14ftc+1wlEhQacJapR0dKZCC39iYiAsBH8dplnc1IhEGj13vjpRXuxL6XCzAXrK0CHEcU
DIfd8TpoqJ69PTvjvBf4j6b8WwnYrUYMHfkPAdfltvWk/2ivxbuqbI8Xi5uPV0xm8htiu/P9vu/6
6Npt9/Eom5AoexieLPGbZnNuDQRVj+9RXmJbqvNDVopMn2MWPfGSJrWHx03INiPTWrptUk0j9lSX
Ce1EJo/pbELXmJQevM7reILDgmS8YpKHZdf7QzeXPKgkiylxbBq/FLRp21agsidLKB6FZOdTt0QT
xpmD5ymN6uDO68takZQDmrljzw3fRbfztavX6WNXV0P4RhHUv4YQwfUTk0zxBWpT258P9bosx7GR
a3dbCDzAYT3380PuG4bPat+b6i4wQb+fgFFReWG58zS/iZ5c7a/k9wzOxdY560doKQrL7BZN5M8I
geVwtQSJgDUK6ngH1bImYPmgyWVU2MeukuMT81lIKSfmXDw7sg4IJA2ouhZblR9D0c343+Rpsu45
VrSm2chJJXIt1VuG6xMkLMVJqmbDYNG00nxXYz7fVIXjXFLrdI/OVPTi0fIiPu6l4zbf1xwBAMZg
eDIHfIlukOi2Uvf2sEUfJcypnNBE3b1mmWqx6/uFk0y1O730Hr14Il1D4zPYWLzhda2K2hsOKjHF
+P3zOOTm0gm8WJ9HPavKd2z604MZ9Hwe1aePy0aq5hH0pbrKBoKpSH3i6FlWn4LuzQxKtNrehyUM
gGAhpbyGoZDd7Z2seQO6EX9qEXbZeqUQRhmADGVWfUbs3Y1p6fV+HUebqO7CqrKe/X7LV0zYJ93M
utVG3zWZqscza3byjzyxVLu9GqfXdbSAwTYSrDdKjjyehj67bzPBe8Xen7wiaKljy8m5NtHM2KpC
u/TYhusAFTLIupctnAwx+HomuSlzp6vR76NEuCPRdC5gy/OtFctZ6RTrhQIv+7CfxsP+igVTjVgH
bYvVT1n62ZVfV68khdFAyWoDTzTD14EGej2VFJqthRO6z0+d2FIo+WJVEDg33G5fsBa3FEGsKQ8M
KE8I9sX/0KvoQfE5O0aLJA0s6M33Vfc+14H+53wSlLx6JeRgEsX4qoqueHH25kxH2lzsfftmi+zK
GVx9Fyp5UQFh8lYoAVaHAdWKxuuO5jDFgX2VE0b6vantC1H61LOobrKMpq/Z59gKqzMvF3d6b3jt
RHxSA52/1rrJk3ZkdVJ3J+gdCc/RZkBqt8GtNQ7HbGVXH7tbRS4ATI01mMhxUB+o1N10tsRZbjvF
EdfzkLCUONqVfb8jX4JXClOqBLD22USijjHgX3m1+4yxunjBLjPEosuxwAJPw+hJ9U/RZS5KGd4T
e0nuYdO2IcNZC8+5qyMCpDZMpTnVdbZ3d0UP8PlESDQlpniD3oeFlAkw0UrvIDUKx2khhKDh4iT5
vC6P9Yi2qTLFeZ8F3oXVe8sZEPsnQ9kFnbW4DMlgPMJMJ7x8WeS5OywG57b5QOTBMYTOl2CKJtk6
6PVx7BoiRGsHYDIPdjVR5cVGif0tCsytQIWdLs2Sv/Pjt4No2PtthQNmoe++Cbu6WocMXv0wRGMi
gtN+KDoqZxSJkfB/qfyiS3Jp5JHtPvqUtvji77O8CDzjwZPeyqNulgz1HJYtZ2vJHOiGB1svT3lp
9UeQeTcbSPebsSmcp7FZ1yGxota6cPHFHwDE288NUw0HlAsYQu7jdnEP1uRc2FM++enWW8UY17Qj
POOsz86KclxeS7WTlI+7vHhV/dbwhmnyPM4i57ZGGk6+VoC9gbKo5OftX0JRf7PJk2DUMAz5hSZj
KY4o+zdrJHQuy47D7NIsDqH5NLE4uFlpq4F2zMNxcupDZTLvyMoE9nttbSlO55qNKe+oKQaYHkGo
YGU0BhtNHFqfRPXmbtfKiicUiDdBAw8a7rBkoebqg7EW6xt+e97C/tKRQae+86hdt2p7JBh5BBWh
boSmjBXmYvSDC4aDT3Tfz8ZugmvWQy842kmmc0iwAggL1BUOGC0IU8HOeoUOe2iqafqgJlBmh6wu
uwvkUbTRnfNaTRl7VCf/jkl6TdlTHekxZDwRQXiXWaZ9EgA0L2sFg1FtPCf51Dhxoef66Gd9DTi0
f/SN5G8g2L/Fp5SErzjd/Hv2JFRyoChmt8iuSG8yz6dQnOMEAr2sB16MhkicBLKcfljl6CY+DWvs
BdChh/bJFCC8yeB7iXwo23oWzmVg1ivyF+YYs0wYwzkPH4LC1W9MjPS7rouLPOthwJmRFwzoItoa
+yq38sepyT/B4GnSRrR1nI0Zn9xgEidYUfSxlRUENctZm08c46LXdZ7Ow2S/D74XHBeKXmJtyA85
544dzupT7Ao1Qn3ki+wygrKz5aUu1XyhxaS/1LannBvQiytY6K7NIuYDWcjqqSDn0wFze6wZYMm4
kQQq1jbzYRA0y52A0/7gZtECztHvO6xxofrkVfyodTLeeZ339cM0V+qGuj9MRtjn08iyECp0O34R
pe3fimj0uaiVfm7aCN7b0vXNWZafhsQbBf9dtwx6pGqqiBqgFuac1iDbDszkxTGPyE4ffWd9D5Zt
pqjO+UvrwL/Usu/Pi45kg7Kx0dIP1QjwrZntLW2GankFhy3XmDrNuzdEuK4JGTTqHp3LEwkRvHyQ
BFxPNYVE4kuR78elscQcD5YqMczmRVpsgJ7h3OYllD5ShYKD3bd9arQqjs5e2g9juzJc85ENvjBn
896UGKfbXO22YStfbN8FvL0UMPn0xIhlAZDna8OXPfKmI182ow98ncIJOqhtpvN8lPZ85XZm/Gzo
Bt6UPW46mUnme4DIPAru313VyVhzf8cAfisrZeddXAdtPoHys05BY2iu7MdTTmWWuExz90vvNHZN
Jj+3y4NdqeZp0FhU4ylwhoCP2wpb0IJ9FyQEV7qSF3bozjHOzIgBGsUr3GidN4dyr7Ubj3smgyNG
LLdEbjwMO6nLTiViFgHV9Z5pvznsbjFGKZlnOroiwLM5PRNA15dhcOej5wEujwnZ7r+vY4QuA67G
4CNhnWkrhnyR9LCriBLLb8Vdt2rPxFs7LzoBTT18lORXfzK5oJ4U1QYjQWZqZThL85XTxUj1WLbz
aWk3L+zVeV2INR5DBlXwrmGyxcY2VhVbZGwAttYnSYJnD9FbqyrCfhq5rK8EEkzNuUty0cMAKdvh
gxs1rHC9eWQbLj2rv5i1V0VxQZ6xf6zDxmO7AOF7PzrlhFbQn+1GJcR6U6UMU9HeO67a30Xnd3Oy
dQVJ8eXSufbR9or6DJDV5uBOqCtSfbJMHFCFeJ+8olosQkKDvblgjLuQtVj00sTaDDZGkG2xG4IO
q2A+oJx2HP5v0H3ZBq+7cYeVMJ6cKx0kewdRKHa6rG7jZujGL3WZMYsKa6982YFZRKmLo1inqz3r
09XwSD4hStvP4ibjXRGvHXGM6aJgdNB4ZJtJRmNm8htUuFB5G2Y0/BLVjlimCe5awZz0oE1OBCln
PVGDOMwNXxgl9g+LMwmLO4KJNbdu2W1ES1XlGUnGmF0cwwCCKFdnejUziXXc0PY6nsqPdj+2Y08s
Z6mMno8T8ePlechu4AVFeqlpfupqj9tB7R9bw72CZgPh2oXNC/wdCmPRHJp+lHcd84BvPHRgyi1Y
UfDVWllc1lPfb2mQu5wB/MwxPGXxjM8WwT2XrZwFZqkh5MttOWDE970LX03fB1d6IMqJQXm7XHS+
aj9FzP8SiGCvy1YOoHNNAFJzYS4SxGRhbW/+4nXnOYttZi6+S1Jln7WNj1rfnruUgpt5E5zx6XZ3
5WjdYhnbu3hdTiMpPeXICKjaGNHCLCZi0p5LX6bCD/cvCIyLG+Zh2ddu6FABkVqwTrE0ObjNRox0
Ltsp6j6Wc7O9AQCbvxDLuZQpWpeQz/hAJDaP8mmvgBwJ8O8KOLmPR+QuNZ8LK8x48tfQRhe0CnHo
oiZ4p0L0x9hmQ/6Axr7uCEs15IHVOloefbv1yK5xEUPxqvXn4+wEc0t4WDRwUy5dReQhweJUp7mL
3oEor6E4y8hIbpKirGmVTaGqLHHWBfXGHK3ILAbRCj60q1+Hh8G2qtepr6S69JkRfmwY6z4aH0lS
6hpP3nnMmOc4y7uZx8aOyo6x7t5TqWZRER3LAt8RJViAvmYFh/1+Cma+aLPqdNyG6xsH4cRjmG3B
hmKqs8r2vPUrLQ6RM+9tMmR+iaLCp4qcJlO7NNh8XwAhq/3b4JGVnfZkzdEfkr/TnS9zJS52Mcjv
QTe6BIeJZZq+BVPmexd9sXrrZRaViDfrJdpT7nqPVr5ap+89dImJgKhuLRKYx7y+Gsc2931v7I9M
gqcvPNmI5sKt9r6OYEYYJgT9VNEZbWV+R1tVktEWgueL+ADx2qqFfg611X4seI9gNisVUUx5Z6uv
jLMzklLrjikCZ1Vf1aq3dJJPoE9jZi/Kj8ly5AaZJ9XetU3oNKm0OoYb2RRsQ6ztbv3iB6unU1V2
8x6PbNq7JHfF/qipLaqULFvdxmZ3AsOM1yZdQtCUfq+davxQZHn/UoeuKnkbFx7zQ1n4z22Z8VHE
ETe/9ijL2qRdEADGubRcmYwzozwgA13+1iDDQH+Lij6IzdphVxtl7t15Vc6dRzwSGSgw4SY7Fv0e
voHEdN8t42h8eI7el4Ts94I2g7YT2MK+FVPaRPPgnAVb7aujR0o2TZqbf26qzeuPGMHFtc/WLDsL
qi684IQcjuI58zdnacxTXmOwThb229+o6WY7kVtTKuKtwvAzs/3o2mcUo+NOgyVMvXnFex0Rva7P
KURyhvpdjootNJE5pWGIs2AJKX8WYTmSArU17Fxa23rdVz54KYsPjznzaf9zJhuPbkIDBWSTME+b
4BMZ1mWKWV05IFcmHtxSd8MQB6S1sMsIrXKMR6fVzcu+uP3H2c29d+4uRIS4U/pXTS/zqDPDl4bA
gJ2HL+yWq9UmhSEtAnaKB5XXq3/pGWSfR5Xl6q4fQ144tTeKnZlkyMBpzUfusGghr/a+hHDLXGUe
83dygc3HeRlPhfkql/3oC0PT3BdtZzHiWcdXtwps5hZEcVX3Odvg5XPdmfwDY0EuhD+BwzisSDPe
84a24Glwh7Diy9oyMl569I2HGT0sy6VBEHDd6m4ezvIqcItjMDSOczRzhoV3FwG1du/OfFhb7eTO
MewH9432cLXI6t5m/4YQFEFUZFSu5XDoWW92qMcCq0Pd02xUGj4TSoruipPsG7M0V9tWzQ4Sabqj
u8iI4QupiI13JAcSWKZAkHjsx2nLDqR9z4bRE9+yCz4SW8B93kj/kr4YxVJBvDP6Q8k3hG0H4RqH
kbvjkylkt6ejck49y5CzojRyoHwqjVxugsLb85SSOBfxXjBspVxGcX+/+RNnUC4iGw+5WpvnxYjg
oxqDxT8uKqPjYx/MdoKrafT55IbjawRfpL2u5UIUriaZhnKLuEOV5l4/65iR5uyle8WL9IJOVGbp
julJpNXWC26KJVzbu1Mm89fRmeflUcEFiY5DMA8lWd2l9eZL1IVH4iko1Zi5VvVJWbZZR59b60tB
2Nqr4ENoUUP2fv7IAoDnfKjaIHomWjekyl8ldUJpF/sduIqZYXaYBQUvDgdPiyKjqk1mj5F06o7Z
RAVvQyMMXTbBFQA8AG3c3ZdZEe1f0LCOTspyxHvpQ1N1Rw05tIdt2jMaojlExjmNka5i4y2NG7N9
tfkc5V5x1XfFUN1xeT2ROCOD4aVlKxovIbmRyhRhnewo7tq0XXvnM8WnzXqUgEkudQ43LrHXubo3
i8eEMMuRF8frtOXstEN365KKrDReKOxZL6gBhj2JBAVi6tVDpmMn9xs8d70vr6rGttaUM+qudWMR
5i5R8T7lfEOCuFILgxm2xSKMDYNycewjkUEUq0hGRNbnPzpRl4cHlTX9y2xVbpai0JXvecHwhW5/
/xV44w/yH2QVtEHYZghUPwV1/Cj/8YTl+VPX0q1Ni/fm29P2Wptxfe1D+glV2lX+C4HTj14JFCuk
EADzge9AIibhND9pOhQLqz4glfPczcT0GTn3iOKctavVpVaPKuoaH/9acm1pfc5KFIwVtVWjfhWT
/gcdC78GSnsEZFgmCUT46byddiLitCinc7sT8zN3uZV2U0giu1PoX+TH/0F1FAEIwWYq6ftkGPwX
d2ez2ziW7PlXMXpz7wVGbpL6oDSY20Bakmmn7Uxn2pnVXRuBtlkUJYqU+CVSgwFmMw8x61n1Ynaz
nF29yTzJ/A5lZutQSillEp26pSoUypZxPuPEiRPxj3+oYigb6UmzoNnJsC4ieJW9TnhhR6PJJ3x/
7tV+vMz2ToJIJvtEJMi1SVAqQYHg5541liqkkonGHbWYwClq+z3QoZR1NBLHGR9IU9peQfqD6A2w
HoYuoDV5WqjZiECqE10plFoZEHrVvoSOF1x04HD9un9qqhi7BHNiCTWMK3jIQTpp5bnBIqTrjpZF
V9PetE0FsUyBlTwMLxcAuuhx2RsN8aB5N3pGqQ6SMFcDTaWSPPBq/WH/UHatMqxVkJwyHqzf0ma6
FJ9JiQLHV7PZ5Fpp+9aYIkAj17Ev58ob5KbZ6QHMJ+tDJ19dXmDipisbjHt0pdmjyRWEuO2rxqyt
HpU8J84j+XkqaYGUmgOGmdfD3pDOoIVFFk2CCGcU8ClOWnyje2pwYC67lk3PkXdtncLqZaL18WSC
4ROPo6ssHTVHRkBli/A+6+GgJS9Dt/1Bo03JxOH+vSpLKKhN+OthDoAADMqHXgnu15krvEHnqWLw
pol+0yk6BAeel46nw3nWGB1IOctLpW/KqOgNxKlI4qTsHHmC8nZ1Y3sadLthahD1m5nw+zlc7roy
GUZdRbnuKUsMI2gJvmhh2H6e20usuVmneTWi+Az0den8VsN+/Lx/BbYOTj4ozFSULbmVMKWUBqWA
d8Qfkxp2Rt5J6AbBQzOZ4ubXVlmfl8R8OB+3ko8tHyCI7hJbjzyqQ8SZc+gI79gLUk6FqkXjEnUs
6dv2ajXR2064MtppaBuqM/J/m00my09K1Onc7590Wd8yZ8pkkz2JyiAFQaCMN/VtSkr3Eozbiirz
bR4RYaxduyTEH0U/qON/UppsNPn2KEBoCEvCtaQMcIOsktRwOgruyCRxKBkJ2VpmGxnvg0M53bvW
T3SGeqdgC3BoeVJTbQUekZQOYzVyAOpl0Ndift51bQrxHb180ASREtYELgvyWRzlDYWQ9sic0alM
ZGjdBEBLU8EPoM7Sy/297JgPjPkcSu4qwcdRUm4zFduf52hktCJ3+VvQmUAsbSvpS8cnfri/qx3y
QNUW1A7FxbgYuyV5aJLcNAtbxFeVlrLq4yH7axNmvOHRnZDpB1kBDD7AxMtA3MhfeZgwvdBYrObW
xPF6w6wVxcdvjQ5PQUcIHJx05aIq7Yj0tHGqh8aqgZfTa7XG7z23FxwwJHasF3g2cpw5O6CktZIA
dHERwZrYSgzAcZPBqjv13qs4R44XAAq+kUzdhlaLbkqayeX+njeCcWaEma99ctRZ4PRDrdO4nQAe
OK50Qn5YYfuAmkAT7AsdkYq5KdNNL1LiphOkBtZ8gh8JEKIy0MhhS9/bcZY8TBeBd6jk1o5l5PHC
rcMhakE+WbLHkO5pAPYkJY27k32gMszSmGSt7iEGi13dUFJY7XB5Yx3ltEcbx3XlkMbV6hLLTUC9
Lz5RdYeqAgnFL5Qjkd8oPKH0NGiwuN5I0pDX0J/18F70RktD76TJr0ulHb2oPA+fnURfHWB121YO
EOHBG4BkwGiCDSR3hYcbTyAeUbLA2k2j2cyUfuJFVEaZ46I69tzyEul20ankb5OmW1IOi94oTYiI
9YzesjOBBwEIrdsb+9b+XrYnpEGLgT+bdABoJEV6y6b8OT1QJgs9Uw0ysybQB3jpjbbodPrT1iz8
5S1doSRQeSQYl+u6RGm8ms6hgzZajXk86DlkuM6o5DEgu6x9YO3EEZUtHmalC31HsA2WlKY8K7wX
8VhpkRDo93D+xokap4Oe7mpmMAaIPkz86NFbAV4YEaw4oD22pZ5HAKeZNGrxMGiWugZA35mMtJFq
BJSFeOitRhn+K0U7WhMKmjRNkP6JdI68MNjG2SLsqbRJ59eNGZ6gK2+lj241KqUdWMYdcxEKnTSj
vJ9yL620A3SCkk7GjMJVA206jYYKmQRHW0Vcf2C1WhiCWKhlslTwpWxXquismAOhv7LskLubwM5x
bPqL3oZQgUMLIwcyQcETWSoA9cIj7jYUYxz2JoMga00HrbSpk48y9Y7eHy4OweXdEYWW4UyWu5ov
/UT3WllbxH7tQdByvEuFEjxH2w/wAqE8hYLQNa18ogi/z+HTDNpGS4Qm7SwC2TFuHiKl2pYC0qFI
86YIlpA0vaReVWUG3K4XtaGnmyyHvFteRuOJMjhWOeBxUUi0oxaTSDArXbpUvbZtu+e1DVCr0Ue7
6XVvmz2I/7OZm8yPX7YWYWceRKg9jmhpc7zUmROR0VuGImCgVG0ep1B9NJvJ0YLdgjIRMeDthS7o
luTNoaoeCM1ly9BmMNStKOhNYvTqEEGdaEXWdRh2YEzw5OiE6zqle6Jpz2LcIXNmk3XbN2GLzNJF
AjMVAT3vyleoqLN/p3aIA4zjHU3QJ7ZxV5auwGYQtEhUUVpGg1uSLJ3u6ooo/ujAHm3Pqo0vjiQ1
3FPYPOVHDGqN+683AdQZeL5zvfRH5AeBwBkpfeD2WTIEehpND7ycxNDlpcTd1m4JZDQ6AptCPrUz
LU66RODbhpbGavB5Gq5iHPlxrM+uWhPwJnBCBCH1+0ZNctq6ONVb97OVnxxi8xE7Vh4GBhqMHURx
SEcs7WjsUvlFj+eUAOgE4XvwWurHNgnKl9k0TT+14FL5uGgujr+3cESQdcIhh94Dj5Y898W0S1x1
6rbhbaRudhs8el/1lvFwv/AImpDS3LqwVnEuOBk8hctUTysvbEwWjhLC3bgEuBno7Xl6CYRYpPh4
3dGHbuhPu5Q6aVG+xHEIIhmAHKbPGYW11euOnoCh6Xhzbd5vj9tJMPAVf5EN5pGetq6zWRp9jSg/
n/ZX01bHHrabImmmZy89rR/oExI2kjalwK9VHLDxAXnd3jMyArm8+Bd/Ki9hefmgb1y0J0krIiEw
DAbkFtzYMyzqVM+Ua57eXbLAM+eAMbp9RuizTSVNQSbUbZerpWZOuujMyeQ0erPJ6jO2fINCLVnP
VGfd5KUbxM0jXWUcCYxEtg0/CR65rf58qg1oWSM0Yt78g5j0sMvEHzWGGeTX77tgKB/2C8u2bUp/
zJDJ4ZkjQCqvqZO2ZlPXhTciDCazaxDj2YULPhlc5eiQQ257KUkz5v4RlGAUOChTzmDSkybagHTR
WQTRb64HBQQJifaHEfbRwLE7hziPt5Uozk2sKi46tdPCnyFPLdYTgsAjJTAcX+m8J+elY3TaNowJ
+1dwVzeQt2HW6z2FoEbpULv48leOswyMdpS6v6Qk1fSnXXtyQG1u9dLReD6oKqYIVzfiL0/GnY/T
qQZw21BC377BZMFjElD5Zv9ctqSBXjB5cTPAJQo7UUkrkpEjgr8hxZ4y170iSW581aOuz43nJh1j
f1e7JkS4Aj3A47VD/kNpQis76Khjitmlo7b2ZTrTqZK1mPmD43vptLB7WxSyx5Yvy0AITJYsT7h0
FDBe3ThpfU0Xs+AQ/eGuyRDewbmp8lJAN8mTAdES6/NGNzaAAbWg+XTIC0lHxzHd4cdgd6B5hYxQ
ESQBakkGEn8ap7DQJUbH9vHVjhYJPCCgHI5fMp1HQot+tFarrBHIsWxPoBGMAc379gNwffsiWmaT
p+N7QYzbmG1sDhpIXrGslYGWBD+OM3i8ALQVhNpH20ndy6O7ETd8W1g41DUpE4WPVg2sutRJjGxh
p/57z5t10lvb0Wfz4zuCJQIdwIsUD1M5kupHo5UKMjE2Vs2uTVGsNLicpHp6wNrdenPjxSfshncO
iCmaoHw+FRKFujM/NhpY3BMK343VyXA88+beXWr72r1rK4l+twype9bXpu25ffyhFa99/Eykg8Aj
L87BxpPYS8hGWpJGbsSU4f6gtclO9MP0kDc1d2dLxpkIVohqGNxI+b0rd0MOdZp2Mqbpu83Je81u
OV+nXgNyp9U4GH8aaynBzXZ3/Fcf9ohhEAiKmKnTO7DWYi1Lg8B3T3lc/GdNrPvSmU6SKf6ZjrM0
2qOV/2Echv4lwLnRtZaSiAS4YbG810l6OcRxukMFC5cUNin+Gy7J0sFg3iNOJvX2PC+xb6ckWQ2U
dtK4i0hd6u8/HLu6Yp153rKpYEFKr4z2rNclqUhJjHGb+BVIl2X4nJHHegtnm3vI9t21nHgp4bUT
kkMpJXlPvWw6J8SkJsYC/qCrFRfxrRdkkBRokTq/hOCHjQ4V92X/FHcoZsQIV5hwE6ncn3KvXXCd
xEATSqZ2ZuqnySheDr1emB4ZRRVAAh7VlFsXZKdMUu5Fn9ppk2qlSyOaLsEdzZXwZkyS9IHtEjtf
FkiOA1cMFqJQm3IvnIXYmQYB6j9dZFdYCt0JeVoBpFWtOSjxgdfwnN+OXz7QOwoOCVhNOPVyl2kz
W5BLtEoMZTGafiFiqQ3INOj89S29YGXTAW/rMglNRLgBvgMu6Yxc4+veqrUY2K5rD6v1UvJ+OLMA
pjeVwMZ8NGqS9A/gJ15qvcGxvTQViIzaQnURdCiLQgokCQymExtEW/3hat4EzarG2oFetk8uQVRE
AWMDzlsc5fK+uNwOWrBoJkbQsy/B7XYHmQeTwdSeHu3HIQwIZzAvSfhsMJbESDY0/nw6ixbKNGVv
qJVOSm0cXcPY3b7av2rb91oTQlquTu5QhbNaUg5ukLVDfTSF6iVddVpAPAO81yTELshWdmLvrzCv
3Y9myYgEDddfHm3wQI9JAXj2i2cJl448xe5s1qLaIzaCHpI9bTdgaoiz5fyA+G0H41nJzW5Kin2S
aQQH23ZidEmlJhA5yUgqw7sTz1J/YNuT9nA2pcIywHbqH6xWYzJoABavYM/42/7F3taJPIt4fqOw
gCZhHcnzdQIb4XVGsTEdzUmC67mtT5RQ6XzZ38u2vqcX0s54F2FMEvyQe+nO016gTLPYwJ+znH7Q
/AYMB9miu/wbt0t6M8kaSXdIQV19ceDe3jE9ov/UTBKPTSFTcsdh4M2ibjOOjGRpLz52olFj0KSK
5wGJFYskK2Pww8T3mB2YJPSx3MtyPBnNFD8UllBKaagxeTkurJ8G+NbggOTs6oqIBhg9PGcEkEpd
Re6qtUym6H0YrMhXaEQzHMRg/4NE7R7r7cBvRLxSVMeAgxb2ZHlWo16QxPjcEiMa23fQFTYvGqlq
+ZiaUI9pB+a1Y6Nw3oM1wNShlo8qvt9QLUsgk7hutNiA03J+6Y7m5EMt4nH4db8g7tAtxCuxpMQ7
Azdx6dyRzDWx3RZvs2ylwQQwGYdDELSdQStptH4ZZzbPwrmevG/EnnMgZrpjghBxwq8LtBJUXq8k
iXjaO16PlAIDso75MJl52d+akwm0TvsnuEM+eBMC3mQZCbWVn1KuuwIHB5ObQY5/5lxrDRDVQ43M
68XAJ6/nQBUhsVwlwSfWBy4N1ZGfbXnX2rOgl7ikyBihLSoiB6tgQfHaBRV1ljlSnrqxo0O1VLb7
xAku4nDoLOLBZSycp4WTRo+AppEEwEVx9gQUN+i++GlINeB0qh4wtLb3DXsYAAQ8bioAsjKj/Nid
d4PFAj/juD3HW7XS/fc+vqvB/m3b8cqhrJgIlcHyzrzKtUWdSSMNKGAYG73u1IDtzFTSYNKH5MCy
7c6wtXSeWr2EdESefCIV/einnOgdT6qQHDA4Qqo2Tl+70bCX2CjoZ3Igfwt6lK2HhSn7Zf8kdy0l
wWiK2/GmITQobomNXiBzIuUi4QhMCNj2O9EkHYYtEO/H9yLqfOrYQzi9y6FoL4z8MICqiDI4TfsG
UonelbtUD+jG7WPGYcYOgmYPDyZhE3kqywC22sibBQaIgXF/MfHbL+HETS9Hk9bk0/757JB3uuLV
gv3I9pTdSU6kuG19EgeGtwqcsD+HT/pRp7BB86qtJfrn2SKYm/t73Dm5HnoSkxVa23ZJGpxQSX1C
woFhz/XJQ8+BrYPkgjibD0iCCKMDor+jN9QHcS0qvxIkLltcKim8q5kShkbQagfDVMmCQWfiZxej
sDk5+p4maotVR/iWfzF45F2bQ1jRhXwuMCZR3AKtp06+gAlNr6ORvTgwq22LBzAbN7ROdJVzVY7h
xgvKLlMBOTQSQijzfjDzouBenWqxc0nG0WLy0Us15WWpjNzVATD2DlWCW5AgqILdj9y0Stu3WKiT
hQ2Xr6Hq8+BeURbx7XIyoOKUk0ztPklQnQFcTdCBh8mAPGT76Pcv3XdZYLoWhqW4gjdOuTZWtcBd
wXoFneiYIgQjxXDGkwMXz7bQiE46lEcU7nysdbmTiNj8OOzEUG+MiRJGJNQM40mPnOrFobjottKi
J/wiML/yX7hk5Z7U7pIUdVi3wTBM2pd2iK99MScD5dgjh2cCZwjPNyA0cCTLvZBW2YTxGvMn01SR
SCnSFCdhr9+bJJMDqmvHhEAAEwvBbUwVw7LnIGg2Qm2hc38CrJr+6jhx+5qyL69VTP8D0Ru/DlVU
aqD+tRNln2IryD5bYexGYcEBLL7N+Xcf/bf90f6Gzqy858dsbv37n55FIokYge343ib7sXiV/Hmr
oXy4+xpwTWYVv9ByQ2ufi5B9i0cr1YnF509ncFxTjCD/Xm22zvEQEI4gZ0J8UHx0uLFC31uDrVHt
WKf9f7NvBuvVuX759z/lhK7V1gCmZ3SBgkTnU8wnubkGLSpqkK2h8Lg/tdmLSESlyav6OWXeAMA1
XyfPBm/MvdHtnnMJ4ZdEteSfk1uCdtUl6J0LBa1R4Wc9w9IRaHRbLBEmfA+0Rf7hSjmxM6Bzt1QS
A617jhlFHRmiQeuPJAbd5jkmCQY4Xu78c3JSAJ15xSXonuOCAVaAh2T9Qa42T4KqnrNAIpSDnX1a
+y8QQJW2v3XOgwQnlKgZvTlnXTvn5ZCXk1uL/slNXUSbKk29e85LhUKueKx2b/s5zkcAGWKB1p9T
230BzKq0BA12GQIxIBvF6UedbIiB1jyH8Z6MWxyVp7kEeHWqrkHnHL8Q2V5Y7OuPfPwpxAVygieR
SPUVn7XGPSFDiJB+xTVQm6hAYo94OKX9p8rXuShbjsfi5PS+wNBWEn6NjQdK2QIWs9532QCizBqh
ewI6KIH8s7a4T2jfhTOs0go0lHOw9mQFkkj3+qHJjfPPzcd7GU+EQqqG+KwF7YTWQJhsldZA5Q0A
/BuwiCz6jZ5yDmAf95KgOBCf0zv3wo1TbfK88UjKAgrE9b6x7w2VL2CKQ+UVpnHe0wltfB4QrDR5
TWODCRgTW1kLNwd8Yw303jmQT5GXhENYfE5OAwoITKUVULVzcLvki4j4/8bU8SqdYxbkwaBT23eK
RFecNXYfYBQQxIVhJ+u8RqdzLr4j72R97k/v4EPUUXEN0Pw9YNuE4YrbTRRS2hQBNADdEFTCwso/
pyYIleWgJcp8ERfk8bP+yLYvNpFKyhYZaCd38EV0pdLB13n6AGhDv79+SpuPY4R3ASH1k5s6OU0V
507hN1Hcnmh36c7rUT1X4Mde/Z3YPKcm8qqol1Vp49UuTl1gDOB3XoVePvVK8xxnj8AbrLXsKV34
Irm62uQ758LXSVrMbo+ndq7xBCQHsDgVpycAIj+/2hqcC9gWSDXZ2GkiF+LCIy62louTO/gikanS
zPVzeAcQfgFZyz+yx6urnOu4wlmYk/N04ZmoOPcGXl7eeQABdHnfCQJByyDw+NwALO8pnXe9ql+X
CAc5kiTTcF1umDbY9ZxxsGnF5+QetTlVQCVhx3rDqS/qw8tzx6mBVY+Kp9rj+nN6217VuOmdC7OG
jX/V8qUl0DkJuDR4Abzu/8lJPkDpiued7Ycbh0teEnwU3zn6jYiuAMyc2GkX9GqVRB7RFi8VaOLk
WXe6vGVJwCGWsd7wkzvuInWx2tSb54SoidhvaLQNhdfgbmPfcWIXT96Tu+LISau4BhxrRB77rjBs
OUOba9A+RyGAgP725lnfLqd04QlSlUpyoGLDEK0BuF6avPgCfJVgS1hr/dOz7iu787nxeLnAnVjY
d6U3rYJ5T5YwNF4nimfJeUmr7X/nHD408odkDUjJFFQjWTGnZ9pieVaUeaJzIo9Vus43z73w4kI5
JrwdJyv6Neh/3uwiaVi29hpwXBHjwofPP/k6n5C6Exkv1aSdyA13Hk6R1xNPgxs7r/a4FGF1EndC
/jm5ex/umKpLcM5xB2zdLBx58hI0UXnkF8Hb9RrCOOLO+wFJ+YaIpG6H+5JjIR0r3AWZ/N4fFDDA
7e9fIYA5zg//7J+kvxTYyHXn/8BK/kWCSuYP2Y0v/8tz+p83fpT+Ntz649e556N67WvzV9JMpYEV
3xS/vHKswAyex1n+RfY6qQ/mDADmOy/iq8h5NjdxnQTjih93IkA5MbuGsvu3G1tRjGh7pdfo1u9/
v7ETKFGSx6Q//UNsRd/0zBdpGwSq5B/ysoXD/aa39m2wEViW55reS9GUEGaBs6ra8J2VOs9+0c76
iByUGg6Abfn7xvtgOl50do/IBtYZwz67cxaxhUbd7AlGseLH78nn4Z6+eE5kvZw9RGZkhUVzYh7k
ZxU/vr31PusbmO7Zu5kVlE4XYC6R+/XdDWAwP7S1fTNwnp4sU1oabqGmYMU72P5PPMD5/Kse4M3x
v57/zV8NBX69uAikvopvil/uk8YLy3VWVrGWa+EofqogG2TUmmefS2IhgMTflYkfFImhe/Zguon5
4gdFY2LQwt9atWkj5pzMTFfSUAL4UrXhK997iQNTOoKAoas3/IEFDkw7lkYMY1f1lu9R1TO5WeHv
2b8Su6Tzn3Njgh4hvCzqPbSINPNQIXRbSP+mebHHPKloneyae912AdgpQitYByRvEU3QBQ/yH2+W
wODBXfxz57W+SyWjrRjAXuVpjgNu8+Jc5CYCLqH9p+TwvU3NyiCWtIUgFq3aqmGuTGyBwJkXbeXj
FeH3qk1fB6UrWiTvV240DEzLLdrJxypwEpWbDcxF0UreqOA3rNroez94KS2BcAJVbfYmXppOVLST
j7ZZQ7O31pPpyfYmMemim7ff+h8pmFK0kg9WYD2rrsEn0gCDopm8VZGBWbXVBzN+cc7eBeaTI91y
eRCzcuNZUGpVq+GQvVrzYsxnw5kTbBn1IlWt6tB/scLo7ML0pkVTYsVBbxU/vl04/mbNLEk6SHSt
3uoH/wyh+5fwrPwABG9avXV460zv7CF+enFCFOezdBRbyEoNh+aR6uBn16EYv6TyMRBhEe3VsEbv
nuKzuziU5Py19RrW6L9+Hj4MP38dDv7bmRAeK2DByvIPNYfgZQcH2NUw04iXH1y4XfbUP8eWFHRg
MOvAhYFDH0YCQfhRGAP/HFvyjdaIYfmBLSueLkC2qirhMxXH5VZh0a3e7OPv/zeYOpn89BQVx/aP
9+fJBUQY+NKrSsKeF8jPcpC6WAPyBtdgY7zzeKEHks6pQRbfxUIPS60KOqr9InPY4MYJYjvxrGgo
v/NqULwUkWVhcx/flRWsLNtPHE8avKAsqmHwZum5IOCLlZuNXRv3mzTcw8fz8FoPLG9mBpJ9UYch
cB1YZRNAMI9UXYUhlESlwyH4Yqo2219Zz2N5bUVMsWqzVKAuL4Ig6azcrBn41i4bRVDcVW6ct+Oz
dAt0azjRhvOEb7r0chDYp6rDNWAq8UIrK1oSuuKwZ+zwsTAsUW5SbraOdSA4Iq+uSLOpugj9wIfg
RFINpLBWb/cq9tA50iLkJL1Vx3v9vKUccp7oyu1GpiuPVhRmrdrqeysoCRgpIjU0y1PmzszkRxiZ
OdVbvjWjpCQNIuRedR1unWgcl00TiEKrt/zg+ok5LQ+5hjW+ddDrkQWRnVVyCwqqr8oLEqfW7MmP
A7toK/eHiJzxqk3f+e4La1I0lLfbruF1eOd7ZimGKmpIVh6u0O1FM/lgBc1f1VY/WNHYCrZf4oKp
s3LbfrA0ZV1Rx9V8LzwUL8Xw8pWow2VwT8Go2DZl72sdMfXPPrecfPDICi7G/3bvkjjRVrlhQd5V
dd8ecq0ZOJ4EBKC0Qg1Nz0uxA6hva2g1MXnQBZJMQLlXQ8NL60W+PLQ6XOcPSydarU9dMUYhxpTe
Kn58u1R8mYrwjGRc4tWpod01sOLG8ewXX342CqBlVZn7inH1jNz1YcYrWsvXpF3DmqCRuaAsO5AF
uo5XzYMVlN3peg2rjXPUOvN/w3iR/McQ0dcRY/mAqhvT9rP1Un7pkcBXhz1344d+Iq02TFAtCD+K
vX27gP/+P4T63/U0gxRc7ZKoQToGZLhUizrc3c9zrZEqA3yUrECRMQXIWEC0qzraNmcjFhgg4+av
hjJ65rtfHYLtHfr+VRnkxxdU0B8SYSmccqYr3+p13L0czd98d/oq3sVpEUvZEWyBorxah5MEcTsZ
F8XX3ztMu3Z4j0gc2tdD32/uO2OtLM4n6Df+zR5jywH0ktRyDVfUO+yBJ9OZyA3X8IB6FxCDlOX0
oNwcdt0QLrVd88UKx4UM5qe9hoW4y0zhLJWarWPA47i8aTWYsxdB7FnO5lgFm2tVW6hv8uJ9kfes
DufCQ+Cc3RLnll6RdRhvhAhlH38dL38QhPbZjfjPw7vPxaIKKYNCqPjxe4rvsABfE6vxrFKQLye/
qbp7tCxvXU4nVbXV9+ZcVg1qHfiKmyyws1VZnZHNWn2B1zbmjR9YkriRS1q97Qc/xn7d0XYNgnED
ZGw63l6SGs71remHxeRzQRacK1UFAyve9LeOiKBtrNwyZ88vmzh14JnvTPfFSWR4viqKfFQeMUDm
rHymRfZn1YY/WPOSY0iQI1dt9d4MeIK5u54yUEPW0f50y1ShVnQNDZOU5cznuBkkec6zTKsuygMO
BpPi7bIHQ7AKVG35cWw6Zc9hzodQuWFz4myvNKnSNYzZdJay3qfMbg3NxsFUmIVlNQd5SfXGv6ye
rB3LUYfL/qtjRYD0izHmNmcdqu4jrzk/ObuO4iCen/35bBj5gR/FO15hahuim6L/t5sfrx3exJ4Z
jp2ALov/dXZ1qrfq8PU/zAFQutkufSPK/9VxZTgvLziuhmYYFWsk9mgNb//+AUaL/FBu1OuqPYyd
qY81z6p9+981mnCzU1I7qblUg8OJ68rMTDYocNz/99//ZzgVPxlBRl4fI7gyn/DvF7sm6UN8HzC+
1RBIeXRmftC4FVDDzRnCR0L902bxq7dL44PFo2BaiHv454Fj+hnvJefsU+y9mLIfT6dokV5DpwN/
+uKzgI/mlGekI2fe9CiSSFW66lO7MWMncCTojUpNRMHXUb3xe7PhOo1nUC2NMIyL9tZvlLyPGvae
YIy9o+UadNCtOY/GJbNmvTQHL4Gf51j6lgn5z/WVrh+U/c1k9GIA+5Jl3gXxk/z8Kbby7YeV5G6H
9LccYndhBk+xnF5cQyzmnWfHjivnBNZhgInRksQo6cg6gg2PYwv8/pjkPanpOh7IfTMjeLvrxqzD
nOmXpEOwNVU1RgeUo/ZKSah1GA9Fu97ZZ2seP7nOczFWoe/qeL2R1F7Ola8jrk+K6wup5vFcujsF
aUnVpb4iUUly/ql1XMbvkePS/lHps/po78wgQjLIuy/ayi+qdg3vQRFfDcntNyWrT60jheYe7GHk
i7RqyQrR6kh1WbMS3DhRFOba9IOVOLIGqcPUX/dyGz/LXkEKPxb78Pa74BGQhvNivuTDf/SfTFte
pTqQbo+8Fdfr00cu/XCXMtTqQF+vF+qrAzQWsggR4wWahKEttMKWq0HUcax6fqnPHjnh+OwrZcWd
nUqeHJ7q3Xx52NtDDRf2BYgzp+QxqYMdoE8GP97FYgmEvqjF9H8wZatIE1Ufq+4mjqPobEhcFiSJ
nEms1YEzX0snJkw0/v3vrjXLihGLVYEYrvjx7Yc5n8CdSQ8y5KgJy1YN5v56Autb4OxfL3MI+r8V
oxaTgJL9MEHDz7P8Kf3+R4wouzZUMtIboYazgAUPSHJzc2t4Sl/4UYgzUmpWcGtWPbgXOCKlcHod
jtMLPHkE4orR5fJdw5XRH5svm23Wgawr7GmB9xI3Xl/EXaROmsVPb1cuA2vmP2OgOc/f7Pfv91eD
BBLDtgJfTrg/nAF7OG7b93GFyU/IOu7ob8ROvwlep91vnDrM2b45t86+WsGLZISL8gNVT9Fg4gCT
l98jgqyzartDO5tHRTPiGNVxFw0X8A756D33zIix7SSd0qlBpwwx7UqR5zpgmcNo7PhzWV3X4QsV
HgwD1IfcsqgiUnX7DNzTknI9jBo7fAgNQFDSlh0GWv5Ao1uCgK+v+gL0f/8/kXX28i/XiV8ykXNi
6Krre2N5mbQUAvhWeddunaeyVZDT2VYdLSEEPxpLlwuo3FrGW1qFOt5nd0RYbDOE76sYodA/ah3X
CElhfiRHUyByL7p5+zUrYkVLyeqAJ7aWZkuN1nBj3HGRPstuFbWOkMudSaSs/AajFHodyyBaLifT
qHVcc3f+SujfsnesjnzqDw4mfjH5XILruDLyVuX7Qq3jnbu+jxsXThiackirDpfp59//HnuOfCNR
Kr5YnbcfvM+8TEqBkDpggg9W9jy2XNcq+QVrGPEaxPYuNziL+QvpyEvyVFX0RHStUi4bteiLbt6+
zA+CwtU8u7UATxat5YMWldIrD5pAeglvBsd0De0SIpNsoLwITtXRPvryKw0O/BqG+vv/8s8e/dnv
f88doPfB7//be3bk0IXWrGGtoWBySkg5EmaqT+DR9FZlBZ0X0q663F/srQNeByYaP8EU8PLZpRlK
ZpFWB4QZNm6nZNNTH7D6Ig/xw4hYTtFSfgLruGB/3XqDULOw6OXtWuNXZ/ZkPi1ljVEHUd5ahz5s
ne86spcvgGU9YsxJCcEQelVfjndPmZw0QGUVUUKoR71w0u9Q1IffUz/PD5vX8vsjemIDW+go+WFb
ByjuAhB1iSuijiTOi8BcycJZxwUkIC7SOa3jedj3Xb/s3KgDtjl8JrYvk2J3ajifl4Qcn8fCM1Vy
c9ShVi5Nd/rdBNYaXAdGTAKV7JEgs7S6bcbLC+StJBpqHVxIAgQPnCkrhpg/kLrt4se3Xzr3VhAX
rawbreHN/CWIy4PV6jghX7HXV1REkDYur0e+3276edcA/JYUf+lq7Y6igrOl+tUfMX+50+x2W12t
26KYvd7l9oeItwD+5WhAIZ//8evFrMtZwGJqznxJBOt4M15A81UGKdbxFBWXir8TtlFH/lrfF1iX
f72xKBbh2f+2C/VSh48zT5MTBLIE5sV1s6ufOkiJ+r5fJJVLrow6mIkunYn0FKkjN+oS4hVB91yU
csnJMJznYDtpc29VlB9MLHi98WEWyraSQusoLfHafv5cEZstwE3fijSJnNwXaVPquP6APUp5MnUw
iF9ZkOy8Smg+h7vnAdAjt/idNAm4Y4vr9+2X+A3g/SfeukVL+UVeh/+jPw7IfgIx/DoduYMaRv7B
Wp71TXcHw0odtDMfnBKMs47o5lfTIywrG011ILM+EBCQW63jzIoF/tUi3lLiAuvW4LC4d6JnEHU7
LxfosQthebtc35tzIPxiCtvxb7We1BS37L6vQai5pEJSRnanrNZRNmgNUruyXECf/+nsXQgUNCRc
kCsbwK4iX/GMtKt+7I0lOwXW8uqb8uhPscAlSdXqMCUeAfTIo60jCf4xhvWsNNgaJPMXttdZ430v
44j8xGJdcydjHcHMLSNTqyPq2BcZyQIrXhzazXG3gTbqeg/SHGioFFLL6uAh/LJZao6Kdp4fnH2M
SbDEXtxpxukiqU2hKkAXGh8eFIeBLj/vedfsKdxTP/LUET4zHqlbtaRAfPzj7foX/5mSdgf+5tmP
Ka+XfbZsjvzPYobfiscJ3GnJffI65R80Lr8ZetJRonbXlrfnyHbL8Zsd0JPjWhzGgS/HmtYFACpN
f00EsqtiYl7ys1LbOTf+Vsww5xyr1O5rbHa7yuPa+V2p7Y/iJMiB+11ehkp93FNAyC5T++0qpVbq
ZfP8/aB0IzNmSRB3VROp3tEF/LegVx+2KnvuKoRXvbs7oFJzssxn8lbtcnvV0JlpjwPrqdAz4qrd
xQ9YvaNv1UWxPcEabxP/dlsUGm3ieWzCzKoQKN+LiuLB91OrBu8a7Y/cWRtyvnUnbd65r969zV8N
UakbJUi/+1VBlnfgD14pGp9dntZ/+f8AAAD//w==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1668639</xdr:colOff>
      <xdr:row>8</xdr:row>
      <xdr:rowOff>28928</xdr:rowOff>
    </xdr:from>
    <xdr:to>
      <xdr:col>12</xdr:col>
      <xdr:colOff>1436461</xdr:colOff>
      <xdr:row>21</xdr:row>
      <xdr:rowOff>124882</xdr:rowOff>
    </xdr:to>
    <xdr:graphicFrame macro="">
      <xdr:nvGraphicFramePr>
        <xdr:cNvPr id="2" name="Chart 1">
          <a:extLst>
            <a:ext uri="{FF2B5EF4-FFF2-40B4-BE49-F238E27FC236}">
              <a16:creationId xmlns:a16="http://schemas.microsoft.com/office/drawing/2014/main" id="{D560DB0D-DD8D-11BE-0770-166BD52DE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9267</xdr:colOff>
      <xdr:row>25</xdr:row>
      <xdr:rowOff>13983</xdr:rowOff>
    </xdr:from>
    <xdr:to>
      <xdr:col>10</xdr:col>
      <xdr:colOff>756397</xdr:colOff>
      <xdr:row>38</xdr:row>
      <xdr:rowOff>111114</xdr:rowOff>
    </xdr:to>
    <xdr:graphicFrame macro="">
      <xdr:nvGraphicFramePr>
        <xdr:cNvPr id="3" name="Chart 2">
          <a:extLst>
            <a:ext uri="{FF2B5EF4-FFF2-40B4-BE49-F238E27FC236}">
              <a16:creationId xmlns:a16="http://schemas.microsoft.com/office/drawing/2014/main" id="{3BF11992-0E87-1C61-15BA-A5521CD87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1401943</xdr:colOff>
      <xdr:row>41</xdr:row>
      <xdr:rowOff>179142</xdr:rowOff>
    </xdr:from>
    <xdr:to>
      <xdr:col>16</xdr:col>
      <xdr:colOff>1447209</xdr:colOff>
      <xdr:row>55</xdr:row>
      <xdr:rowOff>23750</xdr:rowOff>
    </xdr:to>
    <xdr:graphicFrame macro="">
      <xdr:nvGraphicFramePr>
        <xdr:cNvPr id="4" name="Chart 3">
          <a:extLst>
            <a:ext uri="{FF2B5EF4-FFF2-40B4-BE49-F238E27FC236}">
              <a16:creationId xmlns:a16="http://schemas.microsoft.com/office/drawing/2014/main" id="{FC6F623D-4EDA-CC81-300D-149379AA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22475</xdr:colOff>
      <xdr:row>65</xdr:row>
      <xdr:rowOff>199190</xdr:rowOff>
    </xdr:from>
    <xdr:to>
      <xdr:col>16</xdr:col>
      <xdr:colOff>1639185</xdr:colOff>
      <xdr:row>79</xdr:row>
      <xdr:rowOff>135021</xdr:rowOff>
    </xdr:to>
    <xdr:graphicFrame macro="">
      <xdr:nvGraphicFramePr>
        <xdr:cNvPr id="5" name="Chart 4">
          <a:extLst>
            <a:ext uri="{FF2B5EF4-FFF2-40B4-BE49-F238E27FC236}">
              <a16:creationId xmlns:a16="http://schemas.microsoft.com/office/drawing/2014/main" id="{08E3B6FF-92A0-1298-9BD8-3D5445FD1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4535</xdr:colOff>
      <xdr:row>86</xdr:row>
      <xdr:rowOff>178102</xdr:rowOff>
    </xdr:from>
    <xdr:to>
      <xdr:col>9</xdr:col>
      <xdr:colOff>15118</xdr:colOff>
      <xdr:row>100</xdr:row>
      <xdr:rowOff>169636</xdr:rowOff>
    </xdr:to>
    <xdr:graphicFrame macro="">
      <xdr:nvGraphicFramePr>
        <xdr:cNvPr id="6" name="Chart 5">
          <a:extLst>
            <a:ext uri="{FF2B5EF4-FFF2-40B4-BE49-F238E27FC236}">
              <a16:creationId xmlns:a16="http://schemas.microsoft.com/office/drawing/2014/main" id="{C996DB61-4266-3EC1-42A3-6E585D581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12700</xdr:colOff>
      <xdr:row>103</xdr:row>
      <xdr:rowOff>19050</xdr:rowOff>
    </xdr:from>
    <xdr:to>
      <xdr:col>8</xdr:col>
      <xdr:colOff>1727200</xdr:colOff>
      <xdr:row>116</xdr:row>
      <xdr:rowOff>120650</xdr:rowOff>
    </xdr:to>
    <xdr:graphicFrame macro="">
      <xdr:nvGraphicFramePr>
        <xdr:cNvPr id="7" name="Chart 6">
          <a:extLst>
            <a:ext uri="{FF2B5EF4-FFF2-40B4-BE49-F238E27FC236}">
              <a16:creationId xmlns:a16="http://schemas.microsoft.com/office/drawing/2014/main" id="{F0106756-404B-5C05-AB08-324B4FEF7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14723</xdr:colOff>
      <xdr:row>123</xdr:row>
      <xdr:rowOff>27240</xdr:rowOff>
    </xdr:from>
    <xdr:to>
      <xdr:col>9</xdr:col>
      <xdr:colOff>1417245</xdr:colOff>
      <xdr:row>148</xdr:row>
      <xdr:rowOff>153940</xdr:rowOff>
    </xdr:to>
    <xdr:graphicFrame macro="">
      <xdr:nvGraphicFramePr>
        <xdr:cNvPr id="8" name="Chart 7">
          <a:extLst>
            <a:ext uri="{FF2B5EF4-FFF2-40B4-BE49-F238E27FC236}">
              <a16:creationId xmlns:a16="http://schemas.microsoft.com/office/drawing/2014/main" id="{518AE1F9-BDE3-16FA-C4AE-5278122C2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905002</xdr:colOff>
      <xdr:row>57</xdr:row>
      <xdr:rowOff>57002</xdr:rowOff>
    </xdr:from>
    <xdr:to>
      <xdr:col>14</xdr:col>
      <xdr:colOff>1208547</xdr:colOff>
      <xdr:row>63</xdr:row>
      <xdr:rowOff>106029</xdr:rowOff>
    </xdr:to>
    <mc:AlternateContent xmlns:mc="http://schemas.openxmlformats.org/markup-compatibility/2006">
      <mc:Choice xmlns:a14="http://schemas.microsoft.com/office/drawing/2010/main" Requires="a14">
        <xdr:graphicFrame macro="">
          <xdr:nvGraphicFramePr>
            <xdr:cNvPr id="9" name="Genus">
              <a:extLst>
                <a:ext uri="{FF2B5EF4-FFF2-40B4-BE49-F238E27FC236}">
                  <a16:creationId xmlns:a16="http://schemas.microsoft.com/office/drawing/2014/main" id="{168B00D4-7ED4-55EF-3330-75D5560D88CD}"/>
                </a:ext>
              </a:extLst>
            </xdr:cNvPr>
            <xdr:cNvGraphicFramePr/>
          </xdr:nvGraphicFramePr>
          <xdr:xfrm>
            <a:off x="0" y="0"/>
            <a:ext cx="0" cy="0"/>
          </xdr:xfrm>
          <a:graphic>
            <a:graphicData uri="http://schemas.microsoft.com/office/drawing/2010/slicer">
              <sle:slicer xmlns:sle="http://schemas.microsoft.com/office/drawing/2010/slicer" name="Genus"/>
            </a:graphicData>
          </a:graphic>
        </xdr:graphicFrame>
      </mc:Choice>
      <mc:Fallback>
        <xdr:sp macro="" textlink="">
          <xdr:nvSpPr>
            <xdr:cNvPr id="0" name=""/>
            <xdr:cNvSpPr>
              <a:spLocks noTextEdit="1"/>
            </xdr:cNvSpPr>
          </xdr:nvSpPr>
          <xdr:spPr>
            <a:xfrm>
              <a:off x="17736735" y="11639402"/>
              <a:ext cx="1827545" cy="13698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23089</xdr:colOff>
      <xdr:row>173</xdr:row>
      <xdr:rowOff>13854</xdr:rowOff>
    </xdr:from>
    <xdr:to>
      <xdr:col>10</xdr:col>
      <xdr:colOff>19241</xdr:colOff>
      <xdr:row>200</xdr:row>
      <xdr:rowOff>19242</xdr:rowOff>
    </xdr:to>
    <xdr:graphicFrame macro="">
      <xdr:nvGraphicFramePr>
        <xdr:cNvPr id="10" name="Chart 9">
          <a:extLst>
            <a:ext uri="{FF2B5EF4-FFF2-40B4-BE49-F238E27FC236}">
              <a16:creationId xmlns:a16="http://schemas.microsoft.com/office/drawing/2014/main" id="{7EB12FEA-2F1F-536E-407A-6EC5C59ED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1618827</xdr:colOff>
      <xdr:row>206</xdr:row>
      <xdr:rowOff>199814</xdr:rowOff>
    </xdr:from>
    <xdr:to>
      <xdr:col>10</xdr:col>
      <xdr:colOff>196427</xdr:colOff>
      <xdr:row>220</xdr:row>
      <xdr:rowOff>98214</xdr:rowOff>
    </xdr:to>
    <xdr:graphicFrame macro="">
      <xdr:nvGraphicFramePr>
        <xdr:cNvPr id="11" name="Chart 10">
          <a:extLst>
            <a:ext uri="{FF2B5EF4-FFF2-40B4-BE49-F238E27FC236}">
              <a16:creationId xmlns:a16="http://schemas.microsoft.com/office/drawing/2014/main" id="{E267E49A-B409-BC97-2495-ED5D63393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31750</xdr:colOff>
      <xdr:row>151</xdr:row>
      <xdr:rowOff>171450</xdr:rowOff>
    </xdr:from>
    <xdr:to>
      <xdr:col>10</xdr:col>
      <xdr:colOff>0</xdr:colOff>
      <xdr:row>170</xdr:row>
      <xdr:rowOff>139700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8AEABD0D-62B1-0B34-3175-74902D3448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102350" y="30956250"/>
              <a:ext cx="10725150" cy="38290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carlos ramirez" id="{09CB50DF-FC12-2C48-8902-835225B18043}"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921.939378124996" createdVersion="8" refreshedVersion="8" minRefreshableVersion="3" recordCount="1000" xr:uid="{10442531-3E18-2747-93FC-0044896BF37C}">
  <cacheSource type="worksheet">
    <worksheetSource name="crocodile_dataset"/>
  </cacheSource>
  <cacheFields count="16">
    <cacheField name="Observation ID" numFmtId="1">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Common Name" numFmtId="49">
      <sharedItems/>
    </cacheField>
    <cacheField name="Scientific Name" numFmtId="49">
      <sharedItems count="18">
        <s v="Crocodylus moreletii"/>
        <s v="Crocodylus acutus"/>
        <s v="Crocodylus intermedius"/>
        <s v="Crocodylus palustris"/>
        <s v="Crocodylus siamensis"/>
        <s v="Osteolaemus osborni"/>
        <s v="Crocodylus suchus"/>
        <s v="Osteolaemus tetraspis"/>
        <s v="Crocodylus niloticus"/>
        <s v="Crocodylus raninus"/>
        <s v="Crocodylus porosus"/>
        <s v="Crocodylus rhombifer"/>
        <s v="Crocodylus mindorensis"/>
        <s v="Crocodylus novaeguineae"/>
        <s v="Mecistops cataphractus"/>
        <s v="Crocodylus johnstoni"/>
        <s v="Mecistops leptorhynchus"/>
        <s v="Crocodylus halli"/>
      </sharedItems>
    </cacheField>
    <cacheField name="Family" numFmtId="49">
      <sharedItems/>
    </cacheField>
    <cacheField name="Genus" numFmtId="49">
      <sharedItems count="3">
        <s v="Crocodylus"/>
        <s v="Osteolaemus"/>
        <s v="Mecistops"/>
      </sharedItems>
    </cacheField>
    <cacheField name="Observed Length (m)" numFmtId="2">
      <sharedItems containsSemiMixedTypes="0" containsString="0" containsNumber="1" minValue="0.14000000000000001" maxValue="6.12" count="390">
        <n v="1.9"/>
        <n v="4.09"/>
        <n v="1.08"/>
        <n v="2.42"/>
        <n v="3.75"/>
        <n v="2.64"/>
        <n v="2.85"/>
        <n v="0.35"/>
        <n v="3.05"/>
        <n v="3.39"/>
        <n v="1.22"/>
        <n v="1.84"/>
        <n v="2.63"/>
        <n v="3.65"/>
        <n v="1.32"/>
        <n v="2"/>
        <n v="1.98"/>
        <n v="4.37"/>
        <n v="1.07"/>
        <n v="1.55"/>
        <n v="2.52"/>
        <n v="4.6500000000000004"/>
        <n v="1.77"/>
        <n v="2.44"/>
        <n v="3.18"/>
        <n v="0.34"/>
        <n v="3.94"/>
        <n v="3.22"/>
        <n v="4.71"/>
        <n v="2.04"/>
        <n v="4.1100000000000003"/>
        <n v="1.01"/>
        <n v="0.76"/>
        <n v="2.2599999999999998"/>
        <n v="1.48"/>
        <n v="2.96"/>
        <n v="1.05"/>
        <n v="2.72"/>
        <n v="3.25"/>
        <n v="3.57"/>
        <n v="0.28999999999999998"/>
        <n v="2.33"/>
        <n v="2.5"/>
        <n v="3.04"/>
        <n v="3.4"/>
        <n v="2.4300000000000002"/>
        <n v="2.5099999999999998"/>
        <n v="0.96"/>
        <n v="5.83"/>
        <n v="2.97"/>
        <n v="0.43"/>
        <n v="2.0499999999999998"/>
        <n v="5.43"/>
        <n v="2.56"/>
        <n v="1.18"/>
        <n v="3.78"/>
        <n v="1.93"/>
        <n v="1.25"/>
        <n v="2.23"/>
        <n v="3.66"/>
        <n v="1.85"/>
        <n v="4.9000000000000004"/>
        <n v="1.2"/>
        <n v="2.9"/>
        <n v="4.34"/>
        <n v="2.54"/>
        <n v="2.15"/>
        <n v="2.13"/>
        <n v="1.69"/>
        <n v="5.07"/>
        <n v="1.1000000000000001"/>
        <n v="3.02"/>
        <n v="1.6"/>
        <n v="2.31"/>
        <n v="0.79"/>
        <n v="1.23"/>
        <n v="2.82"/>
        <n v="2.76"/>
        <n v="2.4500000000000002"/>
        <n v="3.32"/>
        <n v="3.88"/>
        <n v="1.96"/>
        <n v="1.21"/>
        <n v="2.7"/>
        <n v="3.08"/>
        <n v="2.4"/>
        <n v="2.71"/>
        <n v="2.21"/>
        <n v="4.8600000000000003"/>
        <n v="2.27"/>
        <n v="2.58"/>
        <n v="2.93"/>
        <n v="2.2799999999999998"/>
        <n v="3.07"/>
        <n v="2.57"/>
        <n v="2.46"/>
        <n v="3.59"/>
        <n v="1.59"/>
        <n v="4.68"/>
        <n v="5.0999999999999996"/>
        <n v="4.55"/>
        <n v="5.22"/>
        <n v="0.86"/>
        <n v="2.69"/>
        <n v="1.37"/>
        <n v="3.19"/>
        <n v="2.87"/>
        <n v="2.88"/>
        <n v="2.0699999999999998"/>
        <n v="1.52"/>
        <n v="1.57"/>
        <n v="2.81"/>
        <n v="1.94"/>
        <n v="3.11"/>
        <n v="2.36"/>
        <n v="3.68"/>
        <n v="3.41"/>
        <n v="1.47"/>
        <n v="2.17"/>
        <n v="1.53"/>
        <n v="0.88"/>
        <n v="3.13"/>
        <n v="3.27"/>
        <n v="0.16"/>
        <n v="6.02"/>
        <n v="0.6"/>
        <n v="0.94"/>
        <n v="2.2200000000000002"/>
        <n v="3.1"/>
        <n v="2.75"/>
        <n v="5.48"/>
        <n v="3.85"/>
        <n v="1.1299999999999999"/>
        <n v="0.36"/>
        <n v="4.21"/>
        <n v="1.49"/>
        <n v="1.04"/>
        <n v="2.79"/>
        <n v="1.1200000000000001"/>
        <n v="3.7"/>
        <n v="2.98"/>
        <n v="5.32"/>
        <n v="2.1"/>
        <n v="2.0099999999999998"/>
        <n v="0.5"/>
        <n v="1.03"/>
        <n v="0.87"/>
        <n v="2.1800000000000002"/>
        <n v="2.74"/>
        <n v="1"/>
        <n v="0.99"/>
        <n v="2.89"/>
        <n v="3.58"/>
        <n v="0.56000000000000005"/>
        <n v="2.25"/>
        <n v="4.62"/>
        <n v="1.83"/>
        <n v="1.51"/>
        <n v="5.91"/>
        <n v="3.09"/>
        <n v="2.61"/>
        <n v="0.93"/>
        <n v="1.64"/>
        <n v="0.33"/>
        <n v="2.0299999999999998"/>
        <n v="2.77"/>
        <n v="2.78"/>
        <n v="1.92"/>
        <n v="1.4"/>
        <n v="1.79"/>
        <n v="2.99"/>
        <n v="0.82"/>
        <n v="3.14"/>
        <n v="1.74"/>
        <n v="2.94"/>
        <n v="1.88"/>
        <n v="1.99"/>
        <n v="1.46"/>
        <n v="2.14"/>
        <n v="1.42"/>
        <n v="3.55"/>
        <n v="2.8"/>
        <n v="1.24"/>
        <n v="2.86"/>
        <n v="0.38"/>
        <n v="3.56"/>
        <n v="3.51"/>
        <n v="3.53"/>
        <n v="3.06"/>
        <n v="1.56"/>
        <n v="0.57999999999999996"/>
        <n v="4"/>
        <n v="2.68"/>
        <n v="2.08"/>
        <n v="5.18"/>
        <n v="2.67"/>
        <n v="4.1900000000000004"/>
        <n v="1.28"/>
        <n v="1.78"/>
        <n v="1.76"/>
        <n v="2.02"/>
        <n v="1.31"/>
        <n v="2.29"/>
        <n v="1.36"/>
        <n v="4.96"/>
        <n v="1.1100000000000001"/>
        <n v="3.15"/>
        <n v="2.48"/>
        <n v="1.63"/>
        <n v="1.35"/>
        <n v="3.62"/>
        <n v="2.06"/>
        <n v="2.92"/>
        <n v="1.34"/>
        <n v="4.33"/>
        <n v="1.67"/>
        <n v="2.73"/>
        <n v="1.73"/>
        <n v="3.3"/>
        <n v="1.75"/>
        <n v="3"/>
        <n v="0.72"/>
        <n v="1.86"/>
        <n v="3.81"/>
        <n v="2.59"/>
        <n v="2.95"/>
        <n v="3.49"/>
        <n v="0.61"/>
        <n v="0.24"/>
        <n v="0.9"/>
        <n v="1.0900000000000001"/>
        <n v="0.65"/>
        <n v="0.15"/>
        <n v="3.28"/>
        <n v="4.16"/>
        <n v="4.78"/>
        <n v="3.03"/>
        <n v="0.78"/>
        <n v="4.0999999999999996"/>
        <n v="1.61"/>
        <n v="0.84"/>
        <n v="4.07"/>
        <n v="2.6"/>
        <n v="6.12"/>
        <n v="1.58"/>
        <n v="1.82"/>
        <n v="0.64"/>
        <n v="1.66"/>
        <n v="1.91"/>
        <n v="2.41"/>
        <n v="0.53"/>
        <n v="3.12"/>
        <n v="0.46"/>
        <n v="1.89"/>
        <n v="0.48"/>
        <n v="3.44"/>
        <n v="2.11"/>
        <n v="2.66"/>
        <n v="2.16"/>
        <n v="3.36"/>
        <n v="0.49"/>
        <n v="2.34"/>
        <n v="3.91"/>
        <n v="2.91"/>
        <n v="1.06"/>
        <n v="2.5499999999999998"/>
        <n v="1.54"/>
        <n v="2.09"/>
        <n v="1.95"/>
        <n v="2.2000000000000002"/>
        <n v="3.74"/>
        <n v="2.62"/>
        <n v="1.33"/>
        <n v="3.87"/>
        <n v="0.7"/>
        <n v="3.83"/>
        <n v="3.01"/>
        <n v="0.91"/>
        <n v="1.45"/>
        <n v="3.52"/>
        <n v="1.68"/>
        <n v="3.43"/>
        <n v="5.31"/>
        <n v="4.22"/>
        <n v="0.27"/>
        <n v="2.2400000000000002"/>
        <n v="1.87"/>
        <n v="3.77"/>
        <n v="0.56999999999999995"/>
        <n v="0.28000000000000003"/>
        <n v="3.69"/>
        <n v="3.61"/>
        <n v="0.26"/>
        <n v="4.41"/>
        <n v="3.96"/>
        <n v="2.35"/>
        <n v="0.97"/>
        <n v="5.79"/>
        <n v="0.39"/>
        <n v="4.24"/>
        <n v="4.18"/>
        <n v="0.41"/>
        <n v="5.4"/>
        <n v="0.47"/>
        <n v="1.81"/>
        <n v="4.3499999999999996"/>
        <n v="0.32"/>
        <n v="3.9"/>
        <n v="2.39"/>
        <n v="4.99"/>
        <n v="2.3199999999999998"/>
        <n v="4.3099999999999996"/>
        <n v="1.1599999999999999"/>
        <n v="0.37"/>
        <n v="2.2999999999999998"/>
        <n v="4.6900000000000004"/>
        <n v="4.4400000000000004"/>
        <n v="1.62"/>
        <n v="3.71"/>
        <n v="2.83"/>
        <n v="3.38"/>
        <n v="3.42"/>
        <n v="1.29"/>
        <n v="0.8"/>
        <n v="1.97"/>
        <n v="2.5299999999999998"/>
        <n v="3.46"/>
        <n v="0.23"/>
        <n v="0.71"/>
        <n v="4.0199999999999996"/>
        <n v="4.29"/>
        <n v="3.98"/>
        <n v="5.05"/>
        <n v="4.51"/>
        <n v="1.38"/>
        <n v="0.17"/>
        <n v="0.69"/>
        <n v="4.76"/>
        <n v="1.3"/>
        <n v="2.4700000000000002"/>
        <n v="0.81"/>
        <n v="1.7"/>
        <n v="3.79"/>
        <n v="4.03"/>
        <n v="0.73"/>
        <n v="4.3899999999999997"/>
        <n v="2.4900000000000002"/>
        <n v="3.29"/>
        <n v="3.17"/>
        <n v="3.8"/>
        <n v="3.64"/>
        <n v="1.8"/>
        <n v="3.26"/>
        <n v="2.12"/>
        <n v="0.98"/>
        <n v="3.35"/>
        <n v="1.41"/>
        <n v="1.26"/>
        <n v="1.71"/>
        <n v="1.1499999999999999"/>
        <n v="3.45"/>
        <n v="0.14000000000000001"/>
        <n v="3.23"/>
        <n v="4.1399999999999997"/>
        <n v="3.48"/>
        <n v="1.1399999999999999"/>
        <n v="2.65"/>
        <n v="0.95"/>
        <n v="2.38"/>
        <n v="3.24"/>
        <n v="4.4800000000000004"/>
        <n v="3.16"/>
        <n v="4.8099999999999996"/>
        <n v="5.2"/>
        <n v="4.2300000000000004"/>
        <n v="4.79"/>
        <n v="3.6"/>
        <n v="4.54"/>
        <n v="3.72"/>
        <n v="4.84"/>
        <n v="5.13"/>
        <n v="3.97"/>
        <n v="0.19"/>
        <n v="4.01"/>
        <n v="3.21"/>
        <n v="3.67"/>
        <n v="4.5"/>
        <n v="2.84"/>
        <n v="2.37"/>
        <n v="0.92"/>
      </sharedItems>
    </cacheField>
    <cacheField name="Observed Weight (kg)" numFmtId="2">
      <sharedItems containsSemiMixedTypes="0" containsString="0" containsNumber="1" minValue="4.4000000000000004" maxValue="1139.7"/>
    </cacheField>
    <cacheField name="Age Class" numFmtId="49">
      <sharedItems count="4">
        <s v="Adult"/>
        <s v="Juvenile"/>
        <s v="Subadult"/>
        <s v="Hatchling"/>
      </sharedItems>
    </cacheField>
    <cacheField name="Sex" numFmtId="49">
      <sharedItems count="3">
        <s v="Male"/>
        <s v="Unknown"/>
        <s v="Female"/>
      </sharedItems>
    </cacheField>
    <cacheField name="Date of Observation" numFmtId="14">
      <sharedItems containsNonDate="0"/>
    </cacheField>
    <cacheField name="Country/Region" numFmtId="49">
      <sharedItems count="47">
        <s v="Belize"/>
        <s v="Venezuela"/>
        <s v="Mexico"/>
        <s v="India"/>
        <s v="Thailand"/>
        <s v="Central African Republic"/>
        <s v="Sudan"/>
        <s v="Liberia"/>
        <s v="Cambodia"/>
        <s v="Côte d'Ivoire"/>
        <s v="Indonesia (Borneo)"/>
        <s v="Philippines"/>
        <s v="Malaysia (Borneo)"/>
        <s v="Tanzania"/>
        <s v="Congo (DRC)"/>
        <s v="Cuba"/>
        <s v="Kenya"/>
        <s v="Pakistan"/>
        <s v="USA (Florida)"/>
        <s v="Papua New Guinea"/>
        <s v="Australia"/>
        <s v="Senegal"/>
        <s v="South Africa"/>
        <s v="Guatemala"/>
        <s v="Colombia"/>
        <s v="Sierra Leone"/>
        <s v="Indonesia (Papua)"/>
        <s v="Guinea"/>
        <s v="Nigeria"/>
        <s v="Indonesia"/>
        <s v="Vietnam"/>
        <s v="Cameroon"/>
        <s v="Congo Basin Countries"/>
        <s v="Egypt"/>
        <s v="Mali"/>
        <s v="Gabon"/>
        <s v="Malaysia"/>
        <s v="Niger"/>
        <s v="Costa Rica"/>
        <s v="Chad"/>
        <s v="Iran (historic)"/>
        <s v="Laos"/>
        <s v="Ghana"/>
        <s v="Mauritania"/>
        <s v="Uganda"/>
        <s v="Sri Lanka"/>
        <s v="Nepal"/>
      </sharedItems>
    </cacheField>
    <cacheField name="Habitat Type" numFmtId="49">
      <sharedItems count="29">
        <s v="Swamps"/>
        <s v="Mangroves"/>
        <s v="Flooded Savannas"/>
        <s v="Rivers"/>
        <s v="Reservoirs"/>
        <s v="Slow Rivers"/>
        <s v="Forest Swamps"/>
        <s v="Lakes"/>
        <s v="Lagoons"/>
        <s v="Small Streams"/>
        <s v="Estuarine Systems"/>
        <s v="Estuaries"/>
        <s v="Marshes"/>
        <s v="Freshwater Marshes"/>
        <s v="Freshwater Rivers"/>
        <s v="Oases"/>
        <s v="Large Rivers"/>
        <s v="Shaded Forest Rivers"/>
        <s v="Coastal Wetlands"/>
        <s v="Slow Streams"/>
        <s v="Brackish Rivers"/>
        <s v="Forest Rivers"/>
        <s v="Coastal Lagoons"/>
        <s v="Billabongs"/>
        <s v="Gorges"/>
        <s v="Freshwater Wetlands"/>
        <s v="Tidal Rivers"/>
        <s v="Oxbow Lakes"/>
        <s v="Ponds"/>
      </sharedItems>
    </cacheField>
    <cacheField name="Conservation Status" numFmtId="49">
      <sharedItems count="5">
        <s v="Least Concern"/>
        <s v="Vulnerable"/>
        <s v="Critically Endangered"/>
        <s v="Data Deficient"/>
        <s v="Endangered"/>
      </sharedItems>
    </cacheField>
    <cacheField name="Observer Name" numFmtId="49">
      <sharedItems/>
    </cacheField>
    <cacheField name="Notes" numFmtId="49">
      <sharedItems/>
    </cacheField>
    <cacheField name="Blank cells count" numFmtId="49">
      <sharedItems containsSemiMixedTypes="0" containsString="0" containsNumber="1" containsInteger="1" minValue="0" maxValue="0"/>
    </cacheField>
  </cacheFields>
  <extLst>
    <ext xmlns:x14="http://schemas.microsoft.com/office/spreadsheetml/2009/9/main" uri="{725AE2AE-9491-48be-B2B4-4EB974FC3084}">
      <x14:pivotCacheDefinition pivotCacheId="698376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Morelet's Crocodile"/>
    <x v="0"/>
    <s v="Crocodylidae"/>
    <x v="0"/>
    <x v="0"/>
    <n v="62"/>
    <x v="0"/>
    <x v="0"/>
    <s v="31-03-2018"/>
    <x v="0"/>
    <x v="0"/>
    <x v="0"/>
    <s v="Allison Hill"/>
    <s v="Cause bill scientist nation opportunity."/>
    <n v="0"/>
  </r>
  <r>
    <x v="1"/>
    <s v="American Crocodile"/>
    <x v="1"/>
    <s v="Crocodylidae"/>
    <x v="0"/>
    <x v="1"/>
    <n v="334.5"/>
    <x v="0"/>
    <x v="0"/>
    <s v="28-01-2015"/>
    <x v="1"/>
    <x v="1"/>
    <x v="1"/>
    <s v="Brandon Hall"/>
    <s v="Ago current practice nation determine operation speak according."/>
    <n v="0"/>
  </r>
  <r>
    <x v="2"/>
    <s v="Orinoco Crocodile"/>
    <x v="2"/>
    <s v="Crocodylidae"/>
    <x v="0"/>
    <x v="2"/>
    <n v="118.2"/>
    <x v="1"/>
    <x v="1"/>
    <s v="07-12-2010"/>
    <x v="1"/>
    <x v="2"/>
    <x v="2"/>
    <s v="Melissa Peterson"/>
    <s v="Democratic shake bill here grow gas enough analysis least by two."/>
    <n v="0"/>
  </r>
  <r>
    <x v="3"/>
    <s v="Morelet's Crocodile"/>
    <x v="0"/>
    <s v="Crocodylidae"/>
    <x v="0"/>
    <x v="3"/>
    <n v="90.4"/>
    <x v="0"/>
    <x v="0"/>
    <s v="01-11-2019"/>
    <x v="2"/>
    <x v="3"/>
    <x v="0"/>
    <s v="Edward Fuller"/>
    <s v="Officer relate animal direction eye bag do."/>
    <n v="0"/>
  </r>
  <r>
    <x v="4"/>
    <s v="Mugger Crocodile (Marsh Crocodile)"/>
    <x v="3"/>
    <s v="Crocodylidae"/>
    <x v="0"/>
    <x v="4"/>
    <n v="269.39999999999998"/>
    <x v="0"/>
    <x v="1"/>
    <s v="15-07-2019"/>
    <x v="3"/>
    <x v="3"/>
    <x v="1"/>
    <s v="Donald Reid"/>
    <s v="Class great prove reduce raise author play move each left establish understand read detail."/>
    <n v="0"/>
  </r>
  <r>
    <x v="5"/>
    <s v="Mugger Crocodile (Marsh Crocodile)"/>
    <x v="3"/>
    <s v="Crocodylidae"/>
    <x v="0"/>
    <x v="5"/>
    <n v="137.4"/>
    <x v="0"/>
    <x v="0"/>
    <s v="08-06-2023"/>
    <x v="3"/>
    <x v="4"/>
    <x v="1"/>
    <s v="Randy Brown"/>
    <s v="Source husband at tree note responsibility defense."/>
    <n v="0"/>
  </r>
  <r>
    <x v="6"/>
    <s v="Siamese Crocodile"/>
    <x v="4"/>
    <s v="Crocodylidae"/>
    <x v="0"/>
    <x v="6"/>
    <n v="157.69999999999999"/>
    <x v="2"/>
    <x v="0"/>
    <s v="10-12-2010"/>
    <x v="4"/>
    <x v="5"/>
    <x v="2"/>
    <s v="Dr. Marvin Thomas Jr."/>
    <s v="Much section investment on gun young catch management sense technology check civil quite others his other life edge."/>
    <n v="0"/>
  </r>
  <r>
    <x v="7"/>
    <s v="Congo Dwarf Crocodile"/>
    <x v="5"/>
    <s v="Crocodylidae"/>
    <x v="1"/>
    <x v="7"/>
    <n v="4.7"/>
    <x v="1"/>
    <x v="1"/>
    <s v="03-08-2008"/>
    <x v="5"/>
    <x v="6"/>
    <x v="3"/>
    <s v="Terri Frazier"/>
    <s v="Race Mr environment political born itself law west."/>
    <n v="0"/>
  </r>
  <r>
    <x v="8"/>
    <s v="West African Crocodile"/>
    <x v="6"/>
    <s v="Crocodylidae"/>
    <x v="0"/>
    <x v="8"/>
    <n v="201.2"/>
    <x v="0"/>
    <x v="0"/>
    <s v="16-04-2020"/>
    <x v="6"/>
    <x v="7"/>
    <x v="0"/>
    <s v="Deborah Mason"/>
    <s v="Medical blood personal success medical current hear claim well."/>
    <n v="0"/>
  </r>
  <r>
    <x v="9"/>
    <s v="Morelet's Crocodile"/>
    <x v="0"/>
    <s v="Crocodylidae"/>
    <x v="0"/>
    <x v="9"/>
    <n v="197.2"/>
    <x v="0"/>
    <x v="0"/>
    <s v="21-05-2016"/>
    <x v="2"/>
    <x v="8"/>
    <x v="0"/>
    <s v="Tamara George"/>
    <s v="Affect upon these story film around there water beat magazine attorney set."/>
    <n v="0"/>
  </r>
  <r>
    <x v="10"/>
    <s v="West African Dwarf Crocodile"/>
    <x v="7"/>
    <s v="Crocodylidae"/>
    <x v="1"/>
    <x v="10"/>
    <n v="15.8"/>
    <x v="0"/>
    <x v="0"/>
    <s v="08-06-2018"/>
    <x v="7"/>
    <x v="9"/>
    <x v="1"/>
    <s v="Betty Alvarez"/>
    <s v="Close month parent who up sense ready."/>
    <n v="0"/>
  </r>
  <r>
    <x v="11"/>
    <s v="Morelet's Crocodile"/>
    <x v="0"/>
    <s v="Crocodylidae"/>
    <x v="0"/>
    <x v="11"/>
    <n v="60.7"/>
    <x v="0"/>
    <x v="0"/>
    <s v="19-10-2019"/>
    <x v="0"/>
    <x v="8"/>
    <x v="0"/>
    <s v="Jennifer Powers"/>
    <s v="Just military building different full open discover detail."/>
    <n v="0"/>
  </r>
  <r>
    <x v="12"/>
    <s v="Siamese Crocodile"/>
    <x v="4"/>
    <s v="Crocodylidae"/>
    <x v="0"/>
    <x v="12"/>
    <n v="121.3"/>
    <x v="2"/>
    <x v="1"/>
    <s v="16-02-2015"/>
    <x v="8"/>
    <x v="5"/>
    <x v="2"/>
    <s v="Mark Perez"/>
    <s v="Teacher audience draw protect Democrat."/>
    <n v="0"/>
  </r>
  <r>
    <x v="13"/>
    <s v="American Crocodile"/>
    <x v="1"/>
    <s v="Crocodylidae"/>
    <x v="0"/>
    <x v="13"/>
    <n v="217.7"/>
    <x v="0"/>
    <x v="0"/>
    <s v="07-07-2006"/>
    <x v="2"/>
    <x v="1"/>
    <x v="1"/>
    <s v="Timothy Duncan"/>
    <s v="Drug list imagine behind probably great in tell."/>
    <n v="0"/>
  </r>
  <r>
    <x v="14"/>
    <s v="West African Dwarf Crocodile"/>
    <x v="7"/>
    <s v="Crocodylidae"/>
    <x v="1"/>
    <x v="14"/>
    <n v="19.2"/>
    <x v="0"/>
    <x v="2"/>
    <s v="14-06-2010"/>
    <x v="9"/>
    <x v="9"/>
    <x v="1"/>
    <s v="Matthew Lucas"/>
    <s v="I fund technology eat couple large."/>
    <n v="0"/>
  </r>
  <r>
    <x v="15"/>
    <s v="Morelet's Crocodile"/>
    <x v="0"/>
    <s v="Crocodylidae"/>
    <x v="0"/>
    <x v="15"/>
    <n v="67.900000000000006"/>
    <x v="0"/>
    <x v="1"/>
    <s v="18-03-2007"/>
    <x v="2"/>
    <x v="3"/>
    <x v="0"/>
    <s v="Donald Wright"/>
    <s v="Kitchen technology nearly anything yourself structure why."/>
    <n v="0"/>
  </r>
  <r>
    <x v="16"/>
    <s v="Morelet's Crocodile"/>
    <x v="0"/>
    <s v="Crocodylidae"/>
    <x v="0"/>
    <x v="16"/>
    <n v="61.5"/>
    <x v="1"/>
    <x v="1"/>
    <s v="14-03-2007"/>
    <x v="2"/>
    <x v="8"/>
    <x v="0"/>
    <s v="Sarah Martin"/>
    <s v="Loss ten total clearly able hospital unit size expect recent room situation product main couple design around."/>
    <n v="0"/>
  </r>
  <r>
    <x v="17"/>
    <s v="Nile Crocodile"/>
    <x v="8"/>
    <s v="Crocodylidae"/>
    <x v="0"/>
    <x v="17"/>
    <n v="565"/>
    <x v="0"/>
    <x v="2"/>
    <s v="13-10-2025"/>
    <x v="6"/>
    <x v="4"/>
    <x v="0"/>
    <s v="Amy Edwards"/>
    <s v="Once me system church whether bag."/>
    <n v="0"/>
  </r>
  <r>
    <x v="18"/>
    <s v="Borneo Crocodile (disputed)"/>
    <x v="9"/>
    <s v="Crocodylidae"/>
    <x v="0"/>
    <x v="18"/>
    <n v="31.1"/>
    <x v="1"/>
    <x v="1"/>
    <s v="28-02-2017"/>
    <x v="10"/>
    <x v="10"/>
    <x v="3"/>
    <s v="Kurt Leonard"/>
    <s v="Identify walk now often always."/>
    <n v="0"/>
  </r>
  <r>
    <x v="19"/>
    <s v="Saltwater Crocodile"/>
    <x v="10"/>
    <s v="Crocodylidae"/>
    <x v="0"/>
    <x v="19"/>
    <n v="350.9"/>
    <x v="1"/>
    <x v="0"/>
    <s v="26-12-2017"/>
    <x v="11"/>
    <x v="11"/>
    <x v="0"/>
    <s v="Matthew Cunningham"/>
    <s v="Various daughter respond draw how public feel."/>
    <n v="0"/>
  </r>
  <r>
    <x v="20"/>
    <s v="Borneo Crocodile (disputed)"/>
    <x v="9"/>
    <s v="Crocodylidae"/>
    <x v="0"/>
    <x v="20"/>
    <n v="89.6"/>
    <x v="2"/>
    <x v="1"/>
    <s v="24-09-2011"/>
    <x v="12"/>
    <x v="10"/>
    <x v="3"/>
    <s v="Paul Jones"/>
    <s v="Perform none beyond Mrs media car give attention."/>
    <n v="0"/>
  </r>
  <r>
    <x v="21"/>
    <s v="Nile Crocodile"/>
    <x v="8"/>
    <s v="Crocodylidae"/>
    <x v="0"/>
    <x v="21"/>
    <n v="759.8"/>
    <x v="0"/>
    <x v="0"/>
    <s v="16-04-2013"/>
    <x v="13"/>
    <x v="7"/>
    <x v="0"/>
    <s v="Dustin Kim"/>
    <s v="Region particularly would pressure account stage federal professional voice care break blood network evening painting response."/>
    <n v="0"/>
  </r>
  <r>
    <x v="22"/>
    <s v="Congo Dwarf Crocodile"/>
    <x v="5"/>
    <s v="Crocodylidae"/>
    <x v="1"/>
    <x v="22"/>
    <n v="36"/>
    <x v="0"/>
    <x v="0"/>
    <s v="07-12-2010"/>
    <x v="14"/>
    <x v="6"/>
    <x v="3"/>
    <s v="Mark Baker"/>
    <s v="Economy traditional anything plant stop analysis four capital woman claim kind relationship night born war real chance."/>
    <n v="0"/>
  </r>
  <r>
    <x v="23"/>
    <s v="Cuban Crocodile"/>
    <x v="11"/>
    <s v="Crocodylidae"/>
    <x v="0"/>
    <x v="23"/>
    <n v="107.9"/>
    <x v="2"/>
    <x v="0"/>
    <s v="27-01-2007"/>
    <x v="15"/>
    <x v="0"/>
    <x v="2"/>
    <s v="Jacob Tran"/>
    <s v="Camera final together someone team together."/>
    <n v="0"/>
  </r>
  <r>
    <x v="24"/>
    <s v="Nile Crocodile"/>
    <x v="8"/>
    <s v="Crocodylidae"/>
    <x v="0"/>
    <x v="24"/>
    <n v="342.1"/>
    <x v="1"/>
    <x v="0"/>
    <s v="28-03-2017"/>
    <x v="16"/>
    <x v="12"/>
    <x v="0"/>
    <s v="David Garcia"/>
    <s v="This image per choice upon ten wish specific thing agent say forward us soon ten specific environment skin."/>
    <n v="0"/>
  </r>
  <r>
    <x v="25"/>
    <s v="Cuban Crocodile"/>
    <x v="11"/>
    <s v="Crocodylidae"/>
    <x v="0"/>
    <x v="25"/>
    <n v="42.4"/>
    <x v="3"/>
    <x v="1"/>
    <s v="23-04-2007"/>
    <x v="15"/>
    <x v="0"/>
    <x v="2"/>
    <s v="Shane Garrison"/>
    <s v="Current truth glass star the development process."/>
    <n v="0"/>
  </r>
  <r>
    <x v="26"/>
    <s v="Mugger Crocodile (Marsh Crocodile)"/>
    <x v="3"/>
    <s v="Crocodylidae"/>
    <x v="0"/>
    <x v="9"/>
    <n v="174.9"/>
    <x v="0"/>
    <x v="2"/>
    <s v="20-07-2022"/>
    <x v="17"/>
    <x v="3"/>
    <x v="1"/>
    <s v="Donald Jones"/>
    <s v="Go meeting quickly such former agree theory end oil."/>
    <n v="0"/>
  </r>
  <r>
    <x v="27"/>
    <s v="Orinoco Crocodile"/>
    <x v="2"/>
    <s v="Crocodylidae"/>
    <x v="0"/>
    <x v="26"/>
    <n v="367.9"/>
    <x v="2"/>
    <x v="0"/>
    <s v="21-10-2019"/>
    <x v="1"/>
    <x v="2"/>
    <x v="2"/>
    <s v="Mrs. Linda Reed"/>
    <s v="Job worker break tonight couple and job mind southern rather vote."/>
    <n v="0"/>
  </r>
  <r>
    <x v="28"/>
    <s v="Siamese Crocodile"/>
    <x v="4"/>
    <s v="Crocodylidae"/>
    <x v="0"/>
    <x v="27"/>
    <n v="196.6"/>
    <x v="0"/>
    <x v="1"/>
    <s v="05-06-2012"/>
    <x v="8"/>
    <x v="5"/>
    <x v="2"/>
    <s v="Christina Reynolds"/>
    <s v="Perhaps professional by tonight medical project for recent never court."/>
    <n v="0"/>
  </r>
  <r>
    <x v="29"/>
    <s v="Orinoco Crocodile"/>
    <x v="2"/>
    <s v="Crocodylidae"/>
    <x v="0"/>
    <x v="28"/>
    <n v="576.6"/>
    <x v="0"/>
    <x v="2"/>
    <s v="07-08-2018"/>
    <x v="1"/>
    <x v="2"/>
    <x v="2"/>
    <s v="Jamie Adkins"/>
    <s v="Past feeling nature a expert involve oil."/>
    <n v="0"/>
  </r>
  <r>
    <x v="30"/>
    <s v="Siamese Crocodile"/>
    <x v="4"/>
    <s v="Crocodylidae"/>
    <x v="0"/>
    <x v="29"/>
    <n v="80.2"/>
    <x v="0"/>
    <x v="1"/>
    <s v="16-01-2020"/>
    <x v="4"/>
    <x v="0"/>
    <x v="2"/>
    <s v="Julie Ramos"/>
    <s v="Memory soldier where save probably exist professional people behavior weight."/>
    <n v="0"/>
  </r>
  <r>
    <x v="31"/>
    <s v="American Crocodile"/>
    <x v="1"/>
    <s v="Crocodylidae"/>
    <x v="0"/>
    <x v="30"/>
    <n v="324.39999999999998"/>
    <x v="0"/>
    <x v="2"/>
    <s v="10-01-2014"/>
    <x v="18"/>
    <x v="1"/>
    <x v="1"/>
    <s v="Eric Drake"/>
    <s v="Agency each little sure authority increase picture create recent manager."/>
    <n v="0"/>
  </r>
  <r>
    <x v="32"/>
    <s v="Cuban Crocodile"/>
    <x v="11"/>
    <s v="Crocodylidae"/>
    <x v="0"/>
    <x v="3"/>
    <n v="85.6"/>
    <x v="0"/>
    <x v="2"/>
    <s v="16-04-2017"/>
    <x v="15"/>
    <x v="0"/>
    <x v="2"/>
    <s v="Matthew Smith"/>
    <s v="Sing despite sound receive let newspaper true."/>
    <n v="0"/>
  </r>
  <r>
    <x v="33"/>
    <s v="Philippine Crocodile"/>
    <x v="12"/>
    <s v="Crocodylidae"/>
    <x v="0"/>
    <x v="31"/>
    <n v="28.9"/>
    <x v="1"/>
    <x v="1"/>
    <s v="22-10-2008"/>
    <x v="11"/>
    <x v="3"/>
    <x v="2"/>
    <s v="Casey Marshall"/>
    <s v="Write other wear through partner rest measure store natural today season listen else easy point she miss."/>
    <n v="0"/>
  </r>
  <r>
    <x v="34"/>
    <s v="New Guinea Crocodile"/>
    <x v="13"/>
    <s v="Crocodylidae"/>
    <x v="0"/>
    <x v="32"/>
    <n v="36.700000000000003"/>
    <x v="1"/>
    <x v="1"/>
    <s v="23-01-2024"/>
    <x v="19"/>
    <x v="0"/>
    <x v="0"/>
    <s v="Denise Jones"/>
    <s v="Doctor from throw ball character him check degree increase former letter."/>
    <n v="0"/>
  </r>
  <r>
    <x v="35"/>
    <s v="Philippine Crocodile"/>
    <x v="12"/>
    <s v="Crocodylidae"/>
    <x v="0"/>
    <x v="33"/>
    <n v="84.2"/>
    <x v="0"/>
    <x v="0"/>
    <s v="17-06-2022"/>
    <x v="11"/>
    <x v="13"/>
    <x v="2"/>
    <s v="Ross Price"/>
    <s v="Watch affect thing offer local wall fear hope through structure."/>
    <n v="0"/>
  </r>
  <r>
    <x v="36"/>
    <s v="West African Dwarf Crocodile"/>
    <x v="7"/>
    <s v="Crocodylidae"/>
    <x v="1"/>
    <x v="34"/>
    <n v="21.9"/>
    <x v="0"/>
    <x v="2"/>
    <s v="10-12-2021"/>
    <x v="9"/>
    <x v="9"/>
    <x v="1"/>
    <s v="Morgan Marsh"/>
    <s v="Major event magazine home protect something right subject try wonder move trade."/>
    <n v="0"/>
  </r>
  <r>
    <x v="37"/>
    <s v="West African Slender-snouted Crocodile"/>
    <x v="14"/>
    <s v="Crocodylidae"/>
    <x v="2"/>
    <x v="35"/>
    <n v="182.7"/>
    <x v="0"/>
    <x v="1"/>
    <s v="14-05-2010"/>
    <x v="7"/>
    <x v="0"/>
    <x v="2"/>
    <s v="Mary Miller"/>
    <s v="Career left anyone here deep force seven."/>
    <n v="0"/>
  </r>
  <r>
    <x v="38"/>
    <s v="Freshwater Crocodile (Johnstone's)"/>
    <x v="15"/>
    <s v="Crocodylidae"/>
    <x v="0"/>
    <x v="36"/>
    <n v="24"/>
    <x v="1"/>
    <x v="2"/>
    <s v="30-04-2014"/>
    <x v="20"/>
    <x v="14"/>
    <x v="0"/>
    <s v="Paul Decker"/>
    <s v="Strong like see appear weight difference attention whatever American all easy."/>
    <n v="0"/>
  </r>
  <r>
    <x v="39"/>
    <s v="West African Crocodile"/>
    <x v="6"/>
    <s v="Crocodylidae"/>
    <x v="0"/>
    <x v="37"/>
    <n v="150.30000000000001"/>
    <x v="2"/>
    <x v="2"/>
    <s v="27-01-2017"/>
    <x v="21"/>
    <x v="15"/>
    <x v="0"/>
    <s v="Lisa Allen"/>
    <s v="Prove nor design record short cold parent security boy standard who blue agent find quality when."/>
    <n v="0"/>
  </r>
  <r>
    <x v="40"/>
    <s v="Mugger Crocodile (Marsh Crocodile)"/>
    <x v="3"/>
    <s v="Crocodylidae"/>
    <x v="0"/>
    <x v="38"/>
    <n v="195.6"/>
    <x v="0"/>
    <x v="1"/>
    <s v="14-09-2008"/>
    <x v="17"/>
    <x v="3"/>
    <x v="1"/>
    <s v="Miguel Jones"/>
    <s v="Drug recent feeling range south someone not American mouth product attention positive actually information majority item gun through least."/>
    <n v="0"/>
  </r>
  <r>
    <x v="41"/>
    <s v="Nile Crocodile"/>
    <x v="8"/>
    <s v="Crocodylidae"/>
    <x v="0"/>
    <x v="39"/>
    <n v="387.4"/>
    <x v="2"/>
    <x v="2"/>
    <s v="27-01-2022"/>
    <x v="22"/>
    <x v="12"/>
    <x v="0"/>
    <s v="Christopher Boyd"/>
    <s v="Pattern try simple let stay or focus early various everything late."/>
    <n v="0"/>
  </r>
  <r>
    <x v="42"/>
    <s v="Siamese Crocodile"/>
    <x v="4"/>
    <s v="Crocodylidae"/>
    <x v="0"/>
    <x v="40"/>
    <n v="33.200000000000003"/>
    <x v="3"/>
    <x v="1"/>
    <s v="02-06-2008"/>
    <x v="4"/>
    <x v="5"/>
    <x v="2"/>
    <s v="Laura Barnett"/>
    <s v="Agreement surface consider deep something future they red everybody act way beat result."/>
    <n v="0"/>
  </r>
  <r>
    <x v="43"/>
    <s v="Morelet's Crocodile"/>
    <x v="0"/>
    <s v="Crocodylidae"/>
    <x v="0"/>
    <x v="41"/>
    <n v="74"/>
    <x v="0"/>
    <x v="1"/>
    <s v="10-02-2021"/>
    <x v="2"/>
    <x v="0"/>
    <x v="0"/>
    <s v="Peter Vaughn DDS"/>
    <s v="Large admit family identify during professional hard network gas you nearly goal."/>
    <n v="0"/>
  </r>
  <r>
    <x v="44"/>
    <s v="Morelet's Crocodile"/>
    <x v="0"/>
    <s v="Crocodylidae"/>
    <x v="0"/>
    <x v="42"/>
    <n v="90.6"/>
    <x v="0"/>
    <x v="0"/>
    <s v="15-09-2006"/>
    <x v="23"/>
    <x v="8"/>
    <x v="0"/>
    <s v="Eric Hall"/>
    <s v="Firm sea week real course school everybody."/>
    <n v="0"/>
  </r>
  <r>
    <x v="45"/>
    <s v="Morelet's Crocodile"/>
    <x v="0"/>
    <s v="Crocodylidae"/>
    <x v="0"/>
    <x v="20"/>
    <n v="104.1"/>
    <x v="0"/>
    <x v="0"/>
    <s v="15-10-2012"/>
    <x v="23"/>
    <x v="3"/>
    <x v="0"/>
    <s v="Paige Carlson"/>
    <s v="Strategy fast guess few remain call animal."/>
    <n v="0"/>
  </r>
  <r>
    <x v="46"/>
    <s v="American Crocodile"/>
    <x v="1"/>
    <s v="Crocodylidae"/>
    <x v="0"/>
    <x v="43"/>
    <n v="155"/>
    <x v="0"/>
    <x v="1"/>
    <s v="30-12-2024"/>
    <x v="24"/>
    <x v="11"/>
    <x v="1"/>
    <s v="Edgar Raymond"/>
    <s v="Bill activity expect long future whole education technology box assume man officer rather charge."/>
    <n v="0"/>
  </r>
  <r>
    <x v="47"/>
    <s v="Orinoco Crocodile"/>
    <x v="2"/>
    <s v="Crocodylidae"/>
    <x v="0"/>
    <x v="44"/>
    <n v="316.60000000000002"/>
    <x v="2"/>
    <x v="2"/>
    <s v="25-03-2012"/>
    <x v="1"/>
    <x v="16"/>
    <x v="2"/>
    <s v="Tiffany Miller"/>
    <s v="Budget share paper so difficult mission late kind team."/>
    <n v="0"/>
  </r>
  <r>
    <x v="48"/>
    <s v="West African Slender-snouted Crocodile"/>
    <x v="14"/>
    <s v="Crocodylidae"/>
    <x v="2"/>
    <x v="45"/>
    <n v="96.9"/>
    <x v="0"/>
    <x v="0"/>
    <s v="09-12-2015"/>
    <x v="25"/>
    <x v="0"/>
    <x v="2"/>
    <s v="Elizabeth Oliver DDS"/>
    <s v="Way debate decision produce church community avoid."/>
    <n v="0"/>
  </r>
  <r>
    <x v="49"/>
    <s v="New Guinea Crocodile"/>
    <x v="13"/>
    <s v="Crocodylidae"/>
    <x v="0"/>
    <x v="46"/>
    <n v="87.4"/>
    <x v="2"/>
    <x v="2"/>
    <s v="28-06-2019"/>
    <x v="26"/>
    <x v="0"/>
    <x v="0"/>
    <s v="Jerry Wheeler"/>
    <s v="Allow explain executive teacher author."/>
    <n v="0"/>
  </r>
  <r>
    <x v="50"/>
    <s v="American Crocodile"/>
    <x v="1"/>
    <s v="Crocodylidae"/>
    <x v="0"/>
    <x v="39"/>
    <n v="229.3"/>
    <x v="0"/>
    <x v="2"/>
    <s v="18-07-2014"/>
    <x v="18"/>
    <x v="1"/>
    <x v="1"/>
    <s v="Dennis Moody"/>
    <s v="Product value interesting name positive training step author coach film see notice eye buy."/>
    <n v="0"/>
  </r>
  <r>
    <x v="51"/>
    <s v="West African Slender-snouted Crocodile"/>
    <x v="14"/>
    <s v="Crocodylidae"/>
    <x v="2"/>
    <x v="35"/>
    <n v="149.9"/>
    <x v="0"/>
    <x v="1"/>
    <s v="25-02-2009"/>
    <x v="25"/>
    <x v="17"/>
    <x v="2"/>
    <s v="Melissa Bender"/>
    <s v="Music just our threat same page ago director purpose team onto again share start office several."/>
    <n v="0"/>
  </r>
  <r>
    <x v="52"/>
    <s v="Siamese Crocodile"/>
    <x v="4"/>
    <s v="Crocodylidae"/>
    <x v="0"/>
    <x v="47"/>
    <n v="31.8"/>
    <x v="1"/>
    <x v="0"/>
    <s v="18-11-2020"/>
    <x v="4"/>
    <x v="0"/>
    <x v="2"/>
    <s v="Joseph Ramos"/>
    <s v="Consider one play man before."/>
    <n v="0"/>
  </r>
  <r>
    <x v="53"/>
    <s v="Saltwater Crocodile"/>
    <x v="10"/>
    <s v="Crocodylidae"/>
    <x v="0"/>
    <x v="48"/>
    <n v="953.9"/>
    <x v="0"/>
    <x v="1"/>
    <s v="19-05-2011"/>
    <x v="19"/>
    <x v="18"/>
    <x v="0"/>
    <s v="Gary Santiago"/>
    <s v="Form really explain war spend nearly lawyer fire follow wife."/>
    <n v="0"/>
  </r>
  <r>
    <x v="54"/>
    <s v="New Guinea Crocodile"/>
    <x v="13"/>
    <s v="Crocodylidae"/>
    <x v="0"/>
    <x v="49"/>
    <n v="120.1"/>
    <x v="2"/>
    <x v="2"/>
    <s v="07-08-2018"/>
    <x v="19"/>
    <x v="3"/>
    <x v="0"/>
    <s v="Jose Travis"/>
    <s v="Left approach million performance material kind appear environment capital explain thing machine ahead picture son."/>
    <n v="0"/>
  </r>
  <r>
    <x v="55"/>
    <s v="West African Slender-snouted Crocodile"/>
    <x v="14"/>
    <s v="Crocodylidae"/>
    <x v="2"/>
    <x v="22"/>
    <n v="71.7"/>
    <x v="1"/>
    <x v="2"/>
    <s v="25-10-2019"/>
    <x v="27"/>
    <x v="17"/>
    <x v="2"/>
    <s v="Emily Smith"/>
    <s v="Behavior yeah tree left brother strategy marriage respond meeting event."/>
    <n v="0"/>
  </r>
  <r>
    <x v="56"/>
    <s v="Orinoco Crocodile"/>
    <x v="2"/>
    <s v="Crocodylidae"/>
    <x v="0"/>
    <x v="50"/>
    <n v="93.9"/>
    <x v="3"/>
    <x v="2"/>
    <s v="07-08-2006"/>
    <x v="1"/>
    <x v="2"/>
    <x v="2"/>
    <s v="Veronica Sanchez"/>
    <s v="Certain course out second carry attorney significant take future skin environment."/>
    <n v="0"/>
  </r>
  <r>
    <x v="57"/>
    <s v="Borneo Crocodile (disputed)"/>
    <x v="9"/>
    <s v="Crocodylidae"/>
    <x v="0"/>
    <x v="51"/>
    <n v="70.8"/>
    <x v="1"/>
    <x v="1"/>
    <s v="30-08-2025"/>
    <x v="12"/>
    <x v="10"/>
    <x v="3"/>
    <s v="Nicholas Monroe"/>
    <s v="Your majority chance Mrs generation necessary myself lay focus."/>
    <n v="0"/>
  </r>
  <r>
    <x v="58"/>
    <s v="West African Slender-snouted Crocodile"/>
    <x v="14"/>
    <s v="Crocodylidae"/>
    <x v="2"/>
    <x v="33"/>
    <n v="91.6"/>
    <x v="2"/>
    <x v="0"/>
    <s v="19-02-2010"/>
    <x v="28"/>
    <x v="17"/>
    <x v="2"/>
    <s v="Michael Armstrong"/>
    <s v="Task improve fish list tree high write society."/>
    <n v="0"/>
  </r>
  <r>
    <x v="59"/>
    <s v="Saltwater Crocodile"/>
    <x v="10"/>
    <s v="Crocodylidae"/>
    <x v="0"/>
    <x v="52"/>
    <n v="818.2"/>
    <x v="0"/>
    <x v="0"/>
    <s v="18-07-2015"/>
    <x v="29"/>
    <x v="18"/>
    <x v="0"/>
    <s v="Brittany Hanna"/>
    <s v="Maybe opportunity thank them key moment lead reveal."/>
    <n v="0"/>
  </r>
  <r>
    <x v="60"/>
    <s v="New Guinea Crocodile"/>
    <x v="13"/>
    <s v="Crocodylidae"/>
    <x v="0"/>
    <x v="43"/>
    <n v="133.9"/>
    <x v="0"/>
    <x v="1"/>
    <s v="28-10-2005"/>
    <x v="26"/>
    <x v="7"/>
    <x v="0"/>
    <s v="Matthew Moore"/>
    <s v="Sit enter perhaps however bag forget purpose move west phone thought maintain must."/>
    <n v="0"/>
  </r>
  <r>
    <x v="61"/>
    <s v="Siamese Crocodile"/>
    <x v="4"/>
    <s v="Crocodylidae"/>
    <x v="0"/>
    <x v="53"/>
    <n v="136.19999999999999"/>
    <x v="0"/>
    <x v="1"/>
    <s v="13-05-2015"/>
    <x v="30"/>
    <x v="5"/>
    <x v="2"/>
    <s v="Cynthia Cohen"/>
    <s v="Young section its better plant their kitchen really."/>
    <n v="0"/>
  </r>
  <r>
    <x v="62"/>
    <s v="West African Dwarf Crocodile"/>
    <x v="7"/>
    <s v="Crocodylidae"/>
    <x v="1"/>
    <x v="54"/>
    <n v="12.5"/>
    <x v="0"/>
    <x v="2"/>
    <s v="30-10-2014"/>
    <x v="31"/>
    <x v="9"/>
    <x v="1"/>
    <s v="Amber Flynn"/>
    <s v="Grow issue each include radio conference."/>
    <n v="0"/>
  </r>
  <r>
    <x v="63"/>
    <s v="Nile Crocodile"/>
    <x v="8"/>
    <s v="Crocodylidae"/>
    <x v="0"/>
    <x v="55"/>
    <n v="383.2"/>
    <x v="0"/>
    <x v="0"/>
    <s v="09-05-2015"/>
    <x v="16"/>
    <x v="7"/>
    <x v="0"/>
    <s v="Leon Reyes"/>
    <s v="Marriage on discussion point least project together let explain national available."/>
    <n v="0"/>
  </r>
  <r>
    <x v="64"/>
    <s v="Freshwater Crocodile (Johnstone's)"/>
    <x v="15"/>
    <s v="Crocodylidae"/>
    <x v="0"/>
    <x v="56"/>
    <n v="46.7"/>
    <x v="0"/>
    <x v="2"/>
    <s v="11-04-2009"/>
    <x v="20"/>
    <x v="14"/>
    <x v="0"/>
    <s v="Victoria Evans"/>
    <s v="Real lead few yourself table blood high grow fast recognize against."/>
    <n v="0"/>
  </r>
  <r>
    <x v="65"/>
    <s v="Borneo Crocodile (disputed)"/>
    <x v="9"/>
    <s v="Crocodylidae"/>
    <x v="0"/>
    <x v="53"/>
    <n v="106.5"/>
    <x v="0"/>
    <x v="0"/>
    <s v="07-01-2015"/>
    <x v="12"/>
    <x v="10"/>
    <x v="3"/>
    <s v="Jennifer Smith"/>
    <s v="Treat seat strategy total simply discover soon."/>
    <n v="0"/>
  </r>
  <r>
    <x v="66"/>
    <s v="Congo Dwarf Crocodile"/>
    <x v="5"/>
    <s v="Crocodylidae"/>
    <x v="1"/>
    <x v="57"/>
    <n v="19.3"/>
    <x v="2"/>
    <x v="2"/>
    <s v="29-08-2013"/>
    <x v="14"/>
    <x v="19"/>
    <x v="3"/>
    <s v="Connor King"/>
    <s v="Pick tough position final."/>
    <n v="0"/>
  </r>
  <r>
    <x v="67"/>
    <s v="Cuban Crocodile"/>
    <x v="11"/>
    <s v="Crocodylidae"/>
    <x v="0"/>
    <x v="58"/>
    <n v="81.8"/>
    <x v="0"/>
    <x v="2"/>
    <s v="06-05-2005"/>
    <x v="15"/>
    <x v="0"/>
    <x v="2"/>
    <s v="Kevin Oconnor"/>
    <s v="Travel force indeed customer skill."/>
    <n v="0"/>
  </r>
  <r>
    <x v="68"/>
    <s v="American Crocodile"/>
    <x v="1"/>
    <s v="Crocodylidae"/>
    <x v="0"/>
    <x v="59"/>
    <n v="262.60000000000002"/>
    <x v="0"/>
    <x v="1"/>
    <s v="10-04-2024"/>
    <x v="1"/>
    <x v="20"/>
    <x v="1"/>
    <s v="Holly Shaw"/>
    <s v="Store either station loss southern second full boy while cell."/>
    <n v="0"/>
  </r>
  <r>
    <x v="69"/>
    <s v="Central African Slender-snouted Crocodile"/>
    <x v="16"/>
    <s v="Crocodylidae"/>
    <x v="2"/>
    <x v="60"/>
    <n v="67.3"/>
    <x v="2"/>
    <x v="0"/>
    <s v="14-12-2014"/>
    <x v="31"/>
    <x v="0"/>
    <x v="4"/>
    <s v="Shannon Ramsey"/>
    <s v="Whose source hand so add Mr."/>
    <n v="0"/>
  </r>
  <r>
    <x v="70"/>
    <s v="Saltwater Crocodile"/>
    <x v="10"/>
    <s v="Crocodylidae"/>
    <x v="0"/>
    <x v="61"/>
    <n v="629.70000000000005"/>
    <x v="2"/>
    <x v="0"/>
    <s v="09-10-2006"/>
    <x v="11"/>
    <x v="18"/>
    <x v="0"/>
    <s v="Michael Chambers"/>
    <s v="Herself police he push likely people wall foreign particular positive play less."/>
    <n v="0"/>
  </r>
  <r>
    <x v="71"/>
    <s v="Central African Slender-snouted Crocodile"/>
    <x v="16"/>
    <s v="Crocodylidae"/>
    <x v="2"/>
    <x v="62"/>
    <n v="38"/>
    <x v="1"/>
    <x v="1"/>
    <s v="17-09-2011"/>
    <x v="32"/>
    <x v="0"/>
    <x v="4"/>
    <s v="Marie Wilson"/>
    <s v="Watch fight manage best thought career."/>
    <n v="0"/>
  </r>
  <r>
    <x v="72"/>
    <s v="West African Slender-snouted Crocodile"/>
    <x v="14"/>
    <s v="Crocodylidae"/>
    <x v="2"/>
    <x v="63"/>
    <n v="165.4"/>
    <x v="0"/>
    <x v="2"/>
    <s v="29-06-2005"/>
    <x v="28"/>
    <x v="0"/>
    <x v="2"/>
    <s v="Michael Paul"/>
    <s v="Industry score choice increase between majority impact week allow have kitchen wear."/>
    <n v="0"/>
  </r>
  <r>
    <x v="73"/>
    <s v="Nile Crocodile"/>
    <x v="8"/>
    <s v="Crocodylidae"/>
    <x v="0"/>
    <x v="64"/>
    <n v="596.20000000000005"/>
    <x v="2"/>
    <x v="2"/>
    <s v="30-11-2009"/>
    <x v="33"/>
    <x v="7"/>
    <x v="0"/>
    <s v="Ariana Jennings"/>
    <s v="Top population art every why we station begin deep police wife anything."/>
    <n v="0"/>
  </r>
  <r>
    <x v="74"/>
    <s v="Cuban Crocodile"/>
    <x v="11"/>
    <s v="Crocodylidae"/>
    <x v="0"/>
    <x v="12"/>
    <n v="107.9"/>
    <x v="0"/>
    <x v="1"/>
    <s v="13-12-2007"/>
    <x v="15"/>
    <x v="0"/>
    <x v="2"/>
    <s v="William Buchanan"/>
    <s v="Attention share debate democratic thank forget challenge too able."/>
    <n v="0"/>
  </r>
  <r>
    <x v="75"/>
    <s v="Borneo Crocodile (disputed)"/>
    <x v="9"/>
    <s v="Crocodylidae"/>
    <x v="0"/>
    <x v="65"/>
    <n v="103.3"/>
    <x v="0"/>
    <x v="0"/>
    <s v="07-10-2010"/>
    <x v="12"/>
    <x v="10"/>
    <x v="3"/>
    <s v="Brianna Anderson"/>
    <s v="Sometimes body term capital group small open administration enter camera."/>
    <n v="0"/>
  </r>
  <r>
    <x v="76"/>
    <s v="Morelet's Crocodile"/>
    <x v="0"/>
    <s v="Crocodylidae"/>
    <x v="0"/>
    <x v="66"/>
    <n v="75.099999999999994"/>
    <x v="0"/>
    <x v="2"/>
    <s v="21-12-2023"/>
    <x v="23"/>
    <x v="3"/>
    <x v="0"/>
    <s v="Brian Brown"/>
    <s v="Sing message board mean war analysis situation term."/>
    <n v="0"/>
  </r>
  <r>
    <x v="77"/>
    <s v="West African Crocodile"/>
    <x v="6"/>
    <s v="Crocodylidae"/>
    <x v="0"/>
    <x v="67"/>
    <n v="86.4"/>
    <x v="0"/>
    <x v="1"/>
    <s v="02-05-2013"/>
    <x v="34"/>
    <x v="15"/>
    <x v="0"/>
    <s v="Judith Maynard"/>
    <s v="Your suggest international blue Republican kitchen."/>
    <n v="0"/>
  </r>
  <r>
    <x v="78"/>
    <s v="Central African Slender-snouted Crocodile"/>
    <x v="16"/>
    <s v="Crocodylidae"/>
    <x v="2"/>
    <x v="68"/>
    <n v="63.7"/>
    <x v="1"/>
    <x v="2"/>
    <s v="25-07-2019"/>
    <x v="35"/>
    <x v="21"/>
    <x v="4"/>
    <s v="Erica Hernandez"/>
    <s v="Every plan nature foot yes most."/>
    <n v="0"/>
  </r>
  <r>
    <x v="79"/>
    <s v="Saltwater Crocodile"/>
    <x v="10"/>
    <s v="Crocodylidae"/>
    <x v="0"/>
    <x v="69"/>
    <n v="791.7"/>
    <x v="0"/>
    <x v="2"/>
    <s v="05-03-2018"/>
    <x v="36"/>
    <x v="1"/>
    <x v="0"/>
    <s v="Larry Garcia"/>
    <s v="Table prepare shoulder result Democrat later direction fund."/>
    <n v="0"/>
  </r>
  <r>
    <x v="80"/>
    <s v="Morelet's Crocodile"/>
    <x v="0"/>
    <s v="Crocodylidae"/>
    <x v="0"/>
    <x v="70"/>
    <n v="41.1"/>
    <x v="1"/>
    <x v="2"/>
    <s v="19-03-2017"/>
    <x v="23"/>
    <x v="3"/>
    <x v="0"/>
    <s v="Jason Davis"/>
    <s v="Fine effort well rather listen before."/>
    <n v="0"/>
  </r>
  <r>
    <x v="81"/>
    <s v="West African Crocodile"/>
    <x v="6"/>
    <s v="Crocodylidae"/>
    <x v="0"/>
    <x v="71"/>
    <n v="180.7"/>
    <x v="0"/>
    <x v="0"/>
    <s v="25-08-2022"/>
    <x v="37"/>
    <x v="3"/>
    <x v="0"/>
    <s v="Jeffrey Garner"/>
    <s v="Speech news only no form business government program."/>
    <n v="0"/>
  </r>
  <r>
    <x v="82"/>
    <s v="Philippine Crocodile"/>
    <x v="12"/>
    <s v="Crocodylidae"/>
    <x v="0"/>
    <x v="72"/>
    <n v="47"/>
    <x v="2"/>
    <x v="0"/>
    <s v="22-03-2011"/>
    <x v="11"/>
    <x v="13"/>
    <x v="2"/>
    <s v="Shawna Griffith"/>
    <s v="Outside goal official defense prevent difference board suddenly happen several off southern suddenly."/>
    <n v="0"/>
  </r>
  <r>
    <x v="83"/>
    <s v="Siamese Crocodile"/>
    <x v="4"/>
    <s v="Crocodylidae"/>
    <x v="0"/>
    <x v="57"/>
    <n v="36.299999999999997"/>
    <x v="1"/>
    <x v="0"/>
    <s v="07-09-2015"/>
    <x v="30"/>
    <x v="0"/>
    <x v="2"/>
    <s v="Sabrina Austin"/>
    <s v="Ago upon stop environment Congress reflect finally fund accept thank not husband center plan air second Democrat information."/>
    <n v="0"/>
  </r>
  <r>
    <x v="84"/>
    <s v="Morelet's Crocodile"/>
    <x v="0"/>
    <s v="Crocodylidae"/>
    <x v="0"/>
    <x v="73"/>
    <n v="90.9"/>
    <x v="0"/>
    <x v="2"/>
    <s v="11-04-2015"/>
    <x v="23"/>
    <x v="0"/>
    <x v="0"/>
    <s v="Jacob Griffith"/>
    <s v="Other third choose senior anyone bank kitchen."/>
    <n v="0"/>
  </r>
  <r>
    <x v="85"/>
    <s v="Central African Slender-snouted Crocodile"/>
    <x v="16"/>
    <s v="Crocodylidae"/>
    <x v="2"/>
    <x v="74"/>
    <n v="34.200000000000003"/>
    <x v="1"/>
    <x v="1"/>
    <s v="20-04-2017"/>
    <x v="32"/>
    <x v="0"/>
    <x v="4"/>
    <s v="Lawrence Perry"/>
    <s v="Sense box involve exist question main project animal house out."/>
    <n v="0"/>
  </r>
  <r>
    <x v="86"/>
    <s v="West African Dwarf Crocodile"/>
    <x v="7"/>
    <s v="Crocodylidae"/>
    <x v="1"/>
    <x v="75"/>
    <n v="13.1"/>
    <x v="0"/>
    <x v="1"/>
    <s v="03-03-2021"/>
    <x v="25"/>
    <x v="9"/>
    <x v="1"/>
    <s v="Eric Clark"/>
    <s v="Share face build market issue can mouth discover next property."/>
    <n v="0"/>
  </r>
  <r>
    <x v="87"/>
    <s v="Mugger Crocodile (Marsh Crocodile)"/>
    <x v="3"/>
    <s v="Crocodylidae"/>
    <x v="0"/>
    <x v="76"/>
    <n v="159.30000000000001"/>
    <x v="2"/>
    <x v="1"/>
    <s v="14-09-2025"/>
    <x v="17"/>
    <x v="7"/>
    <x v="1"/>
    <s v="James Harmon"/>
    <s v="Affect TV television office of remember individual boy."/>
    <n v="0"/>
  </r>
  <r>
    <x v="88"/>
    <s v="American Crocodile"/>
    <x v="1"/>
    <s v="Crocodylidae"/>
    <x v="0"/>
    <x v="77"/>
    <n v="152.5"/>
    <x v="0"/>
    <x v="1"/>
    <s v="07-08-2017"/>
    <x v="38"/>
    <x v="22"/>
    <x v="1"/>
    <s v="Frederick Solis"/>
    <s v="Least ready gun join black job hundred bad that second develop single baby plan most create."/>
    <n v="0"/>
  </r>
  <r>
    <x v="89"/>
    <s v="Hall's New Guinea Crocodile"/>
    <x v="17"/>
    <s v="Crocodylidae"/>
    <x v="0"/>
    <x v="78"/>
    <n v="75.8"/>
    <x v="2"/>
    <x v="1"/>
    <s v="09-10-2009"/>
    <x v="19"/>
    <x v="3"/>
    <x v="0"/>
    <s v="Heather Mullen"/>
    <s v="Door chair culture own set pretty concern."/>
    <n v="0"/>
  </r>
  <r>
    <x v="90"/>
    <s v="Morelet's Crocodile"/>
    <x v="0"/>
    <s v="Crocodylidae"/>
    <x v="0"/>
    <x v="46"/>
    <n v="102.4"/>
    <x v="2"/>
    <x v="1"/>
    <s v="06-10-2018"/>
    <x v="23"/>
    <x v="8"/>
    <x v="0"/>
    <s v="Kathleen Webster"/>
    <s v="Large under north play person ten physical character attention kind field ever argue medical financial later arm story."/>
    <n v="0"/>
  </r>
  <r>
    <x v="91"/>
    <s v="Nile Crocodile"/>
    <x v="8"/>
    <s v="Crocodylidae"/>
    <x v="0"/>
    <x v="79"/>
    <n v="309.5"/>
    <x v="2"/>
    <x v="1"/>
    <s v="28-12-2013"/>
    <x v="16"/>
    <x v="7"/>
    <x v="0"/>
    <s v="Sean Wyatt"/>
    <s v="Order his oil west school American training occur."/>
    <n v="0"/>
  </r>
  <r>
    <x v="92"/>
    <s v="American Crocodile"/>
    <x v="1"/>
    <s v="Crocodylidae"/>
    <x v="0"/>
    <x v="80"/>
    <n v="273.60000000000002"/>
    <x v="0"/>
    <x v="1"/>
    <s v="17-05-2018"/>
    <x v="2"/>
    <x v="22"/>
    <x v="1"/>
    <s v="Larry Mason"/>
    <s v="Late specific study word base."/>
    <n v="0"/>
  </r>
  <r>
    <x v="93"/>
    <s v="Orinoco Crocodile"/>
    <x v="2"/>
    <s v="Crocodylidae"/>
    <x v="0"/>
    <x v="81"/>
    <n v="133.19999999999999"/>
    <x v="1"/>
    <x v="0"/>
    <s v="10-05-2011"/>
    <x v="24"/>
    <x v="2"/>
    <x v="2"/>
    <s v="Amanda Zimmerman"/>
    <s v="Model particular hair truth hold simple."/>
    <n v="0"/>
  </r>
  <r>
    <x v="94"/>
    <s v="Mugger Crocodile (Marsh Crocodile)"/>
    <x v="3"/>
    <s v="Crocodylidae"/>
    <x v="0"/>
    <x v="82"/>
    <n v="54.8"/>
    <x v="1"/>
    <x v="0"/>
    <s v="27-02-2016"/>
    <x v="17"/>
    <x v="3"/>
    <x v="1"/>
    <s v="Amy Mccoy"/>
    <s v="At behind question exist rich prevent trade their."/>
    <n v="0"/>
  </r>
  <r>
    <x v="95"/>
    <s v="West African Crocodile"/>
    <x v="6"/>
    <s v="Crocodylidae"/>
    <x v="0"/>
    <x v="83"/>
    <n v="131.1"/>
    <x v="2"/>
    <x v="2"/>
    <s v="30-08-2025"/>
    <x v="34"/>
    <x v="7"/>
    <x v="0"/>
    <s v="Kevin Thomas"/>
    <s v="Financial prevent product can remember be next poor foreign campaign reflect water."/>
    <n v="0"/>
  </r>
  <r>
    <x v="96"/>
    <s v="West African Crocodile"/>
    <x v="6"/>
    <s v="Crocodylidae"/>
    <x v="0"/>
    <x v="84"/>
    <n v="188.3"/>
    <x v="0"/>
    <x v="2"/>
    <s v="23-12-2006"/>
    <x v="39"/>
    <x v="3"/>
    <x v="0"/>
    <s v="Susan Davis DDS"/>
    <s v="Gun guy Congress degree way main difficult case baby such big."/>
    <n v="0"/>
  </r>
  <r>
    <x v="97"/>
    <s v="Borneo Crocodile (disputed)"/>
    <x v="9"/>
    <s v="Crocodylidae"/>
    <x v="0"/>
    <x v="85"/>
    <n v="91.7"/>
    <x v="2"/>
    <x v="0"/>
    <s v="25-11-2016"/>
    <x v="10"/>
    <x v="10"/>
    <x v="3"/>
    <s v="Sandy Stephenson"/>
    <s v="Product then peace others child Congress realize."/>
    <n v="0"/>
  </r>
  <r>
    <x v="98"/>
    <s v="Cuban Crocodile"/>
    <x v="11"/>
    <s v="Crocodylidae"/>
    <x v="0"/>
    <x v="86"/>
    <n v="125.3"/>
    <x v="0"/>
    <x v="0"/>
    <s v="03-05-2022"/>
    <x v="15"/>
    <x v="0"/>
    <x v="2"/>
    <s v="Stephanie Griffith"/>
    <s v="Improve put down know expect security large move."/>
    <n v="0"/>
  </r>
  <r>
    <x v="99"/>
    <s v="New Guinea Crocodile"/>
    <x v="13"/>
    <s v="Crocodylidae"/>
    <x v="0"/>
    <x v="87"/>
    <n v="64.900000000000006"/>
    <x v="2"/>
    <x v="1"/>
    <s v="31-08-2006"/>
    <x v="26"/>
    <x v="0"/>
    <x v="0"/>
    <s v="Robert Harrison"/>
    <s v="Happy water worker left example high month whom stage soon."/>
    <n v="0"/>
  </r>
  <r>
    <x v="100"/>
    <s v="Saltwater Crocodile"/>
    <x v="10"/>
    <s v="Crocodylidae"/>
    <x v="0"/>
    <x v="88"/>
    <n v="760.5"/>
    <x v="0"/>
    <x v="1"/>
    <s v="16-08-2013"/>
    <x v="19"/>
    <x v="11"/>
    <x v="0"/>
    <s v="David Davidson"/>
    <s v="Never bill suffer surface expect several evening town challenge join watch develop later."/>
    <n v="0"/>
  </r>
  <r>
    <x v="101"/>
    <s v="Philippine Crocodile"/>
    <x v="12"/>
    <s v="Crocodylidae"/>
    <x v="0"/>
    <x v="89"/>
    <n v="76.7"/>
    <x v="0"/>
    <x v="1"/>
    <s v="30-06-2019"/>
    <x v="11"/>
    <x v="13"/>
    <x v="2"/>
    <s v="Alexander Brown"/>
    <s v="Hear history bank different five between research friend certainly although true."/>
    <n v="0"/>
  </r>
  <r>
    <x v="102"/>
    <s v="West African Slender-snouted Crocodile"/>
    <x v="14"/>
    <s v="Crocodylidae"/>
    <x v="2"/>
    <x v="90"/>
    <n v="109.7"/>
    <x v="0"/>
    <x v="2"/>
    <s v="24-06-2006"/>
    <x v="7"/>
    <x v="17"/>
    <x v="2"/>
    <s v="Ronald Blake"/>
    <s v="Large accept bad eight strong nature road month book explain feeling answer information soldier lead book."/>
    <n v="0"/>
  </r>
  <r>
    <x v="103"/>
    <s v="West African Crocodile"/>
    <x v="6"/>
    <s v="Crocodylidae"/>
    <x v="0"/>
    <x v="65"/>
    <n v="104.3"/>
    <x v="2"/>
    <x v="2"/>
    <s v="17-12-2011"/>
    <x v="21"/>
    <x v="15"/>
    <x v="0"/>
    <s v="Linda Smith"/>
    <s v="Offer responsibility fact ability good number cost property model guess well name skill medical after."/>
    <n v="0"/>
  </r>
  <r>
    <x v="104"/>
    <s v="Cuban Crocodile"/>
    <x v="11"/>
    <s v="Crocodylidae"/>
    <x v="0"/>
    <x v="91"/>
    <n v="147.4"/>
    <x v="0"/>
    <x v="1"/>
    <s v="06-10-2020"/>
    <x v="15"/>
    <x v="0"/>
    <x v="2"/>
    <s v="Amanda Hughes"/>
    <s v="Effect administration small general run pick sign same forward and national spend compare single."/>
    <n v="0"/>
  </r>
  <r>
    <x v="105"/>
    <s v="Hall's New Guinea Crocodile"/>
    <x v="17"/>
    <s v="Crocodylidae"/>
    <x v="0"/>
    <x v="33"/>
    <n v="74.5"/>
    <x v="0"/>
    <x v="1"/>
    <s v="27-10-2024"/>
    <x v="19"/>
    <x v="3"/>
    <x v="0"/>
    <s v="Michael Welch"/>
    <s v="As simply leader fall analysis current."/>
    <n v="0"/>
  </r>
  <r>
    <x v="106"/>
    <s v="West African Crocodile"/>
    <x v="6"/>
    <s v="Crocodylidae"/>
    <x v="0"/>
    <x v="92"/>
    <n v="104.8"/>
    <x v="0"/>
    <x v="0"/>
    <s v="20-03-2014"/>
    <x v="37"/>
    <x v="15"/>
    <x v="0"/>
    <s v="Timothy Robertson"/>
    <s v="List already positive experience television answer pretty event son join hundred."/>
    <n v="0"/>
  </r>
  <r>
    <x v="107"/>
    <s v="West African Slender-snouted Crocodile"/>
    <x v="14"/>
    <s v="Crocodylidae"/>
    <x v="2"/>
    <x v="93"/>
    <n v="199.3"/>
    <x v="0"/>
    <x v="0"/>
    <s v="02-04-2013"/>
    <x v="28"/>
    <x v="0"/>
    <x v="2"/>
    <s v="Tyler Morgan"/>
    <s v="Many marriage under mind song risk bad own state nation."/>
    <n v="0"/>
  </r>
  <r>
    <x v="108"/>
    <s v="Freshwater Crocodile (Johnstone's)"/>
    <x v="15"/>
    <s v="Crocodylidae"/>
    <x v="0"/>
    <x v="94"/>
    <n v="82.1"/>
    <x v="0"/>
    <x v="2"/>
    <s v="04-03-2006"/>
    <x v="20"/>
    <x v="23"/>
    <x v="0"/>
    <s v="Bobby Guerrero"/>
    <s v="Knowledge response coach know language risk treatment past itself police social arm provide."/>
    <n v="0"/>
  </r>
  <r>
    <x v="109"/>
    <s v="Morelet's Crocodile"/>
    <x v="0"/>
    <s v="Crocodylidae"/>
    <x v="0"/>
    <x v="95"/>
    <n v="100.2"/>
    <x v="2"/>
    <x v="0"/>
    <s v="03-06-2025"/>
    <x v="2"/>
    <x v="3"/>
    <x v="0"/>
    <s v="Jose Brady"/>
    <s v="Well central parent sit alone attack sing hand."/>
    <n v="0"/>
  </r>
  <r>
    <x v="110"/>
    <s v="Nile Crocodile"/>
    <x v="8"/>
    <s v="Crocodylidae"/>
    <x v="0"/>
    <x v="22"/>
    <n v="159.9"/>
    <x v="1"/>
    <x v="1"/>
    <s v="31-07-2019"/>
    <x v="13"/>
    <x v="7"/>
    <x v="0"/>
    <s v="Keith Jacobs"/>
    <s v="We head several off morning huge power economic box."/>
    <n v="0"/>
  </r>
  <r>
    <x v="111"/>
    <s v="Saltwater Crocodile"/>
    <x v="10"/>
    <s v="Crocodylidae"/>
    <x v="0"/>
    <x v="96"/>
    <n v="402.7"/>
    <x v="2"/>
    <x v="2"/>
    <s v="02-11-2009"/>
    <x v="3"/>
    <x v="18"/>
    <x v="0"/>
    <s v="Kathryn Hughes"/>
    <s v="Brother simple region Democrat partner really your customer career."/>
    <n v="0"/>
  </r>
  <r>
    <x v="112"/>
    <s v="Freshwater Crocodile (Johnstone's)"/>
    <x v="15"/>
    <s v="Crocodylidae"/>
    <x v="0"/>
    <x v="97"/>
    <n v="37.4"/>
    <x v="1"/>
    <x v="1"/>
    <s v="15-05-2005"/>
    <x v="20"/>
    <x v="24"/>
    <x v="0"/>
    <s v="Christopher Reeves"/>
    <s v="Specific whose worry property remember."/>
    <n v="0"/>
  </r>
  <r>
    <x v="113"/>
    <s v="Freshwater Crocodile (Johnstone's)"/>
    <x v="15"/>
    <s v="Crocodylidae"/>
    <x v="0"/>
    <x v="22"/>
    <n v="38.1"/>
    <x v="1"/>
    <x v="1"/>
    <s v="16-03-2017"/>
    <x v="20"/>
    <x v="23"/>
    <x v="0"/>
    <s v="Donna Evans"/>
    <s v="Republican until point soldier meeting building cut catch so ago."/>
    <n v="0"/>
  </r>
  <r>
    <x v="114"/>
    <s v="Saltwater Crocodile"/>
    <x v="10"/>
    <s v="Crocodylidae"/>
    <x v="0"/>
    <x v="98"/>
    <n v="692.4"/>
    <x v="0"/>
    <x v="1"/>
    <s v="28-06-2021"/>
    <x v="29"/>
    <x v="1"/>
    <x v="0"/>
    <s v="Jackie Lara"/>
    <s v="Candidate this assume huge response long improve."/>
    <n v="0"/>
  </r>
  <r>
    <x v="115"/>
    <s v="Hall's New Guinea Crocodile"/>
    <x v="17"/>
    <s v="Crocodylidae"/>
    <x v="0"/>
    <x v="79"/>
    <n v="163.4"/>
    <x v="0"/>
    <x v="1"/>
    <s v="02-02-2009"/>
    <x v="19"/>
    <x v="25"/>
    <x v="0"/>
    <s v="Kenneth Martinez"/>
    <s v="Politics last quite general there sister policy consider whom item treat area buy."/>
    <n v="0"/>
  </r>
  <r>
    <x v="116"/>
    <s v="Saltwater Crocodile"/>
    <x v="10"/>
    <s v="Crocodylidae"/>
    <x v="0"/>
    <x v="99"/>
    <n v="827.2"/>
    <x v="2"/>
    <x v="2"/>
    <s v="17-02-2011"/>
    <x v="20"/>
    <x v="26"/>
    <x v="0"/>
    <s v="Christopher Morris"/>
    <s v="Generation wait thus suffer economy play nearly by field move."/>
    <n v="0"/>
  </r>
  <r>
    <x v="117"/>
    <s v="West African Crocodile"/>
    <x v="6"/>
    <s v="Crocodylidae"/>
    <x v="0"/>
    <x v="63"/>
    <n v="158.4"/>
    <x v="2"/>
    <x v="0"/>
    <s v="23-04-2021"/>
    <x v="39"/>
    <x v="3"/>
    <x v="0"/>
    <s v="Caroline David"/>
    <s v="Commercial person top front under American tell ball we."/>
    <n v="0"/>
  </r>
  <r>
    <x v="118"/>
    <s v="Orinoco Crocodile"/>
    <x v="2"/>
    <s v="Crocodylidae"/>
    <x v="0"/>
    <x v="100"/>
    <n v="524.1"/>
    <x v="0"/>
    <x v="2"/>
    <s v="27-09-2008"/>
    <x v="24"/>
    <x v="2"/>
    <x v="2"/>
    <s v="Deborah Clark"/>
    <s v="Indicate police marriage phone face what lot source rate father authority art keep machine daughter parent fine."/>
    <n v="0"/>
  </r>
  <r>
    <x v="119"/>
    <s v="Saltwater Crocodile"/>
    <x v="10"/>
    <s v="Crocodylidae"/>
    <x v="0"/>
    <x v="101"/>
    <n v="809"/>
    <x v="0"/>
    <x v="0"/>
    <s v="07-09-2006"/>
    <x v="36"/>
    <x v="18"/>
    <x v="0"/>
    <s v="Morgan Valencia"/>
    <s v="Candidate have no five letter environment easy best face his past eat."/>
    <n v="0"/>
  </r>
  <r>
    <x v="120"/>
    <s v="West African Dwarf Crocodile"/>
    <x v="7"/>
    <s v="Crocodylidae"/>
    <x v="1"/>
    <x v="102"/>
    <n v="8.1"/>
    <x v="1"/>
    <x v="2"/>
    <s v="21-09-2017"/>
    <x v="27"/>
    <x v="6"/>
    <x v="1"/>
    <s v="Caitlin Murphy"/>
    <s v="Return couple city you level these market bed hotel lead drive on any example our successful pull."/>
    <n v="0"/>
  </r>
  <r>
    <x v="121"/>
    <s v="Hall's New Guinea Crocodile"/>
    <x v="17"/>
    <s v="Crocodylidae"/>
    <x v="0"/>
    <x v="103"/>
    <n v="100.3"/>
    <x v="0"/>
    <x v="0"/>
    <s v="19-07-2007"/>
    <x v="19"/>
    <x v="25"/>
    <x v="0"/>
    <s v="Adam Rodriguez"/>
    <s v="Think road shake hand hundred now crime network available mean."/>
    <n v="0"/>
  </r>
  <r>
    <x v="122"/>
    <s v="West African Dwarf Crocodile"/>
    <x v="7"/>
    <s v="Crocodylidae"/>
    <x v="1"/>
    <x v="104"/>
    <n v="18.100000000000001"/>
    <x v="0"/>
    <x v="2"/>
    <s v="26-07-2020"/>
    <x v="9"/>
    <x v="6"/>
    <x v="1"/>
    <s v="Diana Hays"/>
    <s v="Budget window hour some fund voice sense current meeting."/>
    <n v="0"/>
  </r>
  <r>
    <x v="123"/>
    <s v="Cuban Crocodile"/>
    <x v="11"/>
    <s v="Crocodylidae"/>
    <x v="0"/>
    <x v="33"/>
    <n v="86.1"/>
    <x v="0"/>
    <x v="0"/>
    <s v="19-12-2020"/>
    <x v="15"/>
    <x v="0"/>
    <x v="2"/>
    <s v="Amber Taylor"/>
    <s v="Sound mind chance throw cause use five hotel pattern successful order medical meeting majority."/>
    <n v="0"/>
  </r>
  <r>
    <x v="124"/>
    <s v="Mugger Crocodile (Marsh Crocodile)"/>
    <x v="3"/>
    <s v="Crocodylidae"/>
    <x v="0"/>
    <x v="105"/>
    <n v="153.6"/>
    <x v="0"/>
    <x v="2"/>
    <s v="26-06-2015"/>
    <x v="40"/>
    <x v="3"/>
    <x v="1"/>
    <s v="Karen Smith"/>
    <s v="Purpose woman on someone rise read ago."/>
    <n v="0"/>
  </r>
  <r>
    <x v="125"/>
    <s v="American Crocodile"/>
    <x v="1"/>
    <s v="Crocodylidae"/>
    <x v="0"/>
    <x v="43"/>
    <n v="190"/>
    <x v="0"/>
    <x v="0"/>
    <s v="24-10-2007"/>
    <x v="38"/>
    <x v="22"/>
    <x v="1"/>
    <s v="Walter Patton"/>
    <s v="Officer return on color pick people subject challenge quite all way body affect finish charge real improve."/>
    <n v="0"/>
  </r>
  <r>
    <x v="126"/>
    <s v="West African Slender-snouted Crocodile"/>
    <x v="14"/>
    <s v="Crocodylidae"/>
    <x v="2"/>
    <x v="51"/>
    <n v="82.8"/>
    <x v="1"/>
    <x v="0"/>
    <s v="25-08-2023"/>
    <x v="27"/>
    <x v="17"/>
    <x v="2"/>
    <s v="Tami Salas"/>
    <s v="Relationship million night your long heavy."/>
    <n v="0"/>
  </r>
  <r>
    <x v="127"/>
    <s v="Orinoco Crocodile"/>
    <x v="2"/>
    <s v="Crocodylidae"/>
    <x v="0"/>
    <x v="106"/>
    <n v="199.9"/>
    <x v="2"/>
    <x v="1"/>
    <s v="27-02-2011"/>
    <x v="1"/>
    <x v="2"/>
    <x v="2"/>
    <s v="Julia Patel"/>
    <s v="Great sign return poor really particular court east newspaper different win father eye debate relate first give value."/>
    <n v="0"/>
  </r>
  <r>
    <x v="128"/>
    <s v="American Crocodile"/>
    <x v="1"/>
    <s v="Crocodylidae"/>
    <x v="0"/>
    <x v="79"/>
    <n v="213.1"/>
    <x v="0"/>
    <x v="1"/>
    <s v="04-12-2005"/>
    <x v="2"/>
    <x v="22"/>
    <x v="1"/>
    <s v="Denise Martinez"/>
    <s v="Here woman stand west source fact explain."/>
    <n v="0"/>
  </r>
  <r>
    <x v="129"/>
    <s v="Siamese Crocodile"/>
    <x v="4"/>
    <s v="Crocodylidae"/>
    <x v="0"/>
    <x v="107"/>
    <n v="154.9"/>
    <x v="0"/>
    <x v="2"/>
    <s v="26-05-2019"/>
    <x v="41"/>
    <x v="0"/>
    <x v="2"/>
    <s v="Hannah Ramos"/>
    <s v="Section degree still even no even body scientist."/>
    <n v="0"/>
  </r>
  <r>
    <x v="130"/>
    <s v="West African Crocodile"/>
    <x v="6"/>
    <s v="Crocodylidae"/>
    <x v="0"/>
    <x v="19"/>
    <n v="47.9"/>
    <x v="1"/>
    <x v="1"/>
    <s v="29-02-2012"/>
    <x v="21"/>
    <x v="7"/>
    <x v="0"/>
    <s v="Anthony Stein"/>
    <s v="Point appear including response beyond side accept nearly upon imagine."/>
    <n v="0"/>
  </r>
  <r>
    <x v="131"/>
    <s v="Cuban Crocodile"/>
    <x v="11"/>
    <s v="Crocodylidae"/>
    <x v="0"/>
    <x v="108"/>
    <n v="64.8"/>
    <x v="2"/>
    <x v="2"/>
    <s v="20-05-2024"/>
    <x v="15"/>
    <x v="25"/>
    <x v="2"/>
    <s v="Sherry Woods"/>
    <s v="Sense expert experience arrive shoulder present."/>
    <n v="0"/>
  </r>
  <r>
    <x v="132"/>
    <s v="New Guinea Crocodile"/>
    <x v="13"/>
    <s v="Crocodylidae"/>
    <x v="0"/>
    <x v="109"/>
    <n v="39"/>
    <x v="1"/>
    <x v="2"/>
    <s v="07-02-2016"/>
    <x v="26"/>
    <x v="0"/>
    <x v="0"/>
    <s v="Parker Jefferson"/>
    <s v="Tree company think compare try young however many."/>
    <n v="0"/>
  </r>
  <r>
    <x v="133"/>
    <s v="Nile Crocodile"/>
    <x v="8"/>
    <s v="Crocodylidae"/>
    <x v="0"/>
    <x v="100"/>
    <n v="621.4"/>
    <x v="0"/>
    <x v="0"/>
    <s v="17-02-2013"/>
    <x v="28"/>
    <x v="12"/>
    <x v="0"/>
    <s v="Tonya Howe"/>
    <s v="Across nothing blue work."/>
    <n v="0"/>
  </r>
  <r>
    <x v="134"/>
    <s v="West African Crocodile"/>
    <x v="6"/>
    <s v="Crocodylidae"/>
    <x v="0"/>
    <x v="108"/>
    <n v="75.5"/>
    <x v="1"/>
    <x v="2"/>
    <s v="06-07-2017"/>
    <x v="37"/>
    <x v="3"/>
    <x v="0"/>
    <s v="William Daniels"/>
    <s v="Threat care mean evening speak former room possible responsibility add front."/>
    <n v="0"/>
  </r>
  <r>
    <x v="135"/>
    <s v="West African Dwarf Crocodile"/>
    <x v="7"/>
    <s v="Crocodylidae"/>
    <x v="1"/>
    <x v="110"/>
    <n v="27.1"/>
    <x v="0"/>
    <x v="0"/>
    <s v="07-08-2018"/>
    <x v="42"/>
    <x v="6"/>
    <x v="1"/>
    <s v="Michael Lee"/>
    <s v="Task today still middle beautiful protect continue cell food easy end dog send west few."/>
    <n v="0"/>
  </r>
  <r>
    <x v="136"/>
    <s v="New Guinea Crocodile"/>
    <x v="13"/>
    <s v="Crocodylidae"/>
    <x v="0"/>
    <x v="33"/>
    <n v="74"/>
    <x v="0"/>
    <x v="1"/>
    <s v="27-12-2015"/>
    <x v="26"/>
    <x v="0"/>
    <x v="0"/>
    <s v="Alexandra Valdez"/>
    <s v="Artist brother fill if maybe."/>
    <n v="0"/>
  </r>
  <r>
    <x v="137"/>
    <s v="Hall's New Guinea Crocodile"/>
    <x v="17"/>
    <s v="Crocodylidae"/>
    <x v="0"/>
    <x v="111"/>
    <n v="126.9"/>
    <x v="0"/>
    <x v="1"/>
    <s v="07-08-2005"/>
    <x v="19"/>
    <x v="3"/>
    <x v="0"/>
    <s v="Michele Collins"/>
    <s v="Police wait happen determine whatever long."/>
    <n v="0"/>
  </r>
  <r>
    <x v="138"/>
    <s v="Saltwater Crocodile"/>
    <x v="10"/>
    <s v="Crocodylidae"/>
    <x v="0"/>
    <x v="8"/>
    <n v="344"/>
    <x v="1"/>
    <x v="1"/>
    <s v="20-06-2007"/>
    <x v="3"/>
    <x v="11"/>
    <x v="0"/>
    <s v="William Brooks"/>
    <s v="Tree serious soon stay seven quite other skin moment month gun true born stock total dark."/>
    <n v="0"/>
  </r>
  <r>
    <x v="139"/>
    <s v="New Guinea Crocodile"/>
    <x v="13"/>
    <s v="Crocodylidae"/>
    <x v="0"/>
    <x v="76"/>
    <n v="129.1"/>
    <x v="2"/>
    <x v="1"/>
    <s v="06-02-2008"/>
    <x v="19"/>
    <x v="3"/>
    <x v="0"/>
    <s v="Carmen Bond"/>
    <s v="Break day on before member speak law message lead around left southern."/>
    <n v="0"/>
  </r>
  <r>
    <x v="140"/>
    <s v="Central African Slender-snouted Crocodile"/>
    <x v="16"/>
    <s v="Crocodylidae"/>
    <x v="2"/>
    <x v="42"/>
    <n v="120.6"/>
    <x v="2"/>
    <x v="1"/>
    <s v="10-01-2023"/>
    <x v="32"/>
    <x v="0"/>
    <x v="4"/>
    <s v="Jennifer Velasquez"/>
    <s v="Official and general as yes various attorney value all important shoulder."/>
    <n v="0"/>
  </r>
  <r>
    <x v="141"/>
    <s v="Philippine Crocodile"/>
    <x v="12"/>
    <s v="Crocodylidae"/>
    <x v="0"/>
    <x v="112"/>
    <n v="65.900000000000006"/>
    <x v="2"/>
    <x v="1"/>
    <s v="19-02-2011"/>
    <x v="11"/>
    <x v="13"/>
    <x v="2"/>
    <s v="Veronica Brewer"/>
    <s v="Hear through large true help bag who themselves card team budget year hotel camera without."/>
    <n v="0"/>
  </r>
  <r>
    <x v="142"/>
    <s v="West African Crocodile"/>
    <x v="6"/>
    <s v="Crocodylidae"/>
    <x v="0"/>
    <x v="20"/>
    <n v="107"/>
    <x v="2"/>
    <x v="0"/>
    <s v="23-10-2018"/>
    <x v="21"/>
    <x v="15"/>
    <x v="0"/>
    <s v="Nicole Good"/>
    <s v="Pull name mother statement easy get every visit right both."/>
    <n v="0"/>
  </r>
  <r>
    <x v="143"/>
    <s v="Mugger Crocodile (Marsh Crocodile)"/>
    <x v="3"/>
    <s v="Crocodylidae"/>
    <x v="0"/>
    <x v="113"/>
    <n v="179.1"/>
    <x v="2"/>
    <x v="0"/>
    <s v="12-02-2005"/>
    <x v="40"/>
    <x v="3"/>
    <x v="1"/>
    <s v="Jennifer Miranda"/>
    <s v="Drive attack order land public the each."/>
    <n v="0"/>
  </r>
  <r>
    <x v="144"/>
    <s v="Central African Slender-snouted Crocodile"/>
    <x v="16"/>
    <s v="Crocodylidae"/>
    <x v="2"/>
    <x v="114"/>
    <n v="87.9"/>
    <x v="0"/>
    <x v="1"/>
    <s v="27-07-2021"/>
    <x v="32"/>
    <x v="21"/>
    <x v="4"/>
    <s v="Jeffrey Fernandez"/>
    <s v="Cell year doctor trouble office."/>
    <n v="0"/>
  </r>
  <r>
    <x v="145"/>
    <s v="Borneo Crocodile (disputed)"/>
    <x v="9"/>
    <s v="Crocodylidae"/>
    <x v="0"/>
    <x v="115"/>
    <n v="273.7"/>
    <x v="0"/>
    <x v="2"/>
    <s v="31-08-2024"/>
    <x v="10"/>
    <x v="3"/>
    <x v="3"/>
    <s v="Patricia Cardenas"/>
    <s v="Few century produce determine feel article we they treatment."/>
    <n v="0"/>
  </r>
  <r>
    <x v="146"/>
    <s v="Morelet's Crocodile"/>
    <x v="0"/>
    <s v="Crocodylidae"/>
    <x v="0"/>
    <x v="3"/>
    <n v="78.599999999999994"/>
    <x v="0"/>
    <x v="2"/>
    <s v="29-04-2009"/>
    <x v="2"/>
    <x v="3"/>
    <x v="0"/>
    <s v="Jessica Simpson"/>
    <s v="Walk provide skill five indicate chance heavy senior."/>
    <n v="0"/>
  </r>
  <r>
    <x v="147"/>
    <s v="West African Slender-snouted Crocodile"/>
    <x v="14"/>
    <s v="Crocodylidae"/>
    <x v="2"/>
    <x v="116"/>
    <n v="220.3"/>
    <x v="0"/>
    <x v="0"/>
    <s v="08-12-2008"/>
    <x v="42"/>
    <x v="0"/>
    <x v="2"/>
    <s v="Samuel Turner"/>
    <s v="South trip none whose newspaper care drug data position."/>
    <n v="0"/>
  </r>
  <r>
    <x v="148"/>
    <s v="West African Dwarf Crocodile"/>
    <x v="7"/>
    <s v="Crocodylidae"/>
    <x v="1"/>
    <x v="117"/>
    <n v="21.3"/>
    <x v="0"/>
    <x v="0"/>
    <s v="07-11-2010"/>
    <x v="9"/>
    <x v="6"/>
    <x v="1"/>
    <s v="Sarah Davis"/>
    <s v="Appear help painting always authority source onto provide describe decade."/>
    <n v="0"/>
  </r>
  <r>
    <x v="149"/>
    <s v="Siamese Crocodile"/>
    <x v="4"/>
    <s v="Crocodylidae"/>
    <x v="0"/>
    <x v="78"/>
    <n v="121"/>
    <x v="2"/>
    <x v="1"/>
    <s v="08-04-2022"/>
    <x v="41"/>
    <x v="27"/>
    <x v="2"/>
    <s v="Elizabeth Stout"/>
    <s v="View while bring yourself look drug."/>
    <n v="0"/>
  </r>
  <r>
    <x v="150"/>
    <s v="Freshwater Crocodile (Johnstone's)"/>
    <x v="15"/>
    <s v="Crocodylidae"/>
    <x v="0"/>
    <x v="118"/>
    <n v="60.6"/>
    <x v="0"/>
    <x v="2"/>
    <s v="27-12-2021"/>
    <x v="20"/>
    <x v="14"/>
    <x v="0"/>
    <s v="Christine Herman"/>
    <s v="Focus executive letter possible final growth third letter sort."/>
    <n v="0"/>
  </r>
  <r>
    <x v="151"/>
    <s v="West African Dwarf Crocodile"/>
    <x v="7"/>
    <s v="Crocodylidae"/>
    <x v="1"/>
    <x v="119"/>
    <n v="20.3"/>
    <x v="0"/>
    <x v="1"/>
    <s v="15-07-2009"/>
    <x v="42"/>
    <x v="6"/>
    <x v="1"/>
    <s v="Pamela Flores"/>
    <s v="Have including none determine certainly end."/>
    <n v="0"/>
  </r>
  <r>
    <x v="152"/>
    <s v="New Guinea Crocodile"/>
    <x v="13"/>
    <s v="Crocodylidae"/>
    <x v="0"/>
    <x v="120"/>
    <n v="32.299999999999997"/>
    <x v="1"/>
    <x v="1"/>
    <s v="18-04-2006"/>
    <x v="26"/>
    <x v="3"/>
    <x v="0"/>
    <s v="Lauren Butler"/>
    <s v="Cultural discover now early nearly want front."/>
    <n v="0"/>
  </r>
  <r>
    <x v="153"/>
    <s v="Nile Crocodile"/>
    <x v="8"/>
    <s v="Crocodylidae"/>
    <x v="0"/>
    <x v="121"/>
    <n v="362.6"/>
    <x v="2"/>
    <x v="0"/>
    <s v="11-12-2025"/>
    <x v="22"/>
    <x v="3"/>
    <x v="0"/>
    <s v="Katherine Cummings"/>
    <s v="Leave run goal cause national contain threat wrong whatever model stuff avoid."/>
    <n v="0"/>
  </r>
  <r>
    <x v="154"/>
    <s v="Borneo Crocodile (disputed)"/>
    <x v="9"/>
    <s v="Crocodylidae"/>
    <x v="0"/>
    <x v="122"/>
    <n v="177.7"/>
    <x v="2"/>
    <x v="2"/>
    <s v="05-06-2013"/>
    <x v="10"/>
    <x v="3"/>
    <x v="3"/>
    <s v="Amber Smith"/>
    <s v="Successful discuss religious across media health pay project."/>
    <n v="0"/>
  </r>
  <r>
    <x v="155"/>
    <s v="Morelet's Crocodile"/>
    <x v="0"/>
    <s v="Crocodylidae"/>
    <x v="0"/>
    <x v="123"/>
    <n v="28.2"/>
    <x v="3"/>
    <x v="1"/>
    <s v="16-02-2021"/>
    <x v="23"/>
    <x v="3"/>
    <x v="0"/>
    <s v="Karen Freeman"/>
    <s v="Mother in admit reveal movie expert maybe recently."/>
    <n v="0"/>
  </r>
  <r>
    <x v="156"/>
    <s v="West African Crocodile"/>
    <x v="6"/>
    <s v="Crocodylidae"/>
    <x v="0"/>
    <x v="43"/>
    <n v="171.9"/>
    <x v="0"/>
    <x v="0"/>
    <s v="26-05-2010"/>
    <x v="43"/>
    <x v="3"/>
    <x v="0"/>
    <s v="Todd White"/>
    <s v="Modern drive people education great."/>
    <n v="0"/>
  </r>
  <r>
    <x v="157"/>
    <s v="Saltwater Crocodile"/>
    <x v="10"/>
    <s v="Crocodylidae"/>
    <x v="0"/>
    <x v="124"/>
    <n v="1032.7"/>
    <x v="0"/>
    <x v="0"/>
    <s v="22-02-2008"/>
    <x v="11"/>
    <x v="26"/>
    <x v="0"/>
    <s v="Angela Chung"/>
    <s v="North wrong difficult range summer president teach service behavior here."/>
    <n v="0"/>
  </r>
  <r>
    <x v="158"/>
    <s v="New Guinea Crocodile"/>
    <x v="13"/>
    <s v="Crocodylidae"/>
    <x v="0"/>
    <x v="87"/>
    <n v="76.099999999999994"/>
    <x v="2"/>
    <x v="1"/>
    <s v="24-09-2024"/>
    <x v="19"/>
    <x v="3"/>
    <x v="0"/>
    <s v="Amy Smith"/>
    <s v="Bar suddenly population former with wind thus try discover."/>
    <n v="0"/>
  </r>
  <r>
    <x v="159"/>
    <s v="Congo Dwarf Crocodile"/>
    <x v="5"/>
    <s v="Crocodylidae"/>
    <x v="1"/>
    <x v="125"/>
    <n v="6.9"/>
    <x v="1"/>
    <x v="2"/>
    <s v="29-05-2010"/>
    <x v="14"/>
    <x v="19"/>
    <x v="3"/>
    <s v="Melissa Knight"/>
    <s v="Another avoid understand tonight nor allow up."/>
    <n v="0"/>
  </r>
  <r>
    <x v="160"/>
    <s v="West African Slender-snouted Crocodile"/>
    <x v="14"/>
    <s v="Crocodylidae"/>
    <x v="2"/>
    <x v="5"/>
    <n v="149.5"/>
    <x v="0"/>
    <x v="0"/>
    <s v="05-01-2017"/>
    <x v="28"/>
    <x v="17"/>
    <x v="2"/>
    <s v="Tyrone Matthews"/>
    <s v="Up federal nor note support quality."/>
    <n v="0"/>
  </r>
  <r>
    <x v="161"/>
    <s v="Siamese Crocodile"/>
    <x v="4"/>
    <s v="Crocodylidae"/>
    <x v="0"/>
    <x v="126"/>
    <n v="39.1"/>
    <x v="1"/>
    <x v="2"/>
    <s v="22-05-2025"/>
    <x v="8"/>
    <x v="5"/>
    <x v="2"/>
    <s v="Janet Singh"/>
    <s v="May window approach join stuff future."/>
    <n v="0"/>
  </r>
  <r>
    <x v="162"/>
    <s v="Morelet's Crocodile"/>
    <x v="0"/>
    <s v="Crocodylidae"/>
    <x v="0"/>
    <x v="127"/>
    <n v="74.599999999999994"/>
    <x v="2"/>
    <x v="1"/>
    <s v="22-01-2013"/>
    <x v="0"/>
    <x v="3"/>
    <x v="0"/>
    <s v="Tina Sanders"/>
    <s v="Ahead event yeah make green wait it quickly produce beat peace."/>
    <n v="0"/>
  </r>
  <r>
    <x v="163"/>
    <s v="West African Dwarf Crocodile"/>
    <x v="7"/>
    <s v="Crocodylidae"/>
    <x v="1"/>
    <x v="47"/>
    <n v="10.8"/>
    <x v="2"/>
    <x v="1"/>
    <s v="10-04-2008"/>
    <x v="27"/>
    <x v="9"/>
    <x v="1"/>
    <s v="Michelle Miller"/>
    <s v="Here six child hope guess before wall know seven bill beautiful."/>
    <n v="0"/>
  </r>
  <r>
    <x v="164"/>
    <s v="Borneo Crocodile (disputed)"/>
    <x v="9"/>
    <s v="Crocodylidae"/>
    <x v="0"/>
    <x v="128"/>
    <n v="146.80000000000001"/>
    <x v="0"/>
    <x v="1"/>
    <s v="28-07-2012"/>
    <x v="12"/>
    <x v="10"/>
    <x v="3"/>
    <s v="Justin Hunt"/>
    <s v="Ago government behavior our foot history factor hold be."/>
    <n v="0"/>
  </r>
  <r>
    <x v="165"/>
    <s v="West African Slender-snouted Crocodile"/>
    <x v="14"/>
    <s v="Crocodylidae"/>
    <x v="2"/>
    <x v="129"/>
    <n v="143.80000000000001"/>
    <x v="0"/>
    <x v="1"/>
    <s v="25-05-2019"/>
    <x v="27"/>
    <x v="17"/>
    <x v="2"/>
    <s v="Susan Spence"/>
    <s v="Minute rate college especially environmental certainly cold every feel."/>
    <n v="0"/>
  </r>
  <r>
    <x v="166"/>
    <s v="Saltwater Crocodile"/>
    <x v="10"/>
    <s v="Crocodylidae"/>
    <x v="0"/>
    <x v="130"/>
    <n v="878.6"/>
    <x v="0"/>
    <x v="1"/>
    <s v="22-06-2025"/>
    <x v="19"/>
    <x v="18"/>
    <x v="0"/>
    <s v="Heather Raymond"/>
    <s v="Many pattern leader career according how success here."/>
    <n v="0"/>
  </r>
  <r>
    <x v="167"/>
    <s v="Nile Crocodile"/>
    <x v="8"/>
    <s v="Crocodylidae"/>
    <x v="0"/>
    <x v="131"/>
    <n v="479"/>
    <x v="2"/>
    <x v="2"/>
    <s v="31-01-2023"/>
    <x v="44"/>
    <x v="3"/>
    <x v="0"/>
    <s v="Jessica Jordan"/>
    <s v="Carry fly water cut fire who why fact reason."/>
    <n v="0"/>
  </r>
  <r>
    <x v="168"/>
    <s v="West African Dwarf Crocodile"/>
    <x v="7"/>
    <s v="Crocodylidae"/>
    <x v="1"/>
    <x v="132"/>
    <n v="12.3"/>
    <x v="2"/>
    <x v="1"/>
    <s v="16-06-2010"/>
    <x v="31"/>
    <x v="6"/>
    <x v="1"/>
    <s v="Kenneth Sanchez MD"/>
    <s v="Half usually customer young conference should agree road wall decide something."/>
    <n v="0"/>
  </r>
  <r>
    <x v="169"/>
    <s v="American Crocodile"/>
    <x v="1"/>
    <s v="Crocodylidae"/>
    <x v="0"/>
    <x v="133"/>
    <n v="70.2"/>
    <x v="3"/>
    <x v="2"/>
    <s v="20-06-2019"/>
    <x v="38"/>
    <x v="22"/>
    <x v="1"/>
    <s v="Andrea Abbott"/>
    <s v="Pull cause field education child institution help last our old move type thank industry already."/>
    <n v="0"/>
  </r>
  <r>
    <x v="170"/>
    <s v="Saltwater Crocodile"/>
    <x v="10"/>
    <s v="Crocodylidae"/>
    <x v="0"/>
    <x v="134"/>
    <n v="517.29999999999995"/>
    <x v="0"/>
    <x v="1"/>
    <s v="05-10-2025"/>
    <x v="29"/>
    <x v="11"/>
    <x v="0"/>
    <s v="Meredith Burnett"/>
    <s v="Point be shoulder price great positive and worker quality hundred."/>
    <n v="0"/>
  </r>
  <r>
    <x v="171"/>
    <s v="New Guinea Crocodile"/>
    <x v="13"/>
    <s v="Crocodylidae"/>
    <x v="0"/>
    <x v="73"/>
    <n v="88.7"/>
    <x v="0"/>
    <x v="2"/>
    <s v="23-08-2008"/>
    <x v="19"/>
    <x v="3"/>
    <x v="0"/>
    <s v="Tracie Jordan"/>
    <s v="Better develop section newspaper reach determine hear."/>
    <n v="0"/>
  </r>
  <r>
    <x v="172"/>
    <s v="Congo Dwarf Crocodile"/>
    <x v="5"/>
    <s v="Crocodylidae"/>
    <x v="1"/>
    <x v="135"/>
    <n v="26.9"/>
    <x v="0"/>
    <x v="2"/>
    <s v="16-03-2006"/>
    <x v="14"/>
    <x v="19"/>
    <x v="3"/>
    <s v="Michael Vaughn"/>
    <s v="General agency bit indeed which break wait."/>
    <n v="0"/>
  </r>
  <r>
    <x v="173"/>
    <s v="American Crocodile"/>
    <x v="1"/>
    <s v="Crocodylidae"/>
    <x v="0"/>
    <x v="4"/>
    <n v="259.10000000000002"/>
    <x v="2"/>
    <x v="1"/>
    <s v="21-02-2018"/>
    <x v="18"/>
    <x v="20"/>
    <x v="1"/>
    <s v="Eric Gibson"/>
    <s v="Miss give best reveal laugh attack."/>
    <n v="0"/>
  </r>
  <r>
    <x v="174"/>
    <s v="Freshwater Crocodile (Johnstone's)"/>
    <x v="15"/>
    <s v="Crocodylidae"/>
    <x v="0"/>
    <x v="6"/>
    <n v="122.1"/>
    <x v="0"/>
    <x v="1"/>
    <s v="27-09-2013"/>
    <x v="20"/>
    <x v="23"/>
    <x v="0"/>
    <s v="Michael Johnson"/>
    <s v="Possible quality clearly worker during company civil."/>
    <n v="0"/>
  </r>
  <r>
    <x v="175"/>
    <s v="American Crocodile"/>
    <x v="1"/>
    <s v="Crocodylidae"/>
    <x v="0"/>
    <x v="68"/>
    <n v="90.7"/>
    <x v="1"/>
    <x v="2"/>
    <s v="27-04-2007"/>
    <x v="2"/>
    <x v="22"/>
    <x v="1"/>
    <s v="Tina Hall"/>
    <s v="Picture control price how scene third last involve above Democrat everything region."/>
    <n v="0"/>
  </r>
  <r>
    <x v="176"/>
    <s v="Congo Dwarf Crocodile"/>
    <x v="5"/>
    <s v="Crocodylidae"/>
    <x v="1"/>
    <x v="136"/>
    <n v="13.6"/>
    <x v="2"/>
    <x v="0"/>
    <s v="30-10-2017"/>
    <x v="14"/>
    <x v="19"/>
    <x v="3"/>
    <s v="Laura Lloyd"/>
    <s v="Cost for leader energy television month police others particularly only."/>
    <n v="0"/>
  </r>
  <r>
    <x v="177"/>
    <s v="Cuban Crocodile"/>
    <x v="11"/>
    <s v="Crocodylidae"/>
    <x v="0"/>
    <x v="129"/>
    <n v="114.5"/>
    <x v="2"/>
    <x v="0"/>
    <s v="03-03-2021"/>
    <x v="15"/>
    <x v="25"/>
    <x v="2"/>
    <s v="Ryan Williamson"/>
    <s v="Try opportunity public finish draw bring health center home others offer institution."/>
    <n v="0"/>
  </r>
  <r>
    <x v="178"/>
    <s v="Morelet's Crocodile"/>
    <x v="0"/>
    <s v="Crocodylidae"/>
    <x v="0"/>
    <x v="137"/>
    <n v="123.4"/>
    <x v="2"/>
    <x v="1"/>
    <s v="21-01-2008"/>
    <x v="0"/>
    <x v="3"/>
    <x v="0"/>
    <s v="Mr. Thomas Arias"/>
    <s v="Never majority cell fire late approach grow."/>
    <n v="0"/>
  </r>
  <r>
    <x v="179"/>
    <s v="Central African Slender-snouted Crocodile"/>
    <x v="16"/>
    <s v="Crocodylidae"/>
    <x v="2"/>
    <x v="138"/>
    <n v="41.7"/>
    <x v="1"/>
    <x v="2"/>
    <s v="10-03-2013"/>
    <x v="31"/>
    <x v="21"/>
    <x v="4"/>
    <s v="Chad Ochoa"/>
    <s v="Measure manager range indeed style major bar air set factor ever Mrs collection leader score she near both."/>
    <n v="0"/>
  </r>
  <r>
    <x v="180"/>
    <s v="Orinoco Crocodile"/>
    <x v="2"/>
    <s v="Crocodylidae"/>
    <x v="0"/>
    <x v="139"/>
    <n v="328.6"/>
    <x v="0"/>
    <x v="2"/>
    <s v="05-02-2020"/>
    <x v="24"/>
    <x v="16"/>
    <x v="2"/>
    <s v="Reginald Morrow"/>
    <s v="My series service kid despite interesting save president easy themselves."/>
    <n v="0"/>
  </r>
  <r>
    <x v="181"/>
    <s v="Mugger Crocodile (Marsh Crocodile)"/>
    <x v="3"/>
    <s v="Crocodylidae"/>
    <x v="0"/>
    <x v="140"/>
    <n v="153.5"/>
    <x v="0"/>
    <x v="1"/>
    <s v="28-12-2013"/>
    <x v="40"/>
    <x v="12"/>
    <x v="1"/>
    <s v="Dennis Atkins"/>
    <s v="Keep yes simply down specific onto go represent plan."/>
    <n v="0"/>
  </r>
  <r>
    <x v="182"/>
    <s v="Saltwater Crocodile"/>
    <x v="10"/>
    <s v="Crocodylidae"/>
    <x v="0"/>
    <x v="141"/>
    <n v="868.3"/>
    <x v="0"/>
    <x v="2"/>
    <s v="24-09-2008"/>
    <x v="36"/>
    <x v="11"/>
    <x v="0"/>
    <s v="Charles Clark"/>
    <s v="South now mother others collection without fall of weight method."/>
    <n v="0"/>
  </r>
  <r>
    <x v="183"/>
    <s v="New Guinea Crocodile"/>
    <x v="13"/>
    <s v="Crocodylidae"/>
    <x v="0"/>
    <x v="142"/>
    <n v="70.3"/>
    <x v="0"/>
    <x v="2"/>
    <s v="23-05-2013"/>
    <x v="26"/>
    <x v="0"/>
    <x v="0"/>
    <s v="Robin Taylor"/>
    <s v="Try yeah term camera tend economic represent stock seven put majority officer environmental increase later."/>
    <n v="0"/>
  </r>
  <r>
    <x v="184"/>
    <s v="Cuban Crocodile"/>
    <x v="11"/>
    <s v="Crocodylidae"/>
    <x v="0"/>
    <x v="143"/>
    <n v="64.3"/>
    <x v="1"/>
    <x v="2"/>
    <s v="11-09-2012"/>
    <x v="15"/>
    <x v="25"/>
    <x v="2"/>
    <s v="Sheryl Davis"/>
    <s v="Seek reason theory lawyer maintain old than suggest behavior will play recently sure somebody huge why station."/>
    <n v="0"/>
  </r>
  <r>
    <x v="185"/>
    <s v="Central African Slender-snouted Crocodile"/>
    <x v="16"/>
    <s v="Crocodylidae"/>
    <x v="2"/>
    <x v="144"/>
    <n v="26.4"/>
    <x v="3"/>
    <x v="2"/>
    <s v="15-07-2019"/>
    <x v="31"/>
    <x v="21"/>
    <x v="4"/>
    <s v="Frank Campbell MD"/>
    <s v="Not magazine gas radio any between."/>
    <n v="0"/>
  </r>
  <r>
    <x v="186"/>
    <s v="West African Dwarf Crocodile"/>
    <x v="7"/>
    <s v="Crocodylidae"/>
    <x v="1"/>
    <x v="145"/>
    <n v="11.3"/>
    <x v="2"/>
    <x v="2"/>
    <s v="15-11-2013"/>
    <x v="27"/>
    <x v="6"/>
    <x v="1"/>
    <s v="Julia Martinez"/>
    <s v="Kid a when dark read car practice city usually ever."/>
    <n v="0"/>
  </r>
  <r>
    <x v="187"/>
    <s v="Borneo Crocodile (disputed)"/>
    <x v="9"/>
    <s v="Crocodylidae"/>
    <x v="0"/>
    <x v="146"/>
    <n v="36.9"/>
    <x v="1"/>
    <x v="0"/>
    <s v="16-03-2013"/>
    <x v="12"/>
    <x v="3"/>
    <x v="3"/>
    <s v="Danielle Watson"/>
    <s v="Appear personal rise sense investment before believe degree back order."/>
    <n v="0"/>
  </r>
  <r>
    <x v="188"/>
    <s v="Morelet's Crocodile"/>
    <x v="0"/>
    <s v="Crocodylidae"/>
    <x v="0"/>
    <x v="147"/>
    <n v="75.2"/>
    <x v="0"/>
    <x v="1"/>
    <s v="25-07-2007"/>
    <x v="0"/>
    <x v="3"/>
    <x v="0"/>
    <s v="Jill Smith"/>
    <s v="Stage write institution car audience him room bill finish thing case similar send."/>
    <n v="0"/>
  </r>
  <r>
    <x v="189"/>
    <s v="Orinoco Crocodile"/>
    <x v="2"/>
    <s v="Crocodylidae"/>
    <x v="0"/>
    <x v="132"/>
    <n v="101.7"/>
    <x v="1"/>
    <x v="0"/>
    <s v="17-05-2013"/>
    <x v="1"/>
    <x v="2"/>
    <x v="2"/>
    <s v="Willie Thomas"/>
    <s v="None particular clearly goal defense security turn pattern kind describe to cause but role goal."/>
    <n v="0"/>
  </r>
  <r>
    <x v="190"/>
    <s v="Cuban Crocodile"/>
    <x v="11"/>
    <s v="Crocodylidae"/>
    <x v="0"/>
    <x v="148"/>
    <n v="133.6"/>
    <x v="0"/>
    <x v="0"/>
    <s v="12-06-2017"/>
    <x v="15"/>
    <x v="0"/>
    <x v="2"/>
    <s v="Richard Wright"/>
    <s v="Easy over return expect wait agree suggest."/>
    <n v="0"/>
  </r>
  <r>
    <x v="191"/>
    <s v="Cuban Crocodile"/>
    <x v="11"/>
    <s v="Crocodylidae"/>
    <x v="0"/>
    <x v="67"/>
    <n v="75.2"/>
    <x v="2"/>
    <x v="1"/>
    <s v="03-05-2016"/>
    <x v="15"/>
    <x v="0"/>
    <x v="2"/>
    <s v="Christine Lawson"/>
    <s v="Security far approach today west manager both matter order month."/>
    <n v="0"/>
  </r>
  <r>
    <x v="192"/>
    <s v="Borneo Crocodile (disputed)"/>
    <x v="9"/>
    <s v="Crocodylidae"/>
    <x v="0"/>
    <x v="32"/>
    <n v="29.5"/>
    <x v="1"/>
    <x v="2"/>
    <s v="09-10-2008"/>
    <x v="12"/>
    <x v="10"/>
    <x v="3"/>
    <s v="Victoria Peck"/>
    <s v="Hit stuff inside national common likely would authority onto add."/>
    <n v="0"/>
  </r>
  <r>
    <x v="193"/>
    <s v="West African Dwarf Crocodile"/>
    <x v="7"/>
    <s v="Crocodylidae"/>
    <x v="1"/>
    <x v="149"/>
    <n v="10"/>
    <x v="0"/>
    <x v="0"/>
    <s v="17-01-2022"/>
    <x v="31"/>
    <x v="9"/>
    <x v="1"/>
    <s v="Thomas Fry"/>
    <s v="Media pick may indeed reduce bar Mr pattern everyone finally memory data space movie hospital."/>
    <n v="0"/>
  </r>
  <r>
    <x v="194"/>
    <s v="Philippine Crocodile"/>
    <x v="12"/>
    <s v="Crocodylidae"/>
    <x v="0"/>
    <x v="66"/>
    <n v="70.3"/>
    <x v="2"/>
    <x v="0"/>
    <s v="25-05-2022"/>
    <x v="11"/>
    <x v="13"/>
    <x v="2"/>
    <s v="Sandra Becker"/>
    <s v="Financial join well draw each under break."/>
    <n v="0"/>
  </r>
  <r>
    <x v="195"/>
    <s v="Borneo Crocodile (disputed)"/>
    <x v="9"/>
    <s v="Crocodylidae"/>
    <x v="0"/>
    <x v="65"/>
    <n v="103.5"/>
    <x v="2"/>
    <x v="2"/>
    <s v="16-10-2020"/>
    <x v="12"/>
    <x v="10"/>
    <x v="3"/>
    <s v="Amy Wade"/>
    <s v="Budget remain reduce clearly well mission situation result."/>
    <n v="0"/>
  </r>
  <r>
    <x v="196"/>
    <s v="West African Dwarf Crocodile"/>
    <x v="7"/>
    <s v="Crocodylidae"/>
    <x v="1"/>
    <x v="150"/>
    <n v="11.7"/>
    <x v="0"/>
    <x v="0"/>
    <s v="25-09-2020"/>
    <x v="25"/>
    <x v="6"/>
    <x v="1"/>
    <s v="Cameron Norman"/>
    <s v="Run brother tonight friend investment model enjoy."/>
    <n v="0"/>
  </r>
  <r>
    <x v="197"/>
    <s v="New Guinea Crocodile"/>
    <x v="13"/>
    <s v="Crocodylidae"/>
    <x v="0"/>
    <x v="114"/>
    <n v="83"/>
    <x v="2"/>
    <x v="1"/>
    <s v="28-10-2022"/>
    <x v="19"/>
    <x v="0"/>
    <x v="0"/>
    <s v="Lori Crawford"/>
    <s v="Growth matter note happy effort bill off reveal direction meeting analysis television each line him change use."/>
    <n v="0"/>
  </r>
  <r>
    <x v="198"/>
    <s v="Siamese Crocodile"/>
    <x v="4"/>
    <s v="Crocodylidae"/>
    <x v="0"/>
    <x v="151"/>
    <n v="160.1"/>
    <x v="0"/>
    <x v="1"/>
    <s v="03-02-2007"/>
    <x v="30"/>
    <x v="27"/>
    <x v="2"/>
    <s v="Kristen Sloan"/>
    <s v="Different eat trouble floor step number budget pull apply development middle animal."/>
    <n v="0"/>
  </r>
  <r>
    <x v="199"/>
    <s v="American Crocodile"/>
    <x v="1"/>
    <s v="Crocodylidae"/>
    <x v="0"/>
    <x v="80"/>
    <n v="266.2"/>
    <x v="0"/>
    <x v="0"/>
    <s v="12-09-2017"/>
    <x v="24"/>
    <x v="1"/>
    <x v="1"/>
    <s v="Shawn Cline"/>
    <s v="Force network account customer nor."/>
    <n v="0"/>
  </r>
  <r>
    <x v="200"/>
    <s v="Saltwater Crocodile"/>
    <x v="10"/>
    <s v="Crocodylidae"/>
    <x v="0"/>
    <x v="152"/>
    <n v="522.79999999999995"/>
    <x v="2"/>
    <x v="0"/>
    <s v="11-06-2020"/>
    <x v="3"/>
    <x v="26"/>
    <x v="0"/>
    <s v="Marcus Marshall"/>
    <s v="Will young simply run national somebody character usually agency must."/>
    <n v="0"/>
  </r>
  <r>
    <x v="201"/>
    <s v="Siamese Crocodile"/>
    <x v="4"/>
    <s v="Crocodylidae"/>
    <x v="0"/>
    <x v="19"/>
    <n v="54.2"/>
    <x v="1"/>
    <x v="0"/>
    <s v="18-08-2014"/>
    <x v="8"/>
    <x v="27"/>
    <x v="2"/>
    <s v="Melissa Smith"/>
    <s v="Ability price support road billion morning draw."/>
    <n v="0"/>
  </r>
  <r>
    <x v="202"/>
    <s v="Nile Crocodile"/>
    <x v="8"/>
    <s v="Crocodylidae"/>
    <x v="0"/>
    <x v="153"/>
    <n v="133.9"/>
    <x v="3"/>
    <x v="2"/>
    <s v="26-07-2020"/>
    <x v="44"/>
    <x v="4"/>
    <x v="0"/>
    <s v="Anthony Shea DDS"/>
    <s v="Analysis discuss suddenly including."/>
    <n v="0"/>
  </r>
  <r>
    <x v="203"/>
    <s v="Mugger Crocodile (Marsh Crocodile)"/>
    <x v="3"/>
    <s v="Crocodylidae"/>
    <x v="0"/>
    <x v="154"/>
    <n v="104.2"/>
    <x v="1"/>
    <x v="0"/>
    <s v="23-05-2019"/>
    <x v="45"/>
    <x v="7"/>
    <x v="1"/>
    <s v="Judy Adkins"/>
    <s v="Believe card star avoid nothing itself who door end fire song red save fish evening avoid dark sister."/>
    <n v="0"/>
  </r>
  <r>
    <x v="204"/>
    <s v="Nile Crocodile"/>
    <x v="8"/>
    <s v="Crocodylidae"/>
    <x v="0"/>
    <x v="155"/>
    <n v="712"/>
    <x v="0"/>
    <x v="1"/>
    <s v="26-05-2020"/>
    <x v="22"/>
    <x v="7"/>
    <x v="0"/>
    <s v="Brittney Martin"/>
    <s v="Finish building group show later leg system bed."/>
    <n v="0"/>
  </r>
  <r>
    <x v="205"/>
    <s v="Morelet's Crocodile"/>
    <x v="0"/>
    <s v="Crocodylidae"/>
    <x v="0"/>
    <x v="156"/>
    <n v="54.7"/>
    <x v="0"/>
    <x v="0"/>
    <s v="19-03-2011"/>
    <x v="23"/>
    <x v="0"/>
    <x v="0"/>
    <s v="Elizabeth Bush"/>
    <s v="American structure foreign before eat green message quality employee wrong all identify."/>
    <n v="0"/>
  </r>
  <r>
    <x v="206"/>
    <s v="Congo Dwarf Crocodile"/>
    <x v="5"/>
    <s v="Crocodylidae"/>
    <x v="1"/>
    <x v="157"/>
    <n v="22.3"/>
    <x v="0"/>
    <x v="2"/>
    <s v="11-08-2009"/>
    <x v="14"/>
    <x v="19"/>
    <x v="3"/>
    <s v="Paul Wright"/>
    <s v="Big soldier building article sit develop cup hundred rather visit base."/>
    <n v="0"/>
  </r>
  <r>
    <x v="207"/>
    <s v="Saltwater Crocodile"/>
    <x v="10"/>
    <s v="Crocodylidae"/>
    <x v="0"/>
    <x v="158"/>
    <n v="906.6"/>
    <x v="0"/>
    <x v="0"/>
    <s v="06-11-2016"/>
    <x v="20"/>
    <x v="26"/>
    <x v="0"/>
    <s v="Sylvia Jones"/>
    <s v="Cup position speak begin suggest speak business."/>
    <n v="0"/>
  </r>
  <r>
    <x v="208"/>
    <s v="Cuban Crocodile"/>
    <x v="11"/>
    <s v="Crocodylidae"/>
    <x v="0"/>
    <x v="35"/>
    <n v="120.7"/>
    <x v="2"/>
    <x v="1"/>
    <s v="08-07-2006"/>
    <x v="15"/>
    <x v="0"/>
    <x v="2"/>
    <s v="Amber Glass"/>
    <s v="Start house ahead raise common Democrat cost evidence third alone."/>
    <n v="0"/>
  </r>
  <r>
    <x v="209"/>
    <s v="Saltwater Crocodile"/>
    <x v="10"/>
    <s v="Crocodylidae"/>
    <x v="0"/>
    <x v="124"/>
    <n v="1085.5999999999999"/>
    <x v="0"/>
    <x v="2"/>
    <s v="28-09-2020"/>
    <x v="19"/>
    <x v="11"/>
    <x v="0"/>
    <s v="Danielle Phillips"/>
    <s v="Third look because him information poor something eat yes myself affect him require look sit."/>
    <n v="0"/>
  </r>
  <r>
    <x v="210"/>
    <s v="Congo Dwarf Crocodile"/>
    <x v="5"/>
    <s v="Crocodylidae"/>
    <x v="1"/>
    <x v="157"/>
    <n v="23.7"/>
    <x v="0"/>
    <x v="1"/>
    <s v="30-04-2012"/>
    <x v="5"/>
    <x v="6"/>
    <x v="3"/>
    <s v="Keith Morris"/>
    <s v="Conference five despite time sing around yard morning short."/>
    <n v="0"/>
  </r>
  <r>
    <x v="211"/>
    <s v="Borneo Crocodile (disputed)"/>
    <x v="9"/>
    <s v="Crocodylidae"/>
    <x v="0"/>
    <x v="159"/>
    <n v="169.1"/>
    <x v="2"/>
    <x v="0"/>
    <s v="14-04-2005"/>
    <x v="10"/>
    <x v="3"/>
    <x v="3"/>
    <s v="Dr. Ariel Sandoval MD"/>
    <s v="Shake way offer work home."/>
    <n v="0"/>
  </r>
  <r>
    <x v="212"/>
    <s v="Central African Slender-snouted Crocodile"/>
    <x v="16"/>
    <s v="Crocodylidae"/>
    <x v="2"/>
    <x v="160"/>
    <n v="134.19999999999999"/>
    <x v="2"/>
    <x v="0"/>
    <s v="07-07-2012"/>
    <x v="35"/>
    <x v="0"/>
    <x v="4"/>
    <s v="Wendy Thompson"/>
    <s v="Or south recently trial agreement red way nor none could write think."/>
    <n v="0"/>
  </r>
  <r>
    <x v="213"/>
    <s v="American Crocodile"/>
    <x v="1"/>
    <s v="Crocodylidae"/>
    <x v="0"/>
    <x v="23"/>
    <n v="113.3"/>
    <x v="1"/>
    <x v="0"/>
    <s v="21-09-2010"/>
    <x v="2"/>
    <x v="22"/>
    <x v="1"/>
    <s v="Eric Henry Jr."/>
    <s v="Own after long forward pass southern future concern."/>
    <n v="0"/>
  </r>
  <r>
    <x v="214"/>
    <s v="West African Dwarf Crocodile"/>
    <x v="7"/>
    <s v="Crocodylidae"/>
    <x v="1"/>
    <x v="161"/>
    <n v="8.4"/>
    <x v="0"/>
    <x v="0"/>
    <s v="27-05-2017"/>
    <x v="31"/>
    <x v="9"/>
    <x v="1"/>
    <s v="Sheena Brown"/>
    <s v="Only true similar suffer team whether health."/>
    <n v="0"/>
  </r>
  <r>
    <x v="215"/>
    <s v="New Guinea Crocodile"/>
    <x v="13"/>
    <s v="Crocodylidae"/>
    <x v="0"/>
    <x v="162"/>
    <n v="42.3"/>
    <x v="1"/>
    <x v="0"/>
    <s v="16-01-2023"/>
    <x v="19"/>
    <x v="0"/>
    <x v="0"/>
    <s v="Jennifer Garcia"/>
    <s v="Follow wish run join police maintain."/>
    <n v="0"/>
  </r>
  <r>
    <x v="216"/>
    <s v="West African Slender-snouted Crocodile"/>
    <x v="14"/>
    <s v="Crocodylidae"/>
    <x v="2"/>
    <x v="58"/>
    <n v="105.1"/>
    <x v="2"/>
    <x v="1"/>
    <s v="20-12-2018"/>
    <x v="25"/>
    <x v="0"/>
    <x v="2"/>
    <s v="Michael Hoffman"/>
    <s v="Skin development open compare fill read camera rock we we hot yes whole allow own."/>
    <n v="0"/>
  </r>
  <r>
    <x v="217"/>
    <s v="Central African Slender-snouted Crocodile"/>
    <x v="16"/>
    <s v="Crocodylidae"/>
    <x v="2"/>
    <x v="163"/>
    <n v="32.6"/>
    <x v="3"/>
    <x v="2"/>
    <s v="17-01-2024"/>
    <x v="32"/>
    <x v="0"/>
    <x v="4"/>
    <s v="Tracy Walker"/>
    <s v="Bit many former back get floor player white start."/>
    <n v="0"/>
  </r>
  <r>
    <x v="218"/>
    <s v="Philippine Crocodile"/>
    <x v="12"/>
    <s v="Crocodylidae"/>
    <x v="0"/>
    <x v="164"/>
    <n v="73.2"/>
    <x v="0"/>
    <x v="0"/>
    <s v="26-12-2005"/>
    <x v="11"/>
    <x v="28"/>
    <x v="2"/>
    <s v="Monica Rogers"/>
    <s v="Enter economic attack either blue ability history."/>
    <n v="0"/>
  </r>
  <r>
    <x v="219"/>
    <s v="Hall's New Guinea Crocodile"/>
    <x v="17"/>
    <s v="Crocodylidae"/>
    <x v="0"/>
    <x v="77"/>
    <n v="94.8"/>
    <x v="2"/>
    <x v="1"/>
    <s v="07-12-2007"/>
    <x v="19"/>
    <x v="3"/>
    <x v="0"/>
    <s v="Tracy Wilkerson"/>
    <s v="Think goal heart stock small official serve difficult later son almost after."/>
    <n v="0"/>
  </r>
  <r>
    <x v="220"/>
    <s v="New Guinea Crocodile"/>
    <x v="13"/>
    <s v="Crocodylidae"/>
    <x v="0"/>
    <x v="62"/>
    <n v="40.700000000000003"/>
    <x v="1"/>
    <x v="2"/>
    <s v="01-12-2011"/>
    <x v="26"/>
    <x v="0"/>
    <x v="0"/>
    <s v="Brian Peterson"/>
    <s v="Claim avoid walk within full world throw."/>
    <n v="0"/>
  </r>
  <r>
    <x v="221"/>
    <s v="American Crocodile"/>
    <x v="1"/>
    <s v="Crocodylidae"/>
    <x v="0"/>
    <x v="165"/>
    <n v="130"/>
    <x v="0"/>
    <x v="2"/>
    <s v="30-04-2008"/>
    <x v="2"/>
    <x v="11"/>
    <x v="1"/>
    <s v="Jessica Valdez"/>
    <s v="Threat church big day couple recent reveal role enter example down anyone occur style child."/>
    <n v="0"/>
  </r>
  <r>
    <x v="222"/>
    <s v="West African Crocodile"/>
    <x v="6"/>
    <s v="Crocodylidae"/>
    <x v="0"/>
    <x v="85"/>
    <n v="111.4"/>
    <x v="2"/>
    <x v="0"/>
    <s v="15-02-2007"/>
    <x v="39"/>
    <x v="3"/>
    <x v="0"/>
    <s v="Jeffrey Phillips"/>
    <s v="Outside current agent color factor bank such final however major produce."/>
    <n v="0"/>
  </r>
  <r>
    <x v="223"/>
    <s v="Morelet's Crocodile"/>
    <x v="0"/>
    <s v="Crocodylidae"/>
    <x v="0"/>
    <x v="166"/>
    <n v="100.4"/>
    <x v="2"/>
    <x v="0"/>
    <s v="08-06-2009"/>
    <x v="23"/>
    <x v="3"/>
    <x v="0"/>
    <s v="Joshua Lopez"/>
    <s v="Hard knowledge enjoy let difficult environmental article sell."/>
    <n v="0"/>
  </r>
  <r>
    <x v="224"/>
    <s v="American Crocodile"/>
    <x v="1"/>
    <s v="Crocodylidae"/>
    <x v="0"/>
    <x v="167"/>
    <n v="107.4"/>
    <x v="1"/>
    <x v="2"/>
    <s v="17-02-2016"/>
    <x v="2"/>
    <x v="20"/>
    <x v="1"/>
    <s v="Angelica Cooper"/>
    <s v="Including series dinner article hit mission whole reach view of dog federal house take alone."/>
    <n v="0"/>
  </r>
  <r>
    <x v="225"/>
    <s v="Orinoco Crocodile"/>
    <x v="2"/>
    <s v="Crocodylidae"/>
    <x v="0"/>
    <x v="80"/>
    <n v="346.7"/>
    <x v="0"/>
    <x v="1"/>
    <s v="07-07-2010"/>
    <x v="24"/>
    <x v="2"/>
    <x v="2"/>
    <s v="Kellie Duncan"/>
    <s v="Challenge we last we cold deep cover amount bad raise dark state challenge organization floor road."/>
    <n v="0"/>
  </r>
  <r>
    <x v="226"/>
    <s v="Congo Dwarf Crocodile"/>
    <x v="5"/>
    <s v="Crocodylidae"/>
    <x v="1"/>
    <x v="168"/>
    <n v="22.8"/>
    <x v="0"/>
    <x v="0"/>
    <s v="24-02-2019"/>
    <x v="14"/>
    <x v="19"/>
    <x v="3"/>
    <s v="Angie Hawkins"/>
    <s v="For everybody leader them skill performance mission information increase challenge onto serve vote understand."/>
    <n v="0"/>
  </r>
  <r>
    <x v="227"/>
    <s v="Central African Slender-snouted Crocodile"/>
    <x v="16"/>
    <s v="Crocodylidae"/>
    <x v="2"/>
    <x v="169"/>
    <n v="66.7"/>
    <x v="1"/>
    <x v="0"/>
    <s v="20-02-2023"/>
    <x v="35"/>
    <x v="0"/>
    <x v="4"/>
    <s v="Ashlee Mitchell"/>
    <s v="They there enough pressure occur list common idea peace race I."/>
    <n v="0"/>
  </r>
  <r>
    <x v="228"/>
    <s v="Orinoco Crocodile"/>
    <x v="2"/>
    <s v="Crocodylidae"/>
    <x v="0"/>
    <x v="170"/>
    <n v="215.3"/>
    <x v="1"/>
    <x v="2"/>
    <s v="16-12-2012"/>
    <x v="1"/>
    <x v="16"/>
    <x v="2"/>
    <s v="Shawn Vaughn"/>
    <s v="Second TV today after stage."/>
    <n v="0"/>
  </r>
  <r>
    <x v="229"/>
    <s v="New Guinea Crocodile"/>
    <x v="13"/>
    <s v="Crocodylidae"/>
    <x v="0"/>
    <x v="106"/>
    <n v="128"/>
    <x v="0"/>
    <x v="0"/>
    <s v="08-10-2023"/>
    <x v="26"/>
    <x v="3"/>
    <x v="0"/>
    <s v="Douglas Vasquez"/>
    <s v="Win direction feel season similar fly rock."/>
    <n v="0"/>
  </r>
  <r>
    <x v="230"/>
    <s v="Orinoco Crocodile"/>
    <x v="2"/>
    <s v="Crocodylidae"/>
    <x v="0"/>
    <x v="171"/>
    <n v="93.9"/>
    <x v="3"/>
    <x v="0"/>
    <s v="23-08-2012"/>
    <x v="1"/>
    <x v="2"/>
    <x v="2"/>
    <s v="Ann Alexander"/>
    <s v="Scientist service test start middle city."/>
    <n v="0"/>
  </r>
  <r>
    <x v="231"/>
    <s v="Nile Crocodile"/>
    <x v="8"/>
    <s v="Crocodylidae"/>
    <x v="0"/>
    <x v="172"/>
    <n v="336.8"/>
    <x v="2"/>
    <x v="1"/>
    <s v="15-11-2013"/>
    <x v="28"/>
    <x v="3"/>
    <x v="0"/>
    <s v="Jonathon Taylor"/>
    <s v="These ahead cover strategy student economic lead truth relate ever statement measure play."/>
    <n v="0"/>
  </r>
  <r>
    <x v="232"/>
    <s v="Freshwater Crocodile (Johnstone's)"/>
    <x v="15"/>
    <s v="Crocodylidae"/>
    <x v="0"/>
    <x v="112"/>
    <n v="54.2"/>
    <x v="2"/>
    <x v="1"/>
    <s v="22-07-2020"/>
    <x v="20"/>
    <x v="14"/>
    <x v="0"/>
    <s v="Andre Watson"/>
    <s v="Land whether listen necessary general study else store bed agree."/>
    <n v="0"/>
  </r>
  <r>
    <x v="233"/>
    <s v="West African Crocodile"/>
    <x v="6"/>
    <s v="Crocodylidae"/>
    <x v="0"/>
    <x v="140"/>
    <n v="190.6"/>
    <x v="0"/>
    <x v="2"/>
    <s v="31-01-2024"/>
    <x v="6"/>
    <x v="3"/>
    <x v="0"/>
    <s v="Scott Chan"/>
    <s v="Tax positive question especially important after."/>
    <n v="0"/>
  </r>
  <r>
    <x v="234"/>
    <s v="New Guinea Crocodile"/>
    <x v="13"/>
    <s v="Crocodylidae"/>
    <x v="0"/>
    <x v="173"/>
    <n v="48.3"/>
    <x v="1"/>
    <x v="2"/>
    <s v="07-10-2008"/>
    <x v="19"/>
    <x v="3"/>
    <x v="0"/>
    <s v="Patricia Smith"/>
    <s v="Positive over across education source figure whom poor."/>
    <n v="0"/>
  </r>
  <r>
    <x v="235"/>
    <s v="West African Slender-snouted Crocodile"/>
    <x v="14"/>
    <s v="Crocodylidae"/>
    <x v="2"/>
    <x v="108"/>
    <n v="93.2"/>
    <x v="0"/>
    <x v="0"/>
    <s v="28-08-2013"/>
    <x v="9"/>
    <x v="0"/>
    <x v="2"/>
    <s v="James Bailey"/>
    <s v="Design few minute perhaps once account yourself."/>
    <n v="0"/>
  </r>
  <r>
    <x v="236"/>
    <s v="Borneo Crocodile (disputed)"/>
    <x v="9"/>
    <s v="Crocodylidae"/>
    <x v="0"/>
    <x v="174"/>
    <n v="139.69999999999999"/>
    <x v="0"/>
    <x v="1"/>
    <s v="03-01-2022"/>
    <x v="10"/>
    <x v="3"/>
    <x v="3"/>
    <s v="Sara Hoffman"/>
    <s v="Participant fear blue as write political technology end represent throughout federal change she tonight south sort outside."/>
    <n v="0"/>
  </r>
  <r>
    <x v="237"/>
    <s v="American Crocodile"/>
    <x v="1"/>
    <s v="Crocodylidae"/>
    <x v="0"/>
    <x v="31"/>
    <n v="84.2"/>
    <x v="1"/>
    <x v="0"/>
    <s v="31-07-2012"/>
    <x v="1"/>
    <x v="20"/>
    <x v="1"/>
    <s v="Melanie Griffith"/>
    <s v="Young else industry home along remain occur."/>
    <n v="0"/>
  </r>
  <r>
    <x v="238"/>
    <s v="Borneo Crocodile (disputed)"/>
    <x v="9"/>
    <s v="Crocodylidae"/>
    <x v="0"/>
    <x v="137"/>
    <n v="133.30000000000001"/>
    <x v="0"/>
    <x v="2"/>
    <s v="26-10-2019"/>
    <x v="12"/>
    <x v="10"/>
    <x v="3"/>
    <s v="Nicholas Walker"/>
    <s v="Point little wait grow feel color price next family likely scientist."/>
    <n v="0"/>
  </r>
  <r>
    <x v="239"/>
    <s v="Morelet's Crocodile"/>
    <x v="0"/>
    <s v="Crocodylidae"/>
    <x v="0"/>
    <x v="0"/>
    <n v="55.3"/>
    <x v="0"/>
    <x v="1"/>
    <s v="10-10-2015"/>
    <x v="2"/>
    <x v="0"/>
    <x v="0"/>
    <s v="Kristin Gaines"/>
    <s v="Pressure develop development the inside thought."/>
    <n v="0"/>
  </r>
  <r>
    <x v="240"/>
    <s v="Philippine Crocodile"/>
    <x v="12"/>
    <s v="Crocodylidae"/>
    <x v="0"/>
    <x v="175"/>
    <n v="57.7"/>
    <x v="2"/>
    <x v="0"/>
    <s v="26-05-2019"/>
    <x v="11"/>
    <x v="13"/>
    <x v="2"/>
    <s v="Kevin Ford"/>
    <s v="Like term on want author threat matter test."/>
    <n v="0"/>
  </r>
  <r>
    <x v="241"/>
    <s v="West African Crocodile"/>
    <x v="6"/>
    <s v="Crocodylidae"/>
    <x v="0"/>
    <x v="176"/>
    <n v="78.3"/>
    <x v="2"/>
    <x v="1"/>
    <s v="04-03-2007"/>
    <x v="34"/>
    <x v="15"/>
    <x v="0"/>
    <s v="Edwin Brown"/>
    <s v="Case customer important notice trade leader first resource."/>
    <n v="0"/>
  </r>
  <r>
    <x v="242"/>
    <s v="Congo Dwarf Crocodile"/>
    <x v="5"/>
    <s v="Crocodylidae"/>
    <x v="1"/>
    <x v="177"/>
    <n v="23.3"/>
    <x v="0"/>
    <x v="1"/>
    <s v="30-05-2020"/>
    <x v="5"/>
    <x v="6"/>
    <x v="3"/>
    <s v="Katherine Welch"/>
    <s v="Finish around later decide similar office citizen size sister can."/>
    <n v="0"/>
  </r>
  <r>
    <x v="243"/>
    <s v="Freshwater Crocodile (Johnstone's)"/>
    <x v="15"/>
    <s v="Crocodylidae"/>
    <x v="0"/>
    <x v="68"/>
    <n v="45.7"/>
    <x v="0"/>
    <x v="1"/>
    <s v="30-11-2018"/>
    <x v="20"/>
    <x v="14"/>
    <x v="0"/>
    <s v="Jeffrey Patterson"/>
    <s v="Himself also current health add focus street course quality phone eat really general can himself."/>
    <n v="0"/>
  </r>
  <r>
    <x v="244"/>
    <s v="Orinoco Crocodile"/>
    <x v="2"/>
    <s v="Crocodylidae"/>
    <x v="0"/>
    <x v="178"/>
    <n v="143"/>
    <x v="1"/>
    <x v="1"/>
    <s v="03-07-2025"/>
    <x v="1"/>
    <x v="16"/>
    <x v="2"/>
    <s v="Carol Colon"/>
    <s v="Way lay minute model its rather card you majority seek close."/>
    <n v="0"/>
  </r>
  <r>
    <x v="245"/>
    <s v="Congo Dwarf Crocodile"/>
    <x v="5"/>
    <s v="Crocodylidae"/>
    <x v="1"/>
    <x v="179"/>
    <n v="25.1"/>
    <x v="0"/>
    <x v="1"/>
    <s v="07-03-2018"/>
    <x v="5"/>
    <x v="6"/>
    <x v="3"/>
    <s v="Robin Smith"/>
    <s v="Road capital safe operation college hand practice also theory eight."/>
    <n v="0"/>
  </r>
  <r>
    <x v="246"/>
    <s v="Cuban Crocodile"/>
    <x v="11"/>
    <s v="Crocodylidae"/>
    <x v="0"/>
    <x v="108"/>
    <n v="84.4"/>
    <x v="0"/>
    <x v="0"/>
    <s v="16-08-2022"/>
    <x v="15"/>
    <x v="0"/>
    <x v="2"/>
    <s v="Amber Vang"/>
    <s v="President after ready indicate herself natural listen check."/>
    <n v="0"/>
  </r>
  <r>
    <x v="247"/>
    <s v="Siamese Crocodile"/>
    <x v="4"/>
    <s v="Crocodylidae"/>
    <x v="0"/>
    <x v="109"/>
    <n v="52.5"/>
    <x v="1"/>
    <x v="0"/>
    <s v="17-11-2013"/>
    <x v="41"/>
    <x v="27"/>
    <x v="2"/>
    <s v="Lorraine Turner"/>
    <s v="Production establish paper case store bit."/>
    <n v="0"/>
  </r>
  <r>
    <x v="248"/>
    <s v="Saltwater Crocodile"/>
    <x v="10"/>
    <s v="Crocodylidae"/>
    <x v="0"/>
    <x v="180"/>
    <n v="405.8"/>
    <x v="1"/>
    <x v="1"/>
    <s v="09-12-2014"/>
    <x v="29"/>
    <x v="26"/>
    <x v="0"/>
    <s v="Autumn Wilson"/>
    <s v="Marriage participant sing story win group important civil."/>
    <n v="0"/>
  </r>
  <r>
    <x v="249"/>
    <s v="American Crocodile"/>
    <x v="1"/>
    <s v="Crocodylidae"/>
    <x v="0"/>
    <x v="181"/>
    <n v="165.3"/>
    <x v="0"/>
    <x v="0"/>
    <s v="23-07-2016"/>
    <x v="15"/>
    <x v="22"/>
    <x v="1"/>
    <s v="Susan Watts"/>
    <s v="Former able public trade structure protect chance bed memory rich big eight."/>
    <n v="0"/>
  </r>
  <r>
    <x v="250"/>
    <s v="West African Dwarf Crocodile"/>
    <x v="7"/>
    <s v="Crocodylidae"/>
    <x v="1"/>
    <x v="182"/>
    <n v="13.5"/>
    <x v="0"/>
    <x v="0"/>
    <s v="10-10-2023"/>
    <x v="27"/>
    <x v="6"/>
    <x v="1"/>
    <s v="William Phillips"/>
    <s v="Anyone spend them system growth quality international."/>
    <n v="0"/>
  </r>
  <r>
    <x v="251"/>
    <s v="West African Slender-snouted Crocodile"/>
    <x v="14"/>
    <s v="Crocodylidae"/>
    <x v="2"/>
    <x v="151"/>
    <n v="169.2"/>
    <x v="2"/>
    <x v="0"/>
    <s v="10-05-2013"/>
    <x v="9"/>
    <x v="0"/>
    <x v="2"/>
    <s v="Samuel Zamora"/>
    <s v="System professional color group."/>
    <n v="0"/>
  </r>
  <r>
    <x v="252"/>
    <s v="Central African Slender-snouted Crocodile"/>
    <x v="16"/>
    <s v="Crocodylidae"/>
    <x v="2"/>
    <x v="183"/>
    <n v="164.1"/>
    <x v="0"/>
    <x v="2"/>
    <s v="13-08-2005"/>
    <x v="35"/>
    <x v="21"/>
    <x v="4"/>
    <s v="Marco Johns"/>
    <s v="Head garden box hundred lead."/>
    <n v="0"/>
  </r>
  <r>
    <x v="253"/>
    <s v="Philippine Crocodile"/>
    <x v="12"/>
    <s v="Crocodylidae"/>
    <x v="0"/>
    <x v="184"/>
    <n v="22"/>
    <x v="3"/>
    <x v="0"/>
    <s v="20-08-2015"/>
    <x v="11"/>
    <x v="28"/>
    <x v="2"/>
    <s v="Melissa Mendoza"/>
    <s v="Power someone both receive around wall city indeed opportunity."/>
    <n v="0"/>
  </r>
  <r>
    <x v="254"/>
    <s v="Nile Crocodile"/>
    <x v="8"/>
    <s v="Crocodylidae"/>
    <x v="0"/>
    <x v="185"/>
    <n v="437.1"/>
    <x v="0"/>
    <x v="2"/>
    <s v="27-08-2010"/>
    <x v="44"/>
    <x v="4"/>
    <x v="0"/>
    <s v="Meghan White"/>
    <s v="Single particularly television they road through low maintain thought key."/>
    <n v="0"/>
  </r>
  <r>
    <x v="255"/>
    <s v="West African Dwarf Crocodile"/>
    <x v="7"/>
    <s v="Crocodylidae"/>
    <x v="1"/>
    <x v="145"/>
    <n v="10.4"/>
    <x v="0"/>
    <x v="1"/>
    <s v="05-05-2011"/>
    <x v="7"/>
    <x v="6"/>
    <x v="1"/>
    <s v="Matthew Smith"/>
    <s v="Should office north within prove full mission red believe product eat generation put his stuff next."/>
    <n v="0"/>
  </r>
  <r>
    <x v="256"/>
    <s v="American Crocodile"/>
    <x v="1"/>
    <s v="Crocodylidae"/>
    <x v="0"/>
    <x v="186"/>
    <n v="241.3"/>
    <x v="0"/>
    <x v="1"/>
    <s v="14-09-2011"/>
    <x v="15"/>
    <x v="11"/>
    <x v="1"/>
    <s v="Amy Schneider MD"/>
    <s v="System thank avoid man drive wife anyone development poor idea dog learn soon large task language."/>
    <n v="0"/>
  </r>
  <r>
    <x v="257"/>
    <s v="Mugger Crocodile (Marsh Crocodile)"/>
    <x v="3"/>
    <s v="Crocodylidae"/>
    <x v="0"/>
    <x v="187"/>
    <n v="233.8"/>
    <x v="0"/>
    <x v="1"/>
    <s v="28-07-2005"/>
    <x v="17"/>
    <x v="4"/>
    <x v="1"/>
    <s v="Jonathan Valdez"/>
    <s v="Idea along near stay social white point."/>
    <n v="0"/>
  </r>
  <r>
    <x v="258"/>
    <s v="Borneo Crocodile (disputed)"/>
    <x v="9"/>
    <s v="Crocodylidae"/>
    <x v="0"/>
    <x v="188"/>
    <n v="162.80000000000001"/>
    <x v="2"/>
    <x v="1"/>
    <s v="09-08-2022"/>
    <x v="12"/>
    <x v="10"/>
    <x v="3"/>
    <s v="Kristina Pena"/>
    <s v="Wear guy approach development lawyer nice people list price respond box service develop game stop who."/>
    <n v="0"/>
  </r>
  <r>
    <x v="259"/>
    <s v="Freshwater Crocodile (Johnstone's)"/>
    <x v="15"/>
    <s v="Crocodylidae"/>
    <x v="0"/>
    <x v="183"/>
    <n v="107.4"/>
    <x v="0"/>
    <x v="0"/>
    <s v="31-03-2020"/>
    <x v="20"/>
    <x v="24"/>
    <x v="0"/>
    <s v="Joseph Park"/>
    <s v="To manage state score."/>
    <n v="0"/>
  </r>
  <r>
    <x v="260"/>
    <s v="Mugger Crocodile (Marsh Crocodile)"/>
    <x v="3"/>
    <s v="Crocodylidae"/>
    <x v="0"/>
    <x v="106"/>
    <n v="160.30000000000001"/>
    <x v="2"/>
    <x v="2"/>
    <s v="16-03-2006"/>
    <x v="40"/>
    <x v="7"/>
    <x v="1"/>
    <s v="David Gonzalez"/>
    <s v="Us hotel lead sit response blue increase unit study."/>
    <n v="0"/>
  </r>
  <r>
    <x v="261"/>
    <s v="Philippine Crocodile"/>
    <x v="12"/>
    <s v="Crocodylidae"/>
    <x v="0"/>
    <x v="142"/>
    <n v="59.1"/>
    <x v="0"/>
    <x v="0"/>
    <s v="29-06-2009"/>
    <x v="11"/>
    <x v="3"/>
    <x v="2"/>
    <s v="Patricia Hayes"/>
    <s v="What care material morning any very stuff lot meet TV concern official room campaign hold over third."/>
    <n v="0"/>
  </r>
  <r>
    <x v="262"/>
    <s v="Cuban Crocodile"/>
    <x v="11"/>
    <s v="Crocodylidae"/>
    <x v="0"/>
    <x v="189"/>
    <n v="47.1"/>
    <x v="1"/>
    <x v="2"/>
    <s v="12-09-2009"/>
    <x v="15"/>
    <x v="25"/>
    <x v="2"/>
    <s v="Janice Petty"/>
    <s v="Event white wife laugh card include record security federal reduce team."/>
    <n v="0"/>
  </r>
  <r>
    <x v="263"/>
    <s v="American Crocodile"/>
    <x v="1"/>
    <s v="Crocodylidae"/>
    <x v="0"/>
    <x v="190"/>
    <n v="75.8"/>
    <x v="3"/>
    <x v="0"/>
    <s v="03-01-2025"/>
    <x v="38"/>
    <x v="11"/>
    <x v="1"/>
    <s v="Taylor Chen"/>
    <s v="Decide research rather TV car."/>
    <n v="0"/>
  </r>
  <r>
    <x v="264"/>
    <s v="Nile Crocodile"/>
    <x v="8"/>
    <s v="Crocodylidae"/>
    <x v="0"/>
    <x v="191"/>
    <n v="438.8"/>
    <x v="2"/>
    <x v="0"/>
    <s v="09-09-2011"/>
    <x v="13"/>
    <x v="4"/>
    <x v="0"/>
    <s v="Vanessa Thompson"/>
    <s v="Reason follow break good lose number project individual security subject experience suggest space mission agent certainly prove customer."/>
    <n v="0"/>
  </r>
  <r>
    <x v="265"/>
    <s v="West African Dwarf Crocodile"/>
    <x v="7"/>
    <s v="Crocodylidae"/>
    <x v="1"/>
    <x v="36"/>
    <n v="11.9"/>
    <x v="2"/>
    <x v="0"/>
    <s v="27-09-2009"/>
    <x v="31"/>
    <x v="6"/>
    <x v="1"/>
    <s v="Candace Mitchell"/>
    <s v="Chair artist six daughter must grow laugh pattern push no difference positive."/>
    <n v="0"/>
  </r>
  <r>
    <x v="266"/>
    <s v="Orinoco Crocodile"/>
    <x v="2"/>
    <s v="Crocodylidae"/>
    <x v="0"/>
    <x v="76"/>
    <n v="223"/>
    <x v="0"/>
    <x v="1"/>
    <s v="03-02-2006"/>
    <x v="1"/>
    <x v="16"/>
    <x v="2"/>
    <s v="Jorge Robles"/>
    <s v="Realize another high indicate small."/>
    <n v="0"/>
  </r>
  <r>
    <x v="267"/>
    <s v="Saltwater Crocodile"/>
    <x v="10"/>
    <s v="Crocodylidae"/>
    <x v="0"/>
    <x v="84"/>
    <n v="418.9"/>
    <x v="1"/>
    <x v="2"/>
    <s v="10-06-2014"/>
    <x v="36"/>
    <x v="11"/>
    <x v="0"/>
    <s v="Tracy Brown"/>
    <s v="Data than team kitchen difficult plant remember happy open school cultural right."/>
    <n v="0"/>
  </r>
  <r>
    <x v="268"/>
    <s v="Siamese Crocodile"/>
    <x v="4"/>
    <s v="Crocodylidae"/>
    <x v="0"/>
    <x v="6"/>
    <n v="151.80000000000001"/>
    <x v="0"/>
    <x v="2"/>
    <s v="23-07-2007"/>
    <x v="8"/>
    <x v="0"/>
    <x v="2"/>
    <s v="Jerry Lucero"/>
    <s v="Cost community message help investment news."/>
    <n v="0"/>
  </r>
  <r>
    <x v="269"/>
    <s v="Philippine Crocodile"/>
    <x v="12"/>
    <s v="Crocodylidae"/>
    <x v="0"/>
    <x v="73"/>
    <n v="84.8"/>
    <x v="0"/>
    <x v="1"/>
    <s v="06-12-2025"/>
    <x v="11"/>
    <x v="3"/>
    <x v="2"/>
    <s v="Kevin Scott"/>
    <s v="Letter visit always up others similar personal successful feeling."/>
    <n v="0"/>
  </r>
  <r>
    <x v="270"/>
    <s v="Nile Crocodile"/>
    <x v="8"/>
    <s v="Crocodylidae"/>
    <x v="0"/>
    <x v="192"/>
    <n v="286.7"/>
    <x v="1"/>
    <x v="1"/>
    <s v="09-03-2010"/>
    <x v="22"/>
    <x v="12"/>
    <x v="0"/>
    <s v="Krista Jones"/>
    <s v="Moment whatever minute skill city myself idea glass third professional."/>
    <n v="0"/>
  </r>
  <r>
    <x v="271"/>
    <s v="West African Slender-snouted Crocodile"/>
    <x v="14"/>
    <s v="Crocodylidae"/>
    <x v="2"/>
    <x v="193"/>
    <n v="82.8"/>
    <x v="0"/>
    <x v="2"/>
    <s v="26-07-2021"/>
    <x v="27"/>
    <x v="17"/>
    <x v="2"/>
    <s v="Edward Clements"/>
    <s v="Most you statement wonder across protect knowledge toward."/>
    <n v="0"/>
  </r>
  <r>
    <x v="272"/>
    <s v="Nile Crocodile"/>
    <x v="8"/>
    <s v="Crocodylidae"/>
    <x v="0"/>
    <x v="194"/>
    <n v="848.2"/>
    <x v="0"/>
    <x v="1"/>
    <s v="01-02-2007"/>
    <x v="13"/>
    <x v="12"/>
    <x v="0"/>
    <s v="Lisa Haley"/>
    <s v="High someone box either rich agency might side."/>
    <n v="0"/>
  </r>
  <r>
    <x v="273"/>
    <s v="Morelet's Crocodile"/>
    <x v="0"/>
    <s v="Crocodylidae"/>
    <x v="0"/>
    <x v="195"/>
    <n v="118.9"/>
    <x v="0"/>
    <x v="1"/>
    <s v="16-11-2024"/>
    <x v="2"/>
    <x v="0"/>
    <x v="0"/>
    <s v="Katie Tucker"/>
    <s v="Together court message way cold what Mrs."/>
    <n v="0"/>
  </r>
  <r>
    <x v="274"/>
    <s v="Saltwater Crocodile"/>
    <x v="10"/>
    <s v="Crocodylidae"/>
    <x v="0"/>
    <x v="196"/>
    <n v="541.70000000000005"/>
    <x v="0"/>
    <x v="2"/>
    <s v="18-09-2018"/>
    <x v="20"/>
    <x v="1"/>
    <x v="0"/>
    <s v="Austin Santiago"/>
    <s v="Ten interest billion Mrs reflect wish simple position vote section child."/>
    <n v="0"/>
  </r>
  <r>
    <x v="275"/>
    <s v="Central African Slender-snouted Crocodile"/>
    <x v="16"/>
    <s v="Crocodylidae"/>
    <x v="2"/>
    <x v="103"/>
    <n v="125.4"/>
    <x v="0"/>
    <x v="1"/>
    <s v="09-10-2016"/>
    <x v="32"/>
    <x v="21"/>
    <x v="4"/>
    <s v="Gary Miller"/>
    <s v="Concern edge audience start treat imagine later."/>
    <n v="0"/>
  </r>
  <r>
    <x v="276"/>
    <s v="West African Dwarf Crocodile"/>
    <x v="7"/>
    <s v="Crocodylidae"/>
    <x v="1"/>
    <x v="197"/>
    <n v="15.4"/>
    <x v="2"/>
    <x v="1"/>
    <s v="03-01-2025"/>
    <x v="42"/>
    <x v="6"/>
    <x v="1"/>
    <s v="Eugene Price"/>
    <s v="Movement political peace series."/>
    <n v="0"/>
  </r>
  <r>
    <x v="277"/>
    <s v="Orinoco Crocodile"/>
    <x v="2"/>
    <s v="Crocodylidae"/>
    <x v="0"/>
    <x v="38"/>
    <n v="253.9"/>
    <x v="2"/>
    <x v="1"/>
    <s v="30-12-2009"/>
    <x v="24"/>
    <x v="2"/>
    <x v="2"/>
    <s v="Mercedes Jones"/>
    <s v="Blood skin feeling beat she join house produce listen mouth carry."/>
    <n v="0"/>
  </r>
  <r>
    <x v="278"/>
    <s v="American Crocodile"/>
    <x v="1"/>
    <s v="Crocodylidae"/>
    <x v="0"/>
    <x v="198"/>
    <n v="96.7"/>
    <x v="1"/>
    <x v="0"/>
    <s v="18-01-2014"/>
    <x v="24"/>
    <x v="22"/>
    <x v="1"/>
    <s v="Robert Gardner"/>
    <s v="Fear thought whole term possible whatever action themselves center among."/>
    <n v="0"/>
  </r>
  <r>
    <x v="279"/>
    <s v="Congo Dwarf Crocodile"/>
    <x v="5"/>
    <s v="Crocodylidae"/>
    <x v="1"/>
    <x v="157"/>
    <n v="23.7"/>
    <x v="0"/>
    <x v="2"/>
    <s v="24-02-2013"/>
    <x v="14"/>
    <x v="6"/>
    <x v="3"/>
    <s v="Jennifer Kelley"/>
    <s v="Fight security tough gas include position mention claim determine."/>
    <n v="0"/>
  </r>
  <r>
    <x v="280"/>
    <s v="New Guinea Crocodile"/>
    <x v="13"/>
    <s v="Crocodylidae"/>
    <x v="0"/>
    <x v="199"/>
    <n v="48.7"/>
    <x v="1"/>
    <x v="2"/>
    <s v="19-12-2012"/>
    <x v="26"/>
    <x v="3"/>
    <x v="0"/>
    <s v="Cheyenne White"/>
    <s v="System surface usually yes leave near fact attack better rise maintain former campaign pretty beyond people too fish."/>
    <n v="0"/>
  </r>
  <r>
    <x v="281"/>
    <s v="Hall's New Guinea Crocodile"/>
    <x v="17"/>
    <s v="Crocodylidae"/>
    <x v="0"/>
    <x v="41"/>
    <n v="69.2"/>
    <x v="0"/>
    <x v="0"/>
    <s v="17-09-2007"/>
    <x v="19"/>
    <x v="25"/>
    <x v="0"/>
    <s v="Luis Torres"/>
    <s v="Charge note space when collection finish size Republican political everybody growth quickly former lose knowledge simple main."/>
    <n v="0"/>
  </r>
  <r>
    <x v="282"/>
    <s v="Philippine Crocodile"/>
    <x v="12"/>
    <s v="Crocodylidae"/>
    <x v="0"/>
    <x v="200"/>
    <n v="71.7"/>
    <x v="2"/>
    <x v="0"/>
    <s v="10-03-2016"/>
    <x v="11"/>
    <x v="28"/>
    <x v="2"/>
    <s v="Matthew Miller"/>
    <s v="Teach cause Mrs enjoy though."/>
    <n v="0"/>
  </r>
  <r>
    <x v="283"/>
    <s v="Congo Dwarf Crocodile"/>
    <x v="5"/>
    <s v="Crocodylidae"/>
    <x v="1"/>
    <x v="201"/>
    <n v="21.1"/>
    <x v="2"/>
    <x v="1"/>
    <s v="08-10-2024"/>
    <x v="5"/>
    <x v="19"/>
    <x v="3"/>
    <s v="Bernard Smith"/>
    <s v="Place spend often shoulder defense already end thus music president chance."/>
    <n v="0"/>
  </r>
  <r>
    <x v="284"/>
    <s v="Siamese Crocodile"/>
    <x v="4"/>
    <s v="Crocodylidae"/>
    <x v="0"/>
    <x v="77"/>
    <n v="125.2"/>
    <x v="0"/>
    <x v="1"/>
    <s v="28-06-2016"/>
    <x v="41"/>
    <x v="27"/>
    <x v="2"/>
    <s v="Steven Lawrence"/>
    <s v="Card may bed hair action draw who word range serious cell city not."/>
    <n v="0"/>
  </r>
  <r>
    <x v="285"/>
    <s v="New Guinea Crocodile"/>
    <x v="13"/>
    <s v="Crocodylidae"/>
    <x v="0"/>
    <x v="202"/>
    <n v="83.8"/>
    <x v="2"/>
    <x v="1"/>
    <s v="01-08-2019"/>
    <x v="19"/>
    <x v="3"/>
    <x v="0"/>
    <s v="Shelby Thomas"/>
    <s v="Voice American seven discussion enough doctor protect military social hold truth thing always possible billion why."/>
    <n v="0"/>
  </r>
  <r>
    <x v="286"/>
    <s v="New Guinea Crocodile"/>
    <x v="13"/>
    <s v="Crocodylidae"/>
    <x v="0"/>
    <x v="151"/>
    <n v="144.5"/>
    <x v="0"/>
    <x v="1"/>
    <s v="10-10-2021"/>
    <x v="26"/>
    <x v="0"/>
    <x v="0"/>
    <s v="Denise Harmon"/>
    <s v="Name community president half president structure might heavy."/>
    <n v="0"/>
  </r>
  <r>
    <x v="287"/>
    <s v="West African Dwarf Crocodile"/>
    <x v="7"/>
    <s v="Crocodylidae"/>
    <x v="1"/>
    <x v="54"/>
    <n v="15.7"/>
    <x v="0"/>
    <x v="0"/>
    <s v="30-10-2023"/>
    <x v="27"/>
    <x v="9"/>
    <x v="1"/>
    <s v="Kelli Gomez"/>
    <s v="Main lot page maybe catch close baby poor deep."/>
    <n v="0"/>
  </r>
  <r>
    <x v="288"/>
    <s v="Congo Dwarf Crocodile"/>
    <x v="5"/>
    <s v="Crocodylidae"/>
    <x v="1"/>
    <x v="62"/>
    <n v="16.899999999999999"/>
    <x v="0"/>
    <x v="1"/>
    <s v="08-07-2019"/>
    <x v="5"/>
    <x v="6"/>
    <x v="3"/>
    <s v="Jack Love"/>
    <s v="Produce increase form box push look opportunity positive improve during."/>
    <n v="0"/>
  </r>
  <r>
    <x v="289"/>
    <s v="Freshwater Crocodile (Johnstone's)"/>
    <x v="15"/>
    <s v="Crocodylidae"/>
    <x v="0"/>
    <x v="117"/>
    <n v="30.9"/>
    <x v="1"/>
    <x v="2"/>
    <s v="14-08-2023"/>
    <x v="20"/>
    <x v="24"/>
    <x v="0"/>
    <s v="Kevin Taylor"/>
    <s v="Always occur argue election conference when out nor affect rest product exist beat."/>
    <n v="0"/>
  </r>
  <r>
    <x v="290"/>
    <s v="Congo Dwarf Crocodile"/>
    <x v="5"/>
    <s v="Crocodylidae"/>
    <x v="1"/>
    <x v="203"/>
    <n v="20.2"/>
    <x v="0"/>
    <x v="0"/>
    <s v="12-03-2009"/>
    <x v="14"/>
    <x v="6"/>
    <x v="3"/>
    <s v="Willie Dillon"/>
    <s v="Detail improve central old should perhaps member cold rate."/>
    <n v="0"/>
  </r>
  <r>
    <x v="291"/>
    <s v="Saltwater Crocodile"/>
    <x v="10"/>
    <s v="Crocodylidae"/>
    <x v="0"/>
    <x v="204"/>
    <n v="637.20000000000005"/>
    <x v="2"/>
    <x v="0"/>
    <s v="30-10-2025"/>
    <x v="29"/>
    <x v="11"/>
    <x v="0"/>
    <s v="Linda Jones"/>
    <s v="History board dark teacher mean information change benefit live pass."/>
    <n v="0"/>
  </r>
  <r>
    <x v="292"/>
    <s v="Central African Slender-snouted Crocodile"/>
    <x v="16"/>
    <s v="Crocodylidae"/>
    <x v="2"/>
    <x v="188"/>
    <n v="180.7"/>
    <x v="0"/>
    <x v="1"/>
    <s v="13-07-2006"/>
    <x v="32"/>
    <x v="21"/>
    <x v="4"/>
    <s v="Richard Gordon"/>
    <s v="Behavior process top much ability visit question issue inside."/>
    <n v="0"/>
  </r>
  <r>
    <x v="293"/>
    <s v="Congo Dwarf Crocodile"/>
    <x v="5"/>
    <s v="Crocodylidae"/>
    <x v="1"/>
    <x v="205"/>
    <n v="14.6"/>
    <x v="2"/>
    <x v="1"/>
    <s v="27-08-2015"/>
    <x v="14"/>
    <x v="6"/>
    <x v="3"/>
    <s v="Melissa Patterson"/>
    <s v="Smile high open scientist seven recent best care local discussion teacher exist theory."/>
    <n v="0"/>
  </r>
  <r>
    <x v="294"/>
    <s v="West African Slender-snouted Crocodile"/>
    <x v="14"/>
    <s v="Crocodylidae"/>
    <x v="2"/>
    <x v="206"/>
    <n v="187.8"/>
    <x v="0"/>
    <x v="0"/>
    <s v="28-08-2013"/>
    <x v="7"/>
    <x v="0"/>
    <x v="2"/>
    <s v="Colin Fletcher"/>
    <s v="Official brother according."/>
    <n v="0"/>
  </r>
  <r>
    <x v="295"/>
    <s v="West African Dwarf Crocodile"/>
    <x v="7"/>
    <s v="Crocodylidae"/>
    <x v="1"/>
    <x v="162"/>
    <n v="25"/>
    <x v="0"/>
    <x v="0"/>
    <s v="03-10-2008"/>
    <x v="42"/>
    <x v="6"/>
    <x v="1"/>
    <s v="Melissa Stewart"/>
    <s v="Blood international one end movie north partner."/>
    <n v="0"/>
  </r>
  <r>
    <x v="296"/>
    <s v="Philippine Crocodile"/>
    <x v="12"/>
    <s v="Crocodylidae"/>
    <x v="0"/>
    <x v="207"/>
    <n v="104.1"/>
    <x v="0"/>
    <x v="2"/>
    <s v="03-07-2019"/>
    <x v="11"/>
    <x v="28"/>
    <x v="2"/>
    <s v="Jennifer Harris DDS"/>
    <s v="Lot have never effect fill general relationship save talk process."/>
    <n v="0"/>
  </r>
  <r>
    <x v="297"/>
    <s v="Nile Crocodile"/>
    <x v="8"/>
    <s v="Crocodylidae"/>
    <x v="0"/>
    <x v="208"/>
    <n v="169.1"/>
    <x v="1"/>
    <x v="1"/>
    <s v="27-01-2014"/>
    <x v="22"/>
    <x v="12"/>
    <x v="0"/>
    <s v="Jillian Lyons"/>
    <s v="Beyond meet skill song."/>
    <n v="0"/>
  </r>
  <r>
    <x v="298"/>
    <s v="West African Crocodile"/>
    <x v="6"/>
    <s v="Crocodylidae"/>
    <x v="0"/>
    <x v="166"/>
    <n v="153.80000000000001"/>
    <x v="0"/>
    <x v="1"/>
    <s v="10-01-2024"/>
    <x v="34"/>
    <x v="7"/>
    <x v="0"/>
    <s v="Melinda Williams"/>
    <s v="Who accept before certainly unit itself ask develop bag also his worker pass minute represent."/>
    <n v="0"/>
  </r>
  <r>
    <x v="299"/>
    <s v="Morelet's Crocodile"/>
    <x v="0"/>
    <s v="Crocodylidae"/>
    <x v="0"/>
    <x v="137"/>
    <n v="101.5"/>
    <x v="2"/>
    <x v="0"/>
    <s v="19-12-2016"/>
    <x v="2"/>
    <x v="0"/>
    <x v="0"/>
    <s v="Theresa Wilkins"/>
    <s v="Keep cut prevent sound experience almost outside middle discuss college already dream a church."/>
    <n v="0"/>
  </r>
  <r>
    <x v="300"/>
    <s v="Congo Dwarf Crocodile"/>
    <x v="5"/>
    <s v="Crocodylidae"/>
    <x v="1"/>
    <x v="209"/>
    <n v="23"/>
    <x v="0"/>
    <x v="1"/>
    <s v="15-05-2013"/>
    <x v="14"/>
    <x v="6"/>
    <x v="3"/>
    <s v="Penny Gomez MD"/>
    <s v="Customer address region try near risk next on girl."/>
    <n v="0"/>
  </r>
  <r>
    <x v="301"/>
    <s v="Saltwater Crocodile"/>
    <x v="10"/>
    <s v="Crocodylidae"/>
    <x v="0"/>
    <x v="210"/>
    <n v="437.6"/>
    <x v="0"/>
    <x v="1"/>
    <s v="17-09-2012"/>
    <x v="3"/>
    <x v="18"/>
    <x v="0"/>
    <s v="Courtney Mccarty"/>
    <s v="Upon offer end imagine blood authority family water sort what then spend offer reason whom none."/>
    <n v="0"/>
  </r>
  <r>
    <x v="302"/>
    <s v="Cuban Crocodile"/>
    <x v="11"/>
    <s v="Crocodylidae"/>
    <x v="0"/>
    <x v="160"/>
    <n v="119.8"/>
    <x v="0"/>
    <x v="1"/>
    <s v="07-05-2015"/>
    <x v="15"/>
    <x v="0"/>
    <x v="2"/>
    <s v="Nina Ali"/>
    <s v="Race to television loss election him small detail."/>
    <n v="0"/>
  </r>
  <r>
    <x v="303"/>
    <s v="Siamese Crocodile"/>
    <x v="4"/>
    <s v="Crocodylidae"/>
    <x v="0"/>
    <x v="147"/>
    <n v="76.2"/>
    <x v="0"/>
    <x v="0"/>
    <s v="25-05-2011"/>
    <x v="8"/>
    <x v="5"/>
    <x v="2"/>
    <s v="Rebecca Gutierrez"/>
    <s v="Might act strategy eat behavior purpose start away use live government."/>
    <n v="0"/>
  </r>
  <r>
    <x v="304"/>
    <s v="Central African Slender-snouted Crocodile"/>
    <x v="16"/>
    <s v="Crocodylidae"/>
    <x v="2"/>
    <x v="211"/>
    <n v="75.7"/>
    <x v="2"/>
    <x v="0"/>
    <s v="10-01-2012"/>
    <x v="31"/>
    <x v="21"/>
    <x v="4"/>
    <s v="Debra Valentine"/>
    <s v="Material current save their deal dark economic peace choose blood."/>
    <n v="0"/>
  </r>
  <r>
    <x v="305"/>
    <s v="Siamese Crocodile"/>
    <x v="4"/>
    <s v="Crocodylidae"/>
    <x v="0"/>
    <x v="212"/>
    <n v="150.69999999999999"/>
    <x v="0"/>
    <x v="0"/>
    <s v="25-06-2019"/>
    <x v="8"/>
    <x v="0"/>
    <x v="2"/>
    <s v="Megan Alvarado"/>
    <s v="According tax when summer he firm together thing off ever consumer."/>
    <n v="0"/>
  </r>
  <r>
    <x v="306"/>
    <s v="Congo Dwarf Crocodile"/>
    <x v="5"/>
    <s v="Crocodylidae"/>
    <x v="1"/>
    <x v="138"/>
    <n v="15.5"/>
    <x v="0"/>
    <x v="1"/>
    <s v="13-09-2005"/>
    <x v="5"/>
    <x v="6"/>
    <x v="3"/>
    <s v="Kayla Sanders"/>
    <s v="Campaign moment institution vote allow girl team."/>
    <n v="0"/>
  </r>
  <r>
    <x v="307"/>
    <s v="Congo Dwarf Crocodile"/>
    <x v="5"/>
    <s v="Crocodylidae"/>
    <x v="1"/>
    <x v="117"/>
    <n v="25.1"/>
    <x v="2"/>
    <x v="2"/>
    <s v="02-01-2008"/>
    <x v="5"/>
    <x v="6"/>
    <x v="3"/>
    <s v="Joyce Martinez"/>
    <s v="Least ready activity decision ok foot party employee nature down likely party hand material decision."/>
    <n v="0"/>
  </r>
  <r>
    <x v="308"/>
    <s v="Hall's New Guinea Crocodile"/>
    <x v="17"/>
    <s v="Crocodylidae"/>
    <x v="0"/>
    <x v="157"/>
    <n v="43.1"/>
    <x v="1"/>
    <x v="0"/>
    <s v="14-09-2017"/>
    <x v="19"/>
    <x v="3"/>
    <x v="0"/>
    <s v="Jacqueline Dickerson"/>
    <s v="Late number without rather sport result sound new task cultural."/>
    <n v="0"/>
  </r>
  <r>
    <x v="309"/>
    <s v="Saltwater Crocodile"/>
    <x v="10"/>
    <s v="Crocodylidae"/>
    <x v="0"/>
    <x v="13"/>
    <n v="449.3"/>
    <x v="1"/>
    <x v="2"/>
    <s v="03-08-2025"/>
    <x v="19"/>
    <x v="11"/>
    <x v="0"/>
    <s v="Nancy Kennedy"/>
    <s v="Computer matter yet."/>
    <n v="0"/>
  </r>
  <r>
    <x v="310"/>
    <s v="New Guinea Crocodile"/>
    <x v="13"/>
    <s v="Crocodylidae"/>
    <x v="0"/>
    <x v="33"/>
    <n v="83.5"/>
    <x v="0"/>
    <x v="1"/>
    <s v="25-11-2008"/>
    <x v="26"/>
    <x v="3"/>
    <x v="0"/>
    <s v="Kelly Le"/>
    <s v="Feel no nothing huge real art sport live picture last free guess night use."/>
    <n v="0"/>
  </r>
  <r>
    <x v="311"/>
    <s v="Hall's New Guinea Crocodile"/>
    <x v="17"/>
    <s v="Crocodylidae"/>
    <x v="0"/>
    <x v="213"/>
    <n v="43.5"/>
    <x v="1"/>
    <x v="2"/>
    <s v="03-12-2015"/>
    <x v="19"/>
    <x v="25"/>
    <x v="0"/>
    <s v="Alejandro Martinez"/>
    <s v="Current office power company sister great pull maintain say threat high expert place certain cold space front piece occur."/>
    <n v="0"/>
  </r>
  <r>
    <x v="312"/>
    <s v="Cuban Crocodile"/>
    <x v="11"/>
    <s v="Crocodylidae"/>
    <x v="0"/>
    <x v="157"/>
    <n v="59.1"/>
    <x v="1"/>
    <x v="1"/>
    <s v="02-03-2010"/>
    <x v="15"/>
    <x v="0"/>
    <x v="2"/>
    <s v="Andrea Martin"/>
    <s v="Finish president report painting house thought."/>
    <n v="0"/>
  </r>
  <r>
    <x v="313"/>
    <s v="Central African Slender-snouted Crocodile"/>
    <x v="16"/>
    <s v="Crocodylidae"/>
    <x v="2"/>
    <x v="74"/>
    <n v="33.9"/>
    <x v="1"/>
    <x v="0"/>
    <s v="14-02-2019"/>
    <x v="32"/>
    <x v="21"/>
    <x v="4"/>
    <s v="Teresa Adkins"/>
    <s v="Whole including contain age road product wait red bag cold."/>
    <n v="0"/>
  </r>
  <r>
    <x v="314"/>
    <s v="Saltwater Crocodile"/>
    <x v="10"/>
    <s v="Crocodylidae"/>
    <x v="0"/>
    <x v="214"/>
    <n v="658.3"/>
    <x v="0"/>
    <x v="1"/>
    <s v="30-04-2021"/>
    <x v="36"/>
    <x v="26"/>
    <x v="0"/>
    <s v="Arthur Johns"/>
    <s v="Approach side model you billion peace base use hope."/>
    <n v="0"/>
  </r>
  <r>
    <x v="315"/>
    <s v="Philippine Crocodile"/>
    <x v="12"/>
    <s v="Crocodylidae"/>
    <x v="0"/>
    <x v="215"/>
    <n v="48.8"/>
    <x v="0"/>
    <x v="0"/>
    <s v="24-12-2018"/>
    <x v="11"/>
    <x v="13"/>
    <x v="2"/>
    <s v="Oscar Ramos"/>
    <s v="Capital stuff agreement professional team foot live window."/>
    <n v="0"/>
  </r>
  <r>
    <x v="316"/>
    <s v="West African Slender-snouted Crocodile"/>
    <x v="14"/>
    <s v="Crocodylidae"/>
    <x v="2"/>
    <x v="174"/>
    <n v="142.5"/>
    <x v="0"/>
    <x v="1"/>
    <s v="08-05-2020"/>
    <x v="9"/>
    <x v="17"/>
    <x v="2"/>
    <s v="Denise Wallace"/>
    <s v="Computer our piece player nor model police finally girl."/>
    <n v="0"/>
  </r>
  <r>
    <x v="317"/>
    <s v="Orinoco Crocodile"/>
    <x v="2"/>
    <s v="Crocodylidae"/>
    <x v="0"/>
    <x v="0"/>
    <n v="121.2"/>
    <x v="1"/>
    <x v="1"/>
    <s v="04-02-2017"/>
    <x v="1"/>
    <x v="2"/>
    <x v="2"/>
    <s v="Regina Ramos"/>
    <s v="Include choose action model serve carry expert movement reach man sense federal she something."/>
    <n v="0"/>
  </r>
  <r>
    <x v="318"/>
    <s v="Borneo Crocodile (disputed)"/>
    <x v="9"/>
    <s v="Crocodylidae"/>
    <x v="0"/>
    <x v="111"/>
    <n v="138.5"/>
    <x v="0"/>
    <x v="2"/>
    <s v="11-11-2012"/>
    <x v="10"/>
    <x v="10"/>
    <x v="3"/>
    <s v="Rebecca Kelley"/>
    <s v="In night house clear say hope."/>
    <n v="0"/>
  </r>
  <r>
    <x v="319"/>
    <s v="Siamese Crocodile"/>
    <x v="4"/>
    <s v="Crocodylidae"/>
    <x v="0"/>
    <x v="49"/>
    <n v="181.1"/>
    <x v="0"/>
    <x v="0"/>
    <s v="28-08-2016"/>
    <x v="8"/>
    <x v="0"/>
    <x v="2"/>
    <s v="Dennis Henderson"/>
    <s v="Might son party really even possible mother especially."/>
    <n v="0"/>
  </r>
  <r>
    <x v="320"/>
    <s v="New Guinea Crocodile"/>
    <x v="13"/>
    <s v="Crocodylidae"/>
    <x v="0"/>
    <x v="216"/>
    <n v="104.6"/>
    <x v="0"/>
    <x v="1"/>
    <s v="15-03-2013"/>
    <x v="26"/>
    <x v="3"/>
    <x v="0"/>
    <s v="Barry Taylor"/>
    <s v="Pm pay evening performance could affect anyone movement."/>
    <n v="0"/>
  </r>
  <r>
    <x v="321"/>
    <s v="Philippine Crocodile"/>
    <x v="12"/>
    <s v="Crocodylidae"/>
    <x v="0"/>
    <x v="217"/>
    <n v="45.3"/>
    <x v="2"/>
    <x v="1"/>
    <s v="06-12-2013"/>
    <x v="11"/>
    <x v="28"/>
    <x v="2"/>
    <s v="Brian Adams"/>
    <s v="Road do character management game find son your."/>
    <n v="0"/>
  </r>
  <r>
    <x v="322"/>
    <s v="Mugger Crocodile (Marsh Crocodile)"/>
    <x v="3"/>
    <s v="Crocodylidae"/>
    <x v="0"/>
    <x v="27"/>
    <n v="193.4"/>
    <x v="2"/>
    <x v="1"/>
    <s v="03-03-2006"/>
    <x v="45"/>
    <x v="12"/>
    <x v="1"/>
    <s v="Rick Rivera"/>
    <s v="Argue simply author like."/>
    <n v="0"/>
  </r>
  <r>
    <x v="323"/>
    <s v="American Crocodile"/>
    <x v="1"/>
    <s v="Crocodylidae"/>
    <x v="0"/>
    <x v="218"/>
    <n v="218"/>
    <x v="2"/>
    <x v="2"/>
    <s v="09-10-2018"/>
    <x v="18"/>
    <x v="1"/>
    <x v="1"/>
    <s v="Ryan Roth"/>
    <s v="Business should eat."/>
    <n v="0"/>
  </r>
  <r>
    <x v="324"/>
    <s v="Orinoco Crocodile"/>
    <x v="2"/>
    <s v="Crocodylidae"/>
    <x v="0"/>
    <x v="181"/>
    <n v="218"/>
    <x v="2"/>
    <x v="1"/>
    <s v="31-08-2020"/>
    <x v="1"/>
    <x v="16"/>
    <x v="2"/>
    <s v="Jessica Rojas"/>
    <s v="Current same behind."/>
    <n v="0"/>
  </r>
  <r>
    <x v="325"/>
    <s v="Hall's New Guinea Crocodile"/>
    <x v="17"/>
    <s v="Crocodylidae"/>
    <x v="0"/>
    <x v="92"/>
    <n v="73.099999999999994"/>
    <x v="0"/>
    <x v="1"/>
    <s v="06-05-2005"/>
    <x v="19"/>
    <x v="25"/>
    <x v="0"/>
    <s v="Christine Price"/>
    <s v="View city rock seat near business loss federal growth appear project wind door."/>
    <n v="0"/>
  </r>
  <r>
    <x v="326"/>
    <s v="Freshwater Crocodile (Johnstone's)"/>
    <x v="15"/>
    <s v="Crocodylidae"/>
    <x v="0"/>
    <x v="219"/>
    <n v="42.5"/>
    <x v="1"/>
    <x v="2"/>
    <s v="23-11-2017"/>
    <x v="20"/>
    <x v="23"/>
    <x v="0"/>
    <s v="Adrian Bauer"/>
    <s v="Build smile across among situation little other he become citizen."/>
    <n v="0"/>
  </r>
  <r>
    <x v="327"/>
    <s v="Borneo Crocodile (disputed)"/>
    <x v="9"/>
    <s v="Crocodylidae"/>
    <x v="0"/>
    <x v="220"/>
    <n v="130.30000000000001"/>
    <x v="0"/>
    <x v="2"/>
    <s v="26-08-2024"/>
    <x v="12"/>
    <x v="10"/>
    <x v="3"/>
    <s v="Luke Galvan"/>
    <s v="Art green child movie blue maintain first next popular girl through run again help right economy."/>
    <n v="0"/>
  </r>
  <r>
    <x v="328"/>
    <s v="Central African Slender-snouted Crocodile"/>
    <x v="16"/>
    <s v="Crocodylidae"/>
    <x v="2"/>
    <x v="221"/>
    <n v="33.5"/>
    <x v="1"/>
    <x v="0"/>
    <s v="08-03-2020"/>
    <x v="32"/>
    <x v="21"/>
    <x v="4"/>
    <s v="Michael Hansen"/>
    <s v="Recent couple cost girl run every story trial never attention choice fast enjoy happen."/>
    <n v="0"/>
  </r>
  <r>
    <x v="329"/>
    <s v="Borneo Crocodile (disputed)"/>
    <x v="9"/>
    <s v="Crocodylidae"/>
    <x v="0"/>
    <x v="58"/>
    <n v="83.7"/>
    <x v="0"/>
    <x v="0"/>
    <s v="09-06-2017"/>
    <x v="10"/>
    <x v="10"/>
    <x v="3"/>
    <s v="Mark Gray"/>
    <s v="Third people hair per fly as whose standard couple."/>
    <n v="0"/>
  </r>
  <r>
    <x v="330"/>
    <s v="Hall's New Guinea Crocodile"/>
    <x v="17"/>
    <s v="Crocodylidae"/>
    <x v="0"/>
    <x v="222"/>
    <n v="50.8"/>
    <x v="1"/>
    <x v="0"/>
    <s v="29-07-2024"/>
    <x v="19"/>
    <x v="25"/>
    <x v="0"/>
    <s v="Pamela Moore"/>
    <s v="Follow political book model at strong candidate them."/>
    <n v="0"/>
  </r>
  <r>
    <x v="331"/>
    <s v="Philippine Crocodile"/>
    <x v="12"/>
    <s v="Crocodylidae"/>
    <x v="0"/>
    <x v="110"/>
    <n v="40.700000000000003"/>
    <x v="1"/>
    <x v="0"/>
    <s v="21-02-2022"/>
    <x v="11"/>
    <x v="3"/>
    <x v="2"/>
    <s v="John Garcia"/>
    <s v="Politics home majority perhaps opportunity any determine responsibility actually TV pretty up story life."/>
    <n v="0"/>
  </r>
  <r>
    <x v="332"/>
    <s v="New Guinea Crocodile"/>
    <x v="13"/>
    <s v="Crocodylidae"/>
    <x v="0"/>
    <x v="41"/>
    <n v="82"/>
    <x v="0"/>
    <x v="1"/>
    <s v="15-04-2011"/>
    <x v="26"/>
    <x v="7"/>
    <x v="0"/>
    <s v="Heather Paul"/>
    <s v="State some around pay more same strong back democratic."/>
    <n v="0"/>
  </r>
  <r>
    <x v="333"/>
    <s v="Saltwater Crocodile"/>
    <x v="10"/>
    <s v="Crocodylidae"/>
    <x v="0"/>
    <x v="223"/>
    <n v="493.9"/>
    <x v="2"/>
    <x v="2"/>
    <s v="17-06-2020"/>
    <x v="20"/>
    <x v="11"/>
    <x v="0"/>
    <s v="Ashley Hall"/>
    <s v="Country moment eat personal condition see indeed black police."/>
    <n v="0"/>
  </r>
  <r>
    <x v="334"/>
    <s v="West African Crocodile"/>
    <x v="6"/>
    <s v="Crocodylidae"/>
    <x v="0"/>
    <x v="203"/>
    <n v="45.7"/>
    <x v="1"/>
    <x v="2"/>
    <s v="15-02-2009"/>
    <x v="39"/>
    <x v="7"/>
    <x v="0"/>
    <s v="Jimmy Ortega"/>
    <s v="Coach Congress husband front citizen your."/>
    <n v="0"/>
  </r>
  <r>
    <x v="335"/>
    <s v="Borneo Crocodile (disputed)"/>
    <x v="9"/>
    <s v="Crocodylidae"/>
    <x v="0"/>
    <x v="146"/>
    <n v="30.9"/>
    <x v="1"/>
    <x v="0"/>
    <s v="16-06-2017"/>
    <x v="12"/>
    <x v="10"/>
    <x v="3"/>
    <s v="Harold Edwards"/>
    <s v="Suddenly include plan step food drive nation heart nearly."/>
    <n v="0"/>
  </r>
  <r>
    <x v="336"/>
    <s v="Cuban Crocodile"/>
    <x v="11"/>
    <s v="Crocodylidae"/>
    <x v="0"/>
    <x v="112"/>
    <n v="71.599999999999994"/>
    <x v="1"/>
    <x v="1"/>
    <s v="28-02-2021"/>
    <x v="15"/>
    <x v="0"/>
    <x v="2"/>
    <s v="Heather Chavez"/>
    <s v="A alone expect administration career three according worker Democrat fire sign."/>
    <n v="0"/>
  </r>
  <r>
    <x v="337"/>
    <s v="Siamese Crocodile"/>
    <x v="4"/>
    <s v="Crocodylidae"/>
    <x v="0"/>
    <x v="111"/>
    <n v="127.1"/>
    <x v="0"/>
    <x v="2"/>
    <s v="26-10-2023"/>
    <x v="8"/>
    <x v="0"/>
    <x v="2"/>
    <s v="Samantha Ellison"/>
    <s v="News unit choice also green catch happen old do specific begin hundred truth."/>
    <n v="0"/>
  </r>
  <r>
    <x v="338"/>
    <s v="Siamese Crocodile"/>
    <x v="4"/>
    <s v="Crocodylidae"/>
    <x v="0"/>
    <x v="67"/>
    <n v="74.7"/>
    <x v="0"/>
    <x v="1"/>
    <s v="28-01-2017"/>
    <x v="4"/>
    <x v="0"/>
    <x v="2"/>
    <s v="Misty Mcguire"/>
    <s v="Major together reflect standard believe politics also space high."/>
    <n v="0"/>
  </r>
  <r>
    <x v="339"/>
    <s v="New Guinea Crocodile"/>
    <x v="13"/>
    <s v="Crocodylidae"/>
    <x v="0"/>
    <x v="224"/>
    <n v="90.2"/>
    <x v="2"/>
    <x v="0"/>
    <s v="15-05-2019"/>
    <x v="26"/>
    <x v="0"/>
    <x v="0"/>
    <s v="Tammy Cook"/>
    <s v="Indicate test thank dinner present own activity since him fight American music change."/>
    <n v="0"/>
  </r>
  <r>
    <x v="340"/>
    <s v="American Crocodile"/>
    <x v="1"/>
    <s v="Crocodylidae"/>
    <x v="0"/>
    <x v="8"/>
    <n v="188"/>
    <x v="0"/>
    <x v="2"/>
    <s v="01-02-2011"/>
    <x v="24"/>
    <x v="1"/>
    <x v="1"/>
    <s v="Connie Williams"/>
    <s v="Wife send offer bed it skill challenge from live seat nature energy huge its recently."/>
    <n v="0"/>
  </r>
  <r>
    <x v="341"/>
    <s v="West African Slender-snouted Crocodile"/>
    <x v="14"/>
    <s v="Crocodylidae"/>
    <x v="2"/>
    <x v="79"/>
    <n v="230.9"/>
    <x v="0"/>
    <x v="1"/>
    <s v="25-10-2021"/>
    <x v="27"/>
    <x v="17"/>
    <x v="2"/>
    <s v="Karen Gonzalez"/>
    <s v="Present cultural pattern save east author since food."/>
    <n v="0"/>
  </r>
  <r>
    <x v="342"/>
    <s v="West African Crocodile"/>
    <x v="6"/>
    <s v="Crocodylidae"/>
    <x v="0"/>
    <x v="92"/>
    <n v="97.8"/>
    <x v="0"/>
    <x v="2"/>
    <s v="22-02-2010"/>
    <x v="43"/>
    <x v="15"/>
    <x v="0"/>
    <s v="Ann Powers"/>
    <s v="Half couple general pretty show college glass start sort perhaps key."/>
    <n v="0"/>
  </r>
  <r>
    <x v="343"/>
    <s v="West African Slender-snouted Crocodile"/>
    <x v="14"/>
    <s v="Crocodylidae"/>
    <x v="2"/>
    <x v="225"/>
    <n v="170"/>
    <x v="2"/>
    <x v="2"/>
    <s v="21-04-2017"/>
    <x v="9"/>
    <x v="17"/>
    <x v="2"/>
    <s v="Cynthia Jennings"/>
    <s v="Serious table both approach we unit than star add really born."/>
    <n v="0"/>
  </r>
  <r>
    <x v="344"/>
    <s v="Orinoco Crocodile"/>
    <x v="2"/>
    <s v="Crocodylidae"/>
    <x v="0"/>
    <x v="226"/>
    <n v="305.39999999999998"/>
    <x v="0"/>
    <x v="1"/>
    <s v="12-12-2011"/>
    <x v="24"/>
    <x v="2"/>
    <x v="2"/>
    <s v="Alexander Clark"/>
    <s v="Deep national seek nature performance yeah reason property heavy town money eight art customer recent even let."/>
    <n v="0"/>
  </r>
  <r>
    <x v="345"/>
    <s v="Mugger Crocodile (Marsh Crocodile)"/>
    <x v="3"/>
    <s v="Crocodylidae"/>
    <x v="0"/>
    <x v="227"/>
    <n v="56.4"/>
    <x v="3"/>
    <x v="2"/>
    <s v="08-06-2011"/>
    <x v="17"/>
    <x v="7"/>
    <x v="1"/>
    <s v="Andrea Guerrero"/>
    <s v="Ten affect test power discuss herself with between firm term mother cost may."/>
    <n v="0"/>
  </r>
  <r>
    <x v="346"/>
    <s v="Central African Slender-snouted Crocodile"/>
    <x v="16"/>
    <s v="Crocodylidae"/>
    <x v="2"/>
    <x v="142"/>
    <n v="87.2"/>
    <x v="0"/>
    <x v="0"/>
    <s v="27-03-2014"/>
    <x v="32"/>
    <x v="0"/>
    <x v="4"/>
    <s v="Timothy Smith"/>
    <s v="Two figure majority season adult range green few you without."/>
    <n v="0"/>
  </r>
  <r>
    <x v="347"/>
    <s v="Mugger Crocodile (Marsh Crocodile)"/>
    <x v="3"/>
    <s v="Crocodylidae"/>
    <x v="0"/>
    <x v="181"/>
    <n v="149.4"/>
    <x v="2"/>
    <x v="1"/>
    <s v="11-02-2023"/>
    <x v="46"/>
    <x v="4"/>
    <x v="1"/>
    <s v="Antonio Scott"/>
    <s v="Three spring ahead never exactly charge today prevent because him whether partner personal dinner drive."/>
    <n v="0"/>
  </r>
  <r>
    <x v="348"/>
    <s v="Siamese Crocodile"/>
    <x v="4"/>
    <s v="Crocodylidae"/>
    <x v="0"/>
    <x v="212"/>
    <n v="166.7"/>
    <x v="0"/>
    <x v="2"/>
    <s v="17-09-2020"/>
    <x v="30"/>
    <x v="5"/>
    <x v="2"/>
    <s v="Wesley Browning"/>
    <s v="Last capital present ok range dark catch read together travel involve."/>
    <n v="0"/>
  </r>
  <r>
    <x v="349"/>
    <s v="Nile Crocodile"/>
    <x v="8"/>
    <s v="Crocodylidae"/>
    <x v="0"/>
    <x v="29"/>
    <n v="168.7"/>
    <x v="1"/>
    <x v="0"/>
    <s v="19-05-2008"/>
    <x v="16"/>
    <x v="4"/>
    <x v="0"/>
    <s v="Patricia Douglas"/>
    <s v="True fish newspaper we brother fish they risk she they increase."/>
    <n v="0"/>
  </r>
  <r>
    <x v="350"/>
    <s v="New Guinea Crocodile"/>
    <x v="13"/>
    <s v="Crocodylidae"/>
    <x v="0"/>
    <x v="228"/>
    <n v="32.299999999999997"/>
    <x v="3"/>
    <x v="0"/>
    <s v="05-04-2006"/>
    <x v="26"/>
    <x v="0"/>
    <x v="0"/>
    <s v="Jeremy Peck"/>
    <s v="Charge could capital ago worry pay."/>
    <n v="0"/>
  </r>
  <r>
    <x v="351"/>
    <s v="Congo Dwarf Crocodile"/>
    <x v="5"/>
    <s v="Crocodylidae"/>
    <x v="1"/>
    <x v="229"/>
    <n v="9"/>
    <x v="1"/>
    <x v="2"/>
    <s v="18-07-2010"/>
    <x v="14"/>
    <x v="6"/>
    <x v="3"/>
    <s v="Lisa Carlson"/>
    <s v="Reach grow read live maybe painting Republican hear system man case."/>
    <n v="0"/>
  </r>
  <r>
    <x v="352"/>
    <s v="Morelet's Crocodile"/>
    <x v="0"/>
    <s v="Crocodylidae"/>
    <x v="0"/>
    <x v="224"/>
    <n v="87.1"/>
    <x v="2"/>
    <x v="1"/>
    <s v="07-09-2016"/>
    <x v="2"/>
    <x v="3"/>
    <x v="0"/>
    <s v="Andrew Duran"/>
    <s v="Understand wear development provide dark daughter computer."/>
    <n v="0"/>
  </r>
  <r>
    <x v="353"/>
    <s v="Freshwater Crocodile (Johnstone's)"/>
    <x v="15"/>
    <s v="Crocodylidae"/>
    <x v="0"/>
    <x v="120"/>
    <n v="20.5"/>
    <x v="1"/>
    <x v="0"/>
    <s v="15-03-2005"/>
    <x v="20"/>
    <x v="24"/>
    <x v="0"/>
    <s v="Jessica Williamson"/>
    <s v="Term thought into simply part station result hour voice occur movie political region."/>
    <n v="0"/>
  </r>
  <r>
    <x v="354"/>
    <s v="Cuban Crocodile"/>
    <x v="11"/>
    <s v="Crocodylidae"/>
    <x v="0"/>
    <x v="212"/>
    <n v="139.4"/>
    <x v="0"/>
    <x v="1"/>
    <s v="07-05-2006"/>
    <x v="15"/>
    <x v="0"/>
    <x v="2"/>
    <s v="Brian Bryant"/>
    <s v="There early Mrs worker always."/>
    <n v="0"/>
  </r>
  <r>
    <x v="355"/>
    <s v="Congo Dwarf Crocodile"/>
    <x v="5"/>
    <s v="Crocodylidae"/>
    <x v="1"/>
    <x v="230"/>
    <n v="13.9"/>
    <x v="2"/>
    <x v="2"/>
    <s v="01-04-2021"/>
    <x v="14"/>
    <x v="19"/>
    <x v="3"/>
    <s v="Phillip Estes"/>
    <s v="Fact huge fight still leave."/>
    <n v="0"/>
  </r>
  <r>
    <x v="356"/>
    <s v="Central African Slender-snouted Crocodile"/>
    <x v="16"/>
    <s v="Crocodylidae"/>
    <x v="2"/>
    <x v="5"/>
    <n v="129.9"/>
    <x v="0"/>
    <x v="2"/>
    <s v="05-06-2021"/>
    <x v="35"/>
    <x v="0"/>
    <x v="4"/>
    <s v="Louis Brown"/>
    <s v="Tough less position bed may conference one thus national hotel food agent law to time think bed."/>
    <n v="0"/>
  </r>
  <r>
    <x v="357"/>
    <s v="Orinoco Crocodile"/>
    <x v="2"/>
    <s v="Crocodylidae"/>
    <x v="0"/>
    <x v="231"/>
    <n v="97.9"/>
    <x v="3"/>
    <x v="0"/>
    <s v="20-10-2024"/>
    <x v="1"/>
    <x v="2"/>
    <x v="2"/>
    <s v="Matthew Dawson"/>
    <s v="Responsibility but box last guy model himself."/>
    <n v="0"/>
  </r>
  <r>
    <x v="358"/>
    <s v="New Guinea Crocodile"/>
    <x v="13"/>
    <s v="Crocodylidae"/>
    <x v="0"/>
    <x v="42"/>
    <n v="97.3"/>
    <x v="2"/>
    <x v="2"/>
    <s v="12-03-2014"/>
    <x v="26"/>
    <x v="7"/>
    <x v="0"/>
    <s v="Kayla Herring"/>
    <s v="Nearly analysis color friend the television class."/>
    <n v="0"/>
  </r>
  <r>
    <x v="359"/>
    <s v="West African Dwarf Crocodile"/>
    <x v="7"/>
    <s v="Crocodylidae"/>
    <x v="1"/>
    <x v="232"/>
    <n v="5.4"/>
    <x v="3"/>
    <x v="0"/>
    <s v="12-11-2025"/>
    <x v="25"/>
    <x v="9"/>
    <x v="1"/>
    <s v="Randy Williams"/>
    <s v="Finally shoulder land phone brother capital."/>
    <n v="0"/>
  </r>
  <r>
    <x v="360"/>
    <s v="West African Slender-snouted Crocodile"/>
    <x v="14"/>
    <s v="Crocodylidae"/>
    <x v="2"/>
    <x v="106"/>
    <n v="168"/>
    <x v="0"/>
    <x v="2"/>
    <s v="12-11-2016"/>
    <x v="27"/>
    <x v="17"/>
    <x v="2"/>
    <s v="Marcus King"/>
    <s v="Marriage material space part management describe process law kind over according."/>
    <n v="0"/>
  </r>
  <r>
    <x v="361"/>
    <s v="American Crocodile"/>
    <x v="1"/>
    <s v="Crocodylidae"/>
    <x v="0"/>
    <x v="200"/>
    <n v="92.5"/>
    <x v="1"/>
    <x v="1"/>
    <s v="09-07-2017"/>
    <x v="24"/>
    <x v="22"/>
    <x v="1"/>
    <s v="Diana Fuller"/>
    <s v="Any challenge president already take project study fear turn."/>
    <n v="0"/>
  </r>
  <r>
    <x v="362"/>
    <s v="West African Slender-snouted Crocodile"/>
    <x v="14"/>
    <s v="Crocodylidae"/>
    <x v="2"/>
    <x v="233"/>
    <n v="217.2"/>
    <x v="0"/>
    <x v="1"/>
    <s v="19-07-2008"/>
    <x v="42"/>
    <x v="0"/>
    <x v="2"/>
    <s v="Jason Thompson"/>
    <s v="Particularly reality organization skin concern lay often use behavior federal."/>
    <n v="0"/>
  </r>
  <r>
    <x v="363"/>
    <s v="New Guinea Crocodile"/>
    <x v="13"/>
    <s v="Crocodylidae"/>
    <x v="0"/>
    <x v="177"/>
    <n v="41.8"/>
    <x v="1"/>
    <x v="1"/>
    <s v="09-10-2025"/>
    <x v="26"/>
    <x v="0"/>
    <x v="0"/>
    <s v="James Jones"/>
    <s v="Successful assume likely business teacher forget including decide decade around number without more because."/>
    <n v="0"/>
  </r>
  <r>
    <x v="364"/>
    <s v="West African Slender-snouted Crocodile"/>
    <x v="14"/>
    <s v="Crocodylidae"/>
    <x v="2"/>
    <x v="92"/>
    <n v="114"/>
    <x v="0"/>
    <x v="1"/>
    <s v="20-06-2016"/>
    <x v="42"/>
    <x v="17"/>
    <x v="2"/>
    <s v="Lisa French"/>
    <s v="Interview summer employee offer perhaps until."/>
    <n v="0"/>
  </r>
  <r>
    <x v="365"/>
    <s v="Saltwater Crocodile"/>
    <x v="10"/>
    <s v="Crocodylidae"/>
    <x v="0"/>
    <x v="234"/>
    <n v="558.29999999999995"/>
    <x v="2"/>
    <x v="1"/>
    <s v="03-08-2025"/>
    <x v="3"/>
    <x v="11"/>
    <x v="0"/>
    <s v="Kathleen Daniel"/>
    <s v="Manage conference participant remember without ability agency personal brother summer son yourself increase."/>
    <n v="0"/>
  </r>
  <r>
    <x v="366"/>
    <s v="Central African Slender-snouted Crocodile"/>
    <x v="16"/>
    <s v="Crocodylidae"/>
    <x v="2"/>
    <x v="193"/>
    <n v="88.4"/>
    <x v="0"/>
    <x v="2"/>
    <s v="03-11-2005"/>
    <x v="32"/>
    <x v="0"/>
    <x v="4"/>
    <s v="Justin Walsh"/>
    <s v="Political real effort attack."/>
    <n v="0"/>
  </r>
  <r>
    <x v="367"/>
    <s v="Saltwater Crocodile"/>
    <x v="10"/>
    <s v="Crocodylidae"/>
    <x v="0"/>
    <x v="235"/>
    <n v="696"/>
    <x v="0"/>
    <x v="0"/>
    <s v="02-11-2011"/>
    <x v="11"/>
    <x v="11"/>
    <x v="0"/>
    <s v="Joshua Wang"/>
    <s v="Rate game right pattern ahead compare form full."/>
    <n v="0"/>
  </r>
  <r>
    <x v="368"/>
    <s v="Congo Dwarf Crocodile"/>
    <x v="5"/>
    <s v="Crocodylidae"/>
    <x v="1"/>
    <x v="197"/>
    <n v="19"/>
    <x v="0"/>
    <x v="2"/>
    <s v="20-11-2021"/>
    <x v="14"/>
    <x v="6"/>
    <x v="3"/>
    <s v="Sydney Robles"/>
    <s v="Loss physical throughout Mr friend six including sea strong."/>
    <n v="0"/>
  </r>
  <r>
    <x v="369"/>
    <s v="Freshwater Crocodile (Johnstone's)"/>
    <x v="15"/>
    <s v="Crocodylidae"/>
    <x v="0"/>
    <x v="29"/>
    <n v="59.3"/>
    <x v="2"/>
    <x v="0"/>
    <s v="15-10-2015"/>
    <x v="20"/>
    <x v="23"/>
    <x v="0"/>
    <s v="Nathaniel Stewart"/>
    <s v="Affect officer forward trouble somebody at chance subject fund heart move coach paper cost bring."/>
    <n v="0"/>
  </r>
  <r>
    <x v="370"/>
    <s v="Philippine Crocodile"/>
    <x v="12"/>
    <s v="Crocodylidae"/>
    <x v="0"/>
    <x v="29"/>
    <n v="65.8"/>
    <x v="2"/>
    <x v="0"/>
    <s v="25-01-2020"/>
    <x v="11"/>
    <x v="3"/>
    <x v="2"/>
    <s v="Elizabeth Hodge"/>
    <s v="Even beautiful theory he stop few modern."/>
    <n v="0"/>
  </r>
  <r>
    <x v="371"/>
    <s v="Hall's New Guinea Crocodile"/>
    <x v="17"/>
    <s v="Crocodylidae"/>
    <x v="0"/>
    <x v="236"/>
    <n v="145.9"/>
    <x v="2"/>
    <x v="1"/>
    <s v="09-04-2008"/>
    <x v="19"/>
    <x v="25"/>
    <x v="0"/>
    <s v="James Johnson"/>
    <s v="Tree kitchen agent lot matter couple type."/>
    <n v="0"/>
  </r>
  <r>
    <x v="372"/>
    <s v="Philippine Crocodile"/>
    <x v="12"/>
    <s v="Crocodylidae"/>
    <x v="0"/>
    <x v="179"/>
    <n v="33.299999999999997"/>
    <x v="1"/>
    <x v="2"/>
    <s v="24-07-2020"/>
    <x v="11"/>
    <x v="3"/>
    <x v="2"/>
    <s v="Kelly Rowe"/>
    <s v="Show better word might yeah day already hold ten break."/>
    <n v="0"/>
  </r>
  <r>
    <x v="373"/>
    <s v="Central African Slender-snouted Crocodile"/>
    <x v="16"/>
    <s v="Crocodylidae"/>
    <x v="2"/>
    <x v="127"/>
    <n v="95"/>
    <x v="2"/>
    <x v="0"/>
    <s v="04-08-2020"/>
    <x v="32"/>
    <x v="21"/>
    <x v="4"/>
    <s v="Andrew Charles"/>
    <s v="Four threat billion she seat against serve police."/>
    <n v="0"/>
  </r>
  <r>
    <x v="374"/>
    <s v="West African Dwarf Crocodile"/>
    <x v="7"/>
    <s v="Crocodylidae"/>
    <x v="1"/>
    <x v="237"/>
    <n v="6.5"/>
    <x v="1"/>
    <x v="2"/>
    <s v="24-10-2019"/>
    <x v="7"/>
    <x v="9"/>
    <x v="1"/>
    <s v="Curtis Mitchell"/>
    <s v="Five kid brother chance event address performance method."/>
    <n v="0"/>
  </r>
  <r>
    <x v="375"/>
    <s v="Nile Crocodile"/>
    <x v="8"/>
    <s v="Crocodylidae"/>
    <x v="0"/>
    <x v="238"/>
    <n v="513.9"/>
    <x v="0"/>
    <x v="2"/>
    <s v="15-11-2015"/>
    <x v="6"/>
    <x v="3"/>
    <x v="0"/>
    <s v="Gregory Flores"/>
    <s v="Wall sound off commercial find throughout."/>
    <n v="0"/>
  </r>
  <r>
    <x v="376"/>
    <s v="Philippine Crocodile"/>
    <x v="12"/>
    <s v="Crocodylidae"/>
    <x v="0"/>
    <x v="239"/>
    <n v="40.4"/>
    <x v="2"/>
    <x v="2"/>
    <s v="21-12-2012"/>
    <x v="11"/>
    <x v="13"/>
    <x v="2"/>
    <s v="Amber Johnson"/>
    <s v="Black approach interview condition other or structure record pattern."/>
    <n v="0"/>
  </r>
  <r>
    <x v="377"/>
    <s v="Siamese Crocodile"/>
    <x v="4"/>
    <s v="Crocodylidae"/>
    <x v="0"/>
    <x v="50"/>
    <n v="28.5"/>
    <x v="3"/>
    <x v="0"/>
    <s v="31-08-2012"/>
    <x v="30"/>
    <x v="27"/>
    <x v="2"/>
    <s v="Robert Marquez"/>
    <s v="Bad type share nothing behavior sort recognize best financial popular."/>
    <n v="0"/>
  </r>
  <r>
    <x v="378"/>
    <s v="American Crocodile"/>
    <x v="1"/>
    <s v="Crocodylidae"/>
    <x v="0"/>
    <x v="38"/>
    <n v="194.1"/>
    <x v="2"/>
    <x v="2"/>
    <s v="28-05-2025"/>
    <x v="1"/>
    <x v="1"/>
    <x v="1"/>
    <s v="Julie Meza"/>
    <s v="Technology pay tree hot record professor small think law air."/>
    <n v="0"/>
  </r>
  <r>
    <x v="379"/>
    <s v="Congo Dwarf Crocodile"/>
    <x v="5"/>
    <s v="Crocodylidae"/>
    <x v="1"/>
    <x v="240"/>
    <n v="9.9"/>
    <x v="1"/>
    <x v="0"/>
    <s v="25-08-2014"/>
    <x v="14"/>
    <x v="6"/>
    <x v="3"/>
    <s v="Gregory Murray"/>
    <s v="Executive give offer meet if research blood news."/>
    <n v="0"/>
  </r>
  <r>
    <x v="380"/>
    <s v="American Crocodile"/>
    <x v="1"/>
    <s v="Crocodylidae"/>
    <x v="0"/>
    <x v="241"/>
    <n v="352.7"/>
    <x v="0"/>
    <x v="2"/>
    <s v="28-09-2024"/>
    <x v="24"/>
    <x v="20"/>
    <x v="1"/>
    <s v="Eric Murray"/>
    <s v="Including per nature wind himself future sport opportunity six itself skin name door."/>
    <n v="0"/>
  </r>
  <r>
    <x v="381"/>
    <s v="West African Slender-snouted Crocodile"/>
    <x v="14"/>
    <s v="Crocodylidae"/>
    <x v="2"/>
    <x v="120"/>
    <n v="37.6"/>
    <x v="1"/>
    <x v="1"/>
    <s v="03-11-2018"/>
    <x v="7"/>
    <x v="17"/>
    <x v="2"/>
    <s v="Angela Galvan"/>
    <s v="Student boy other foot best knowledge final image our rate others."/>
    <n v="0"/>
  </r>
  <r>
    <x v="382"/>
    <s v="Mugger Crocodile (Marsh Crocodile)"/>
    <x v="3"/>
    <s v="Crocodylidae"/>
    <x v="0"/>
    <x v="38"/>
    <n v="186.3"/>
    <x v="0"/>
    <x v="1"/>
    <s v="28-07-2019"/>
    <x v="46"/>
    <x v="3"/>
    <x v="1"/>
    <s v="Erin Newman"/>
    <s v="Bed stage thought tough player a chair chance."/>
    <n v="0"/>
  </r>
  <r>
    <x v="383"/>
    <s v="Central African Slender-snouted Crocodile"/>
    <x v="16"/>
    <s v="Crocodylidae"/>
    <x v="2"/>
    <x v="37"/>
    <n v="155.30000000000001"/>
    <x v="0"/>
    <x v="2"/>
    <s v="29-12-2009"/>
    <x v="32"/>
    <x v="21"/>
    <x v="4"/>
    <s v="Jean Lane"/>
    <s v="Day theory feel some quickly truth view."/>
    <n v="0"/>
  </r>
  <r>
    <x v="384"/>
    <s v="American Crocodile"/>
    <x v="1"/>
    <s v="Crocodylidae"/>
    <x v="0"/>
    <x v="172"/>
    <n v="196.7"/>
    <x v="0"/>
    <x v="0"/>
    <s v="04-08-2014"/>
    <x v="24"/>
    <x v="22"/>
    <x v="1"/>
    <s v="Suzanne Mooney"/>
    <s v="Account worry identify camera family hard nature apply reflect star grow technology tend dog reduce hour."/>
    <n v="0"/>
  </r>
  <r>
    <x v="385"/>
    <s v="New Guinea Crocodile"/>
    <x v="13"/>
    <s v="Crocodylidae"/>
    <x v="0"/>
    <x v="242"/>
    <n v="106.1"/>
    <x v="0"/>
    <x v="0"/>
    <s v="05-09-2016"/>
    <x v="19"/>
    <x v="0"/>
    <x v="0"/>
    <s v="James James"/>
    <s v="Deep community cause new successful growth individual eye their by activity possible century those price window."/>
    <n v="0"/>
  </r>
  <r>
    <x v="386"/>
    <s v="Saltwater Crocodile"/>
    <x v="10"/>
    <s v="Crocodylidae"/>
    <x v="0"/>
    <x v="243"/>
    <n v="1139.7"/>
    <x v="0"/>
    <x v="0"/>
    <s v="14-07-2011"/>
    <x v="19"/>
    <x v="18"/>
    <x v="0"/>
    <s v="Chad Shaffer"/>
    <s v="Throw receive us perhaps lawyer interest star his difficult interesting account."/>
    <n v="0"/>
  </r>
  <r>
    <x v="387"/>
    <s v="Freshwater Crocodile (Johnstone's)"/>
    <x v="15"/>
    <s v="Crocodylidae"/>
    <x v="0"/>
    <x v="244"/>
    <n v="36.6"/>
    <x v="1"/>
    <x v="1"/>
    <s v="25-03-2016"/>
    <x v="20"/>
    <x v="14"/>
    <x v="0"/>
    <s v="Dr. Michael Adams DVM"/>
    <s v="Happen within nothing relate both loss real center rule worker worker single let back three because line score."/>
    <n v="0"/>
  </r>
  <r>
    <x v="388"/>
    <s v="Cuban Crocodile"/>
    <x v="11"/>
    <s v="Crocodylidae"/>
    <x v="0"/>
    <x v="122"/>
    <n v="191.8"/>
    <x v="0"/>
    <x v="2"/>
    <s v="09-01-2007"/>
    <x v="15"/>
    <x v="0"/>
    <x v="2"/>
    <s v="Angela Schultz"/>
    <s v="Fine apply gas sing light mention light safe inside whether."/>
    <n v="0"/>
  </r>
  <r>
    <x v="389"/>
    <s v="Morelet's Crocodile"/>
    <x v="0"/>
    <s v="Crocodylidae"/>
    <x v="0"/>
    <x v="245"/>
    <n v="59"/>
    <x v="0"/>
    <x v="1"/>
    <s v="24-09-2018"/>
    <x v="2"/>
    <x v="3"/>
    <x v="0"/>
    <s v="Donna Johnson"/>
    <s v="See risk nor article list college appear wrong speak person expert bar measure surface everyone car exactly tax add."/>
    <n v="0"/>
  </r>
  <r>
    <x v="390"/>
    <s v="West African Crocodile"/>
    <x v="6"/>
    <s v="Crocodylidae"/>
    <x v="0"/>
    <x v="229"/>
    <n v="37.1"/>
    <x v="1"/>
    <x v="0"/>
    <s v="31-05-2014"/>
    <x v="37"/>
    <x v="7"/>
    <x v="0"/>
    <s v="Christopher Vargas"/>
    <s v="Process have compare site door Congress month almost worker whose."/>
    <n v="0"/>
  </r>
  <r>
    <x v="391"/>
    <s v="Freshwater Crocodile (Johnstone's)"/>
    <x v="15"/>
    <s v="Crocodylidae"/>
    <x v="0"/>
    <x v="211"/>
    <n v="63.1"/>
    <x v="2"/>
    <x v="1"/>
    <s v="10-02-2023"/>
    <x v="20"/>
    <x v="24"/>
    <x v="0"/>
    <s v="Samantha Monroe"/>
    <s v="Side draw key point decision same generation politics sense break cold human feeling second."/>
    <n v="0"/>
  </r>
  <r>
    <x v="392"/>
    <s v="Mugger Crocodile (Marsh Crocodile)"/>
    <x v="3"/>
    <s v="Crocodylidae"/>
    <x v="0"/>
    <x v="246"/>
    <n v="47.8"/>
    <x v="3"/>
    <x v="1"/>
    <s v="04-07-2017"/>
    <x v="45"/>
    <x v="7"/>
    <x v="1"/>
    <s v="Kim James"/>
    <s v="Listen certain that activity until large question which."/>
    <n v="0"/>
  </r>
  <r>
    <x v="393"/>
    <s v="Cuban Crocodile"/>
    <x v="11"/>
    <s v="Crocodylidae"/>
    <x v="0"/>
    <x v="74"/>
    <n v="48.4"/>
    <x v="1"/>
    <x v="0"/>
    <s v="28-01-2020"/>
    <x v="15"/>
    <x v="25"/>
    <x v="2"/>
    <s v="Amanda Hardin"/>
    <s v="What it truth teach friend environment better pressure hospital significant see same open."/>
    <n v="0"/>
  </r>
  <r>
    <x v="394"/>
    <s v="Hall's New Guinea Crocodile"/>
    <x v="17"/>
    <s v="Crocodylidae"/>
    <x v="0"/>
    <x v="111"/>
    <n v="110.9"/>
    <x v="0"/>
    <x v="2"/>
    <s v="24-07-2015"/>
    <x v="19"/>
    <x v="25"/>
    <x v="0"/>
    <s v="George Vaughn"/>
    <s v="Finish action across attack in moment rate goal."/>
    <n v="0"/>
  </r>
  <r>
    <x v="395"/>
    <s v="New Guinea Crocodile"/>
    <x v="13"/>
    <s v="Crocodylidae"/>
    <x v="0"/>
    <x v="242"/>
    <n v="89.9"/>
    <x v="0"/>
    <x v="1"/>
    <s v="12-11-2016"/>
    <x v="19"/>
    <x v="0"/>
    <x v="0"/>
    <s v="Darlene Johnson"/>
    <s v="Begin voice prevent structure wear point remain build task candidate prevent tonight not."/>
    <n v="0"/>
  </r>
  <r>
    <x v="396"/>
    <s v="Borneo Crocodile (disputed)"/>
    <x v="9"/>
    <s v="Crocodylidae"/>
    <x v="0"/>
    <x v="247"/>
    <n v="51.4"/>
    <x v="1"/>
    <x v="1"/>
    <s v="01-03-2016"/>
    <x v="12"/>
    <x v="3"/>
    <x v="3"/>
    <s v="Stephanie Dominguez"/>
    <s v="Far produce away law yet show realize property."/>
    <n v="0"/>
  </r>
  <r>
    <x v="397"/>
    <s v="Freshwater Crocodile (Johnstone's)"/>
    <x v="15"/>
    <s v="Crocodylidae"/>
    <x v="0"/>
    <x v="248"/>
    <n v="54.2"/>
    <x v="0"/>
    <x v="2"/>
    <s v="08-01-2006"/>
    <x v="20"/>
    <x v="23"/>
    <x v="0"/>
    <s v="Dawn Norman"/>
    <s v="Since him four art western enough key man up particular condition man century."/>
    <n v="0"/>
  </r>
  <r>
    <x v="398"/>
    <s v="Philippine Crocodile"/>
    <x v="12"/>
    <s v="Crocodylidae"/>
    <x v="0"/>
    <x v="177"/>
    <n v="34.700000000000003"/>
    <x v="0"/>
    <x v="2"/>
    <s v="16-03-2022"/>
    <x v="11"/>
    <x v="13"/>
    <x v="2"/>
    <s v="Colleen Schneider"/>
    <s v="Resource billion authority number economy knowledge to chance policy usually professor entire."/>
    <n v="0"/>
  </r>
  <r>
    <x v="399"/>
    <s v="New Guinea Crocodile"/>
    <x v="13"/>
    <s v="Crocodylidae"/>
    <x v="0"/>
    <x v="3"/>
    <n v="76"/>
    <x v="2"/>
    <x v="0"/>
    <s v="20-10-2015"/>
    <x v="19"/>
    <x v="3"/>
    <x v="0"/>
    <s v="Summer Andrews"/>
    <s v="Remain side long identify road speech audience difficult his ready sister building movement yard four field."/>
    <n v="0"/>
  </r>
  <r>
    <x v="400"/>
    <s v="Congo Dwarf Crocodile"/>
    <x v="5"/>
    <s v="Crocodylidae"/>
    <x v="1"/>
    <x v="217"/>
    <n v="36.9"/>
    <x v="0"/>
    <x v="1"/>
    <s v="07-01-2017"/>
    <x v="14"/>
    <x v="6"/>
    <x v="3"/>
    <s v="Zachary Holland"/>
    <s v="Movement which ball least short possible computer always his course receive."/>
    <n v="0"/>
  </r>
  <r>
    <x v="401"/>
    <s v="Hall's New Guinea Crocodile"/>
    <x v="17"/>
    <s v="Crocodylidae"/>
    <x v="0"/>
    <x v="249"/>
    <n v="75"/>
    <x v="0"/>
    <x v="0"/>
    <s v="08-05-2018"/>
    <x v="19"/>
    <x v="3"/>
    <x v="0"/>
    <s v="Lydia Howard"/>
    <s v="Those just country along agent you draw."/>
    <n v="0"/>
  </r>
  <r>
    <x v="402"/>
    <s v="Saltwater Crocodile"/>
    <x v="10"/>
    <s v="Crocodylidae"/>
    <x v="0"/>
    <x v="250"/>
    <n v="263.89999999999998"/>
    <x v="3"/>
    <x v="1"/>
    <s v="24-07-2005"/>
    <x v="19"/>
    <x v="1"/>
    <x v="0"/>
    <s v="Ricky Schneider"/>
    <s v="Move strong last yet already argue skin amount brother southern project."/>
    <n v="0"/>
  </r>
  <r>
    <x v="403"/>
    <s v="New Guinea Crocodile"/>
    <x v="13"/>
    <s v="Crocodylidae"/>
    <x v="0"/>
    <x v="251"/>
    <n v="166.5"/>
    <x v="0"/>
    <x v="1"/>
    <s v="24-12-2007"/>
    <x v="19"/>
    <x v="3"/>
    <x v="0"/>
    <s v="Michael Sawyer"/>
    <s v="Scientist do author save."/>
    <n v="0"/>
  </r>
  <r>
    <x v="404"/>
    <s v="West African Slender-snouted Crocodile"/>
    <x v="14"/>
    <s v="Crocodylidae"/>
    <x v="2"/>
    <x v="93"/>
    <n v="158.5"/>
    <x v="0"/>
    <x v="0"/>
    <s v="23-06-2012"/>
    <x v="9"/>
    <x v="17"/>
    <x v="2"/>
    <s v="Alec Meadows DDS"/>
    <s v="Red candidate common anyone film soldier."/>
    <n v="0"/>
  </r>
  <r>
    <x v="405"/>
    <s v="West African Dwarf Crocodile"/>
    <x v="7"/>
    <s v="Crocodylidae"/>
    <x v="1"/>
    <x v="252"/>
    <n v="5.2"/>
    <x v="1"/>
    <x v="1"/>
    <s v="28-02-2012"/>
    <x v="9"/>
    <x v="6"/>
    <x v="1"/>
    <s v="Christopher Garza"/>
    <s v="Box organization past as dark front structure."/>
    <n v="0"/>
  </r>
  <r>
    <x v="406"/>
    <s v="Cuban Crocodile"/>
    <x v="11"/>
    <s v="Crocodylidae"/>
    <x v="0"/>
    <x v="212"/>
    <n v="146.9"/>
    <x v="2"/>
    <x v="1"/>
    <s v="29-06-2010"/>
    <x v="15"/>
    <x v="25"/>
    <x v="2"/>
    <s v="Jennifer Martinez"/>
    <s v="National focus who degree animal community as event serious collection have close during."/>
    <n v="0"/>
  </r>
  <r>
    <x v="407"/>
    <s v="New Guinea Crocodile"/>
    <x v="13"/>
    <s v="Crocodylidae"/>
    <x v="0"/>
    <x v="200"/>
    <n v="62.4"/>
    <x v="2"/>
    <x v="1"/>
    <s v="16-05-2018"/>
    <x v="26"/>
    <x v="3"/>
    <x v="0"/>
    <s v="Brandi Moody"/>
    <s v="Partner sing administration main according conference become prepare thought indicate southern significant realize deal policy."/>
    <n v="0"/>
  </r>
  <r>
    <x v="408"/>
    <s v="Freshwater Crocodile (Johnstone's)"/>
    <x v="15"/>
    <s v="Crocodylidae"/>
    <x v="0"/>
    <x v="253"/>
    <n v="42.6"/>
    <x v="0"/>
    <x v="2"/>
    <s v="26-09-2017"/>
    <x v="20"/>
    <x v="14"/>
    <x v="0"/>
    <s v="Jennifer Hurley"/>
    <s v="Reality other response partner because step feeling industry newspaper court worry with peace television would medical less."/>
    <n v="0"/>
  </r>
  <r>
    <x v="409"/>
    <s v="Morelet's Crocodile"/>
    <x v="0"/>
    <s v="Crocodylidae"/>
    <x v="0"/>
    <x v="175"/>
    <n v="60.1"/>
    <x v="1"/>
    <x v="2"/>
    <s v="17-10-2013"/>
    <x v="2"/>
    <x v="8"/>
    <x v="0"/>
    <s v="Christine Brown"/>
    <s v="Someone rate why listen computer prove amount population."/>
    <n v="0"/>
  </r>
  <r>
    <x v="410"/>
    <s v="New Guinea Crocodile"/>
    <x v="13"/>
    <s v="Crocodylidae"/>
    <x v="0"/>
    <x v="198"/>
    <n v="55.6"/>
    <x v="1"/>
    <x v="0"/>
    <s v="24-05-2016"/>
    <x v="19"/>
    <x v="0"/>
    <x v="0"/>
    <s v="Jeffrey Cook"/>
    <s v="Analysis science understand compare size machine break time."/>
    <n v="0"/>
  </r>
  <r>
    <x v="411"/>
    <s v="New Guinea Crocodile"/>
    <x v="13"/>
    <s v="Crocodylidae"/>
    <x v="0"/>
    <x v="136"/>
    <n v="31.5"/>
    <x v="1"/>
    <x v="2"/>
    <s v="11-08-2013"/>
    <x v="19"/>
    <x v="0"/>
    <x v="0"/>
    <s v="Leslie Nguyen"/>
    <s v="Section together discover body direction down include."/>
    <n v="0"/>
  </r>
  <r>
    <x v="412"/>
    <s v="Borneo Crocodile (disputed)"/>
    <x v="9"/>
    <s v="Crocodylidae"/>
    <x v="0"/>
    <x v="170"/>
    <n v="134.5"/>
    <x v="0"/>
    <x v="0"/>
    <s v="01-08-2021"/>
    <x v="12"/>
    <x v="3"/>
    <x v="3"/>
    <s v="Steven Jones"/>
    <s v="Machine three certain until lawyer hold carry rest place wish dark camera realize arrive carry surface learn."/>
    <n v="0"/>
  </r>
  <r>
    <x v="413"/>
    <s v="New Guinea Crocodile"/>
    <x v="13"/>
    <s v="Crocodylidae"/>
    <x v="0"/>
    <x v="11"/>
    <n v="60.9"/>
    <x v="1"/>
    <x v="2"/>
    <s v="06-05-2012"/>
    <x v="26"/>
    <x v="3"/>
    <x v="0"/>
    <s v="Greg Tanner"/>
    <s v="Church some well town official need discover in."/>
    <n v="0"/>
  </r>
  <r>
    <x v="414"/>
    <s v="American Crocodile"/>
    <x v="1"/>
    <s v="Crocodylidae"/>
    <x v="0"/>
    <x v="93"/>
    <n v="195.5"/>
    <x v="0"/>
    <x v="1"/>
    <s v="07-05-2008"/>
    <x v="24"/>
    <x v="1"/>
    <x v="1"/>
    <s v="Shannon Robinson"/>
    <s v="Student evidence role save east force often through option chance off above woman always."/>
    <n v="0"/>
  </r>
  <r>
    <x v="415"/>
    <s v="West African Slender-snouted Crocodile"/>
    <x v="14"/>
    <s v="Crocodylidae"/>
    <x v="2"/>
    <x v="212"/>
    <n v="161"/>
    <x v="2"/>
    <x v="2"/>
    <s v="02-01-2007"/>
    <x v="42"/>
    <x v="17"/>
    <x v="2"/>
    <s v="Randy Johnson"/>
    <s v="Hour special recent better manager bar send really image design grow dream your administration protect class learn."/>
    <n v="0"/>
  </r>
  <r>
    <x v="416"/>
    <s v="West African Crocodile"/>
    <x v="6"/>
    <s v="Crocodylidae"/>
    <x v="0"/>
    <x v="254"/>
    <n v="35.1"/>
    <x v="3"/>
    <x v="0"/>
    <s v="26-04-2024"/>
    <x v="37"/>
    <x v="3"/>
    <x v="0"/>
    <s v="Lauren Bray"/>
    <s v="Sign them if smile have less plant team audience throw."/>
    <n v="0"/>
  </r>
  <r>
    <x v="417"/>
    <s v="Borneo Crocodile (disputed)"/>
    <x v="9"/>
    <s v="Crocodylidae"/>
    <x v="0"/>
    <x v="255"/>
    <n v="197.1"/>
    <x v="0"/>
    <x v="1"/>
    <s v="21-11-2008"/>
    <x v="12"/>
    <x v="3"/>
    <x v="3"/>
    <s v="Andrew Simmons"/>
    <s v="Recently partner offer debate range per friend usually."/>
    <n v="0"/>
  </r>
  <r>
    <x v="418"/>
    <s v="Congo Dwarf Crocodile"/>
    <x v="5"/>
    <s v="Crocodylidae"/>
    <x v="1"/>
    <x v="109"/>
    <n v="22.6"/>
    <x v="0"/>
    <x v="2"/>
    <s v="04-10-2019"/>
    <x v="5"/>
    <x v="6"/>
    <x v="3"/>
    <s v="Susan Cox"/>
    <s v="Book half people half."/>
    <n v="0"/>
  </r>
  <r>
    <x v="419"/>
    <s v="Cuban Crocodile"/>
    <x v="11"/>
    <s v="Crocodylidae"/>
    <x v="0"/>
    <x v="256"/>
    <n v="77.099999999999994"/>
    <x v="2"/>
    <x v="1"/>
    <s v="25-05-2023"/>
    <x v="15"/>
    <x v="0"/>
    <x v="2"/>
    <s v="Justin Jones"/>
    <s v="Catch friend much power say sell that reflect send."/>
    <n v="0"/>
  </r>
  <r>
    <x v="420"/>
    <s v="Mugger Crocodile (Marsh Crocodile)"/>
    <x v="3"/>
    <s v="Crocodylidae"/>
    <x v="0"/>
    <x v="257"/>
    <n v="116.2"/>
    <x v="0"/>
    <x v="2"/>
    <s v="13-10-2025"/>
    <x v="40"/>
    <x v="4"/>
    <x v="1"/>
    <s v="Erica Hurst"/>
    <s v="Quite everyone as generation main money but."/>
    <n v="0"/>
  </r>
  <r>
    <x v="421"/>
    <s v="Saltwater Crocodile"/>
    <x v="10"/>
    <s v="Crocodylidae"/>
    <x v="0"/>
    <x v="24"/>
    <n v="473.1"/>
    <x v="1"/>
    <x v="2"/>
    <s v="06-06-2015"/>
    <x v="11"/>
    <x v="11"/>
    <x v="0"/>
    <s v="Meghan Patel"/>
    <s v="Later happy pull really within third could this beautiful hospital condition when baby."/>
    <n v="0"/>
  </r>
  <r>
    <x v="422"/>
    <s v="American Crocodile"/>
    <x v="1"/>
    <s v="Crocodylidae"/>
    <x v="0"/>
    <x v="71"/>
    <n v="183.4"/>
    <x v="0"/>
    <x v="1"/>
    <s v="04-01-2012"/>
    <x v="1"/>
    <x v="22"/>
    <x v="1"/>
    <s v="Brian Hernandez"/>
    <s v="Themselves minute physical fall wide must car get."/>
    <n v="0"/>
  </r>
  <r>
    <x v="423"/>
    <s v="Congo Dwarf Crocodile"/>
    <x v="5"/>
    <s v="Crocodylidae"/>
    <x v="1"/>
    <x v="157"/>
    <n v="28.4"/>
    <x v="2"/>
    <x v="2"/>
    <s v="04-10-2008"/>
    <x v="14"/>
    <x v="19"/>
    <x v="3"/>
    <s v="Matthew Carter"/>
    <s v="Against soon strong mind from official."/>
    <n v="0"/>
  </r>
  <r>
    <x v="424"/>
    <s v="Saltwater Crocodile"/>
    <x v="10"/>
    <s v="Crocodylidae"/>
    <x v="0"/>
    <x v="99"/>
    <n v="698.8"/>
    <x v="0"/>
    <x v="0"/>
    <s v="08-06-2011"/>
    <x v="19"/>
    <x v="11"/>
    <x v="0"/>
    <s v="Rachel Tucker"/>
    <s v="Success knowledge fight car smile commercial employee machine wife show."/>
    <n v="0"/>
  </r>
  <r>
    <x v="425"/>
    <s v="West African Dwarf Crocodile"/>
    <x v="7"/>
    <s v="Crocodylidae"/>
    <x v="1"/>
    <x v="201"/>
    <n v="17.3"/>
    <x v="2"/>
    <x v="1"/>
    <s v="29-07-2021"/>
    <x v="25"/>
    <x v="9"/>
    <x v="1"/>
    <s v="Harry Bryant"/>
    <s v="Peace claim movement consider compare remain toward some."/>
    <n v="0"/>
  </r>
  <r>
    <x v="426"/>
    <s v="Orinoco Crocodile"/>
    <x v="2"/>
    <s v="Crocodylidae"/>
    <x v="0"/>
    <x v="107"/>
    <n v="197.6"/>
    <x v="2"/>
    <x v="0"/>
    <s v="15-10-2023"/>
    <x v="24"/>
    <x v="2"/>
    <x v="2"/>
    <s v="Bruce Chaney"/>
    <s v="Call employee continue none alone first gas health music class feeling turn identify material certainly."/>
    <n v="0"/>
  </r>
  <r>
    <x v="427"/>
    <s v="Mugger Crocodile (Marsh Crocodile)"/>
    <x v="3"/>
    <s v="Crocodylidae"/>
    <x v="0"/>
    <x v="75"/>
    <n v="63.7"/>
    <x v="1"/>
    <x v="0"/>
    <s v="04-10-2008"/>
    <x v="17"/>
    <x v="12"/>
    <x v="1"/>
    <s v="Francisco Smith"/>
    <s v="Wish former relate listen face want wonder off chair north trade kind ready rule too cause."/>
    <n v="0"/>
  </r>
  <r>
    <x v="428"/>
    <s v="Freshwater Crocodile (Johnstone's)"/>
    <x v="15"/>
    <s v="Crocodylidae"/>
    <x v="0"/>
    <x v="108"/>
    <n v="53.4"/>
    <x v="0"/>
    <x v="2"/>
    <s v="08-04-2005"/>
    <x v="20"/>
    <x v="23"/>
    <x v="0"/>
    <s v="Elizabeth Morales"/>
    <s v="Land begin area political on develop very everyone against Mrs."/>
    <n v="0"/>
  </r>
  <r>
    <x v="429"/>
    <s v="New Guinea Crocodile"/>
    <x v="13"/>
    <s v="Crocodylidae"/>
    <x v="0"/>
    <x v="258"/>
    <n v="70.5"/>
    <x v="0"/>
    <x v="2"/>
    <s v="07-07-2012"/>
    <x v="26"/>
    <x v="0"/>
    <x v="0"/>
    <s v="Michael Miller"/>
    <s v="Hour make owner memory argue project huge respond."/>
    <n v="0"/>
  </r>
  <r>
    <x v="430"/>
    <s v="Siamese Crocodile"/>
    <x v="4"/>
    <s v="Crocodylidae"/>
    <x v="0"/>
    <x v="46"/>
    <n v="121.9"/>
    <x v="0"/>
    <x v="0"/>
    <s v="30-08-2016"/>
    <x v="41"/>
    <x v="27"/>
    <x v="2"/>
    <s v="James Smith"/>
    <s v="Goal within them because road know yeah sound."/>
    <n v="0"/>
  </r>
  <r>
    <x v="431"/>
    <s v="New Guinea Crocodile"/>
    <x v="13"/>
    <s v="Crocodylidae"/>
    <x v="0"/>
    <x v="70"/>
    <n v="32.6"/>
    <x v="1"/>
    <x v="0"/>
    <s v="23-11-2018"/>
    <x v="19"/>
    <x v="7"/>
    <x v="0"/>
    <s v="Robert Waller"/>
    <s v="Rock increase structure our century field write moment friend value."/>
    <n v="0"/>
  </r>
  <r>
    <x v="432"/>
    <s v="Morelet's Crocodile"/>
    <x v="0"/>
    <s v="Crocodylidae"/>
    <x v="0"/>
    <x v="94"/>
    <n v="101.4"/>
    <x v="0"/>
    <x v="0"/>
    <s v="08-08-2020"/>
    <x v="2"/>
    <x v="3"/>
    <x v="0"/>
    <s v="Jaime Smith"/>
    <s v="Increase new report sense carry control high network amount."/>
    <n v="0"/>
  </r>
  <r>
    <x v="433"/>
    <s v="West African Slender-snouted Crocodile"/>
    <x v="14"/>
    <s v="Crocodylidae"/>
    <x v="2"/>
    <x v="91"/>
    <n v="178.8"/>
    <x v="0"/>
    <x v="1"/>
    <s v="08-04-2022"/>
    <x v="7"/>
    <x v="0"/>
    <x v="2"/>
    <s v="Sandra Torres"/>
    <s v="Science different social child feel policy PM buy program explain."/>
    <n v="0"/>
  </r>
  <r>
    <x v="434"/>
    <s v="American Crocodile"/>
    <x v="1"/>
    <s v="Crocodylidae"/>
    <x v="0"/>
    <x v="259"/>
    <n v="196.1"/>
    <x v="0"/>
    <x v="0"/>
    <s v="19-11-2014"/>
    <x v="2"/>
    <x v="20"/>
    <x v="1"/>
    <s v="Terry Newman"/>
    <s v="Budget everyone yes at seat."/>
    <n v="0"/>
  </r>
  <r>
    <x v="435"/>
    <s v="West African Crocodile"/>
    <x v="6"/>
    <s v="Crocodylidae"/>
    <x v="0"/>
    <x v="111"/>
    <n v="134"/>
    <x v="0"/>
    <x v="2"/>
    <s v="17-01-2021"/>
    <x v="37"/>
    <x v="3"/>
    <x v="0"/>
    <s v="Krystal Oneill"/>
    <s v="Rather window stand health run adult employee ok."/>
    <n v="0"/>
  </r>
  <r>
    <x v="436"/>
    <s v="American Crocodile"/>
    <x v="1"/>
    <s v="Crocodylidae"/>
    <x v="0"/>
    <x v="260"/>
    <n v="63.2"/>
    <x v="3"/>
    <x v="2"/>
    <s v="16-04-2025"/>
    <x v="24"/>
    <x v="22"/>
    <x v="1"/>
    <s v="Joel Steele"/>
    <s v="Clear evening information treatment green face morning view message short consumer behind sell myself."/>
    <n v="0"/>
  </r>
  <r>
    <x v="437"/>
    <s v="Central African Slender-snouted Crocodile"/>
    <x v="16"/>
    <s v="Crocodylidae"/>
    <x v="2"/>
    <x v="132"/>
    <n v="40.5"/>
    <x v="1"/>
    <x v="2"/>
    <s v="20-09-2007"/>
    <x v="32"/>
    <x v="0"/>
    <x v="4"/>
    <s v="Samantha Cohen"/>
    <s v="Even recently guy move goal century carry example single include."/>
    <n v="0"/>
  </r>
  <r>
    <x v="438"/>
    <s v="Freshwater Crocodile (Johnstone's)"/>
    <x v="15"/>
    <s v="Crocodylidae"/>
    <x v="0"/>
    <x v="261"/>
    <n v="76.8"/>
    <x v="2"/>
    <x v="0"/>
    <s v="09-06-2017"/>
    <x v="20"/>
    <x v="23"/>
    <x v="0"/>
    <s v="Carla Robinson"/>
    <s v="Determine could today party story moment mother necessary series box leave."/>
    <n v="0"/>
  </r>
  <r>
    <x v="439"/>
    <s v="Freshwater Crocodile (Johnstone's)"/>
    <x v="15"/>
    <s v="Crocodylidae"/>
    <x v="0"/>
    <x v="73"/>
    <n v="62.6"/>
    <x v="0"/>
    <x v="1"/>
    <s v="02-04-2009"/>
    <x v="20"/>
    <x v="14"/>
    <x v="0"/>
    <s v="Robert Mclean"/>
    <s v="Give reality catch kind would mission wide common fight season."/>
    <n v="0"/>
  </r>
  <r>
    <x v="440"/>
    <s v="Nile Crocodile"/>
    <x v="8"/>
    <s v="Crocodylidae"/>
    <x v="0"/>
    <x v="262"/>
    <n v="512.70000000000005"/>
    <x v="2"/>
    <x v="2"/>
    <s v="15-05-2005"/>
    <x v="16"/>
    <x v="12"/>
    <x v="0"/>
    <s v="Carl Benson"/>
    <s v="Film decide wonder interesting several."/>
    <n v="0"/>
  </r>
  <r>
    <x v="441"/>
    <s v="New Guinea Crocodile"/>
    <x v="13"/>
    <s v="Crocodylidae"/>
    <x v="0"/>
    <x v="33"/>
    <n v="82"/>
    <x v="0"/>
    <x v="0"/>
    <s v="15-08-2021"/>
    <x v="19"/>
    <x v="7"/>
    <x v="0"/>
    <s v="Albert Washington"/>
    <s v="Amount blue soldier message arrive budget."/>
    <n v="0"/>
  </r>
  <r>
    <x v="442"/>
    <s v="Cuban Crocodile"/>
    <x v="11"/>
    <s v="Crocodylidae"/>
    <x v="0"/>
    <x v="263"/>
    <n v="114.2"/>
    <x v="0"/>
    <x v="2"/>
    <s v="30-05-2023"/>
    <x v="15"/>
    <x v="0"/>
    <x v="2"/>
    <s v="Austin Contreras"/>
    <s v="Site turn day top continue."/>
    <n v="0"/>
  </r>
  <r>
    <x v="443"/>
    <s v="American Crocodile"/>
    <x v="1"/>
    <s v="Crocodylidae"/>
    <x v="0"/>
    <x v="131"/>
    <n v="273.7"/>
    <x v="0"/>
    <x v="1"/>
    <s v="20-03-2020"/>
    <x v="24"/>
    <x v="1"/>
    <x v="1"/>
    <s v="Brandon Singleton"/>
    <s v="We girl civil may rock drop."/>
    <n v="0"/>
  </r>
  <r>
    <x v="444"/>
    <s v="Congo Dwarf Crocodile"/>
    <x v="5"/>
    <s v="Crocodylidae"/>
    <x v="1"/>
    <x v="264"/>
    <n v="11.2"/>
    <x v="2"/>
    <x v="2"/>
    <s v="08-10-2008"/>
    <x v="5"/>
    <x v="6"/>
    <x v="3"/>
    <s v="Annette Lane"/>
    <s v="More respond who commercial senior above rise."/>
    <n v="0"/>
  </r>
  <r>
    <x v="445"/>
    <s v="Mugger Crocodile (Marsh Crocodile)"/>
    <x v="3"/>
    <s v="Crocodylidae"/>
    <x v="0"/>
    <x v="207"/>
    <n v="101.4"/>
    <x v="2"/>
    <x v="0"/>
    <s v="07-11-2020"/>
    <x v="40"/>
    <x v="4"/>
    <x v="1"/>
    <s v="Tami York"/>
    <s v="Hand operation keep whatever Congress great here Democrat dinner both world buy book career."/>
    <n v="0"/>
  </r>
  <r>
    <x v="446"/>
    <s v="Central African Slender-snouted Crocodile"/>
    <x v="16"/>
    <s v="Crocodylidae"/>
    <x v="2"/>
    <x v="265"/>
    <n v="114.9"/>
    <x v="0"/>
    <x v="1"/>
    <s v="07-07-2020"/>
    <x v="31"/>
    <x v="21"/>
    <x v="4"/>
    <s v="Michele Hawkins"/>
    <s v="Bank management his lead save reach subject difficult."/>
    <n v="0"/>
  </r>
  <r>
    <x v="447"/>
    <s v="American Crocodile"/>
    <x v="1"/>
    <s v="Crocodylidae"/>
    <x v="0"/>
    <x v="266"/>
    <n v="91.4"/>
    <x v="1"/>
    <x v="1"/>
    <s v="20-05-2016"/>
    <x v="15"/>
    <x v="20"/>
    <x v="1"/>
    <s v="William Patterson"/>
    <s v="Thus sort voice happen actually purpose."/>
    <n v="0"/>
  </r>
  <r>
    <x v="448"/>
    <s v="Siamese Crocodile"/>
    <x v="4"/>
    <s v="Crocodylidae"/>
    <x v="0"/>
    <x v="267"/>
    <n v="89.4"/>
    <x v="2"/>
    <x v="0"/>
    <s v="19-06-2019"/>
    <x v="41"/>
    <x v="0"/>
    <x v="2"/>
    <s v="Jennifer Mills"/>
    <s v="Budget house reason within scientist throughout."/>
    <n v="0"/>
  </r>
  <r>
    <x v="449"/>
    <s v="Borneo Crocodile (disputed)"/>
    <x v="9"/>
    <s v="Crocodylidae"/>
    <x v="0"/>
    <x v="257"/>
    <n v="96.8"/>
    <x v="0"/>
    <x v="0"/>
    <s v="28-01-2025"/>
    <x v="10"/>
    <x v="10"/>
    <x v="3"/>
    <s v="Jack Gonzalez"/>
    <s v="Organization wrong but study rise everything require old event."/>
    <n v="0"/>
  </r>
  <r>
    <x v="450"/>
    <s v="Borneo Crocodile (disputed)"/>
    <x v="9"/>
    <s v="Crocodylidae"/>
    <x v="0"/>
    <x v="268"/>
    <n v="70.7"/>
    <x v="1"/>
    <x v="2"/>
    <s v="29-12-2024"/>
    <x v="10"/>
    <x v="3"/>
    <x v="3"/>
    <s v="Maria Ross"/>
    <s v="Project wear would memory challenge lawyer business majority discuss wall ahead scene store marriage ago."/>
    <n v="0"/>
  </r>
  <r>
    <x v="451"/>
    <s v="Central African Slender-snouted Crocodile"/>
    <x v="16"/>
    <s v="Crocodylidae"/>
    <x v="2"/>
    <x v="269"/>
    <n v="79.3"/>
    <x v="2"/>
    <x v="2"/>
    <s v="19-01-2011"/>
    <x v="31"/>
    <x v="0"/>
    <x v="4"/>
    <s v="Larry Murphy"/>
    <s v="Perform benefit baby seem should society dark."/>
    <n v="0"/>
  </r>
  <r>
    <x v="452"/>
    <s v="Saltwater Crocodile"/>
    <x v="10"/>
    <s v="Crocodylidae"/>
    <x v="0"/>
    <x v="214"/>
    <n v="550"/>
    <x v="0"/>
    <x v="1"/>
    <s v="08-07-2008"/>
    <x v="36"/>
    <x v="1"/>
    <x v="0"/>
    <s v="Katherine Green"/>
    <s v="Special music adult shake wrong they budget late table kind along computer process single."/>
    <n v="0"/>
  </r>
  <r>
    <x v="453"/>
    <s v="Mugger Crocodile (Marsh Crocodile)"/>
    <x v="3"/>
    <s v="Crocodylidae"/>
    <x v="0"/>
    <x v="20"/>
    <n v="118.3"/>
    <x v="0"/>
    <x v="2"/>
    <s v="29-04-2005"/>
    <x v="17"/>
    <x v="3"/>
    <x v="1"/>
    <s v="Carly Jordan"/>
    <s v="Resource maintain body push process rate occur live."/>
    <n v="0"/>
  </r>
  <r>
    <x v="454"/>
    <s v="New Guinea Crocodile"/>
    <x v="13"/>
    <s v="Crocodylidae"/>
    <x v="0"/>
    <x v="154"/>
    <n v="86.8"/>
    <x v="0"/>
    <x v="2"/>
    <s v="29-12-2005"/>
    <x v="19"/>
    <x v="0"/>
    <x v="0"/>
    <s v="Katie Myers"/>
    <s v="Opportunity help put short expect article opportunity campaign hand special once she personal herself into yeah in."/>
    <n v="0"/>
  </r>
  <r>
    <x v="455"/>
    <s v="Saltwater Crocodile"/>
    <x v="10"/>
    <s v="Crocodylidae"/>
    <x v="0"/>
    <x v="270"/>
    <n v="517.70000000000005"/>
    <x v="2"/>
    <x v="1"/>
    <s v="31-05-2021"/>
    <x v="19"/>
    <x v="1"/>
    <x v="0"/>
    <s v="David Young"/>
    <s v="Or travel assume figure front after for."/>
    <n v="0"/>
  </r>
  <r>
    <x v="456"/>
    <s v="Hall's New Guinea Crocodile"/>
    <x v="17"/>
    <s v="Crocodylidae"/>
    <x v="0"/>
    <x v="38"/>
    <n v="147.9"/>
    <x v="0"/>
    <x v="1"/>
    <s v="05-10-2021"/>
    <x v="19"/>
    <x v="3"/>
    <x v="0"/>
    <s v="Scott Bradley"/>
    <s v="Entire receive onto worry help hope occur space beyond push from me share fund."/>
    <n v="0"/>
  </r>
  <r>
    <x v="457"/>
    <s v="Cuban Crocodile"/>
    <x v="11"/>
    <s v="Crocodylidae"/>
    <x v="0"/>
    <x v="112"/>
    <n v="65.400000000000006"/>
    <x v="1"/>
    <x v="0"/>
    <s v="27-08-2011"/>
    <x v="15"/>
    <x v="0"/>
    <x v="2"/>
    <s v="Heidi Graham"/>
    <s v="Player wind away sure degree enter father of source person when response official option event note most."/>
    <n v="0"/>
  </r>
  <r>
    <x v="458"/>
    <s v="Philippine Crocodile"/>
    <x v="12"/>
    <s v="Crocodylidae"/>
    <x v="0"/>
    <x v="271"/>
    <n v="117.5"/>
    <x v="0"/>
    <x v="0"/>
    <s v="04-08-2013"/>
    <x v="11"/>
    <x v="3"/>
    <x v="2"/>
    <s v="Gregory Jones"/>
    <s v="Measure feel professional finish increase."/>
    <n v="0"/>
  </r>
  <r>
    <x v="459"/>
    <s v="Hall's New Guinea Crocodile"/>
    <x v="17"/>
    <s v="Crocodylidae"/>
    <x v="0"/>
    <x v="75"/>
    <n v="38"/>
    <x v="1"/>
    <x v="1"/>
    <s v="25-09-2015"/>
    <x v="19"/>
    <x v="25"/>
    <x v="0"/>
    <s v="Jose Powers"/>
    <s v="Congress affect reflect television officer defense while score level view mouth pass shoulder its."/>
    <n v="0"/>
  </r>
  <r>
    <x v="460"/>
    <s v="Hall's New Guinea Crocodile"/>
    <x v="17"/>
    <s v="Crocodylidae"/>
    <x v="0"/>
    <x v="225"/>
    <n v="126"/>
    <x v="0"/>
    <x v="2"/>
    <s v="02-12-2020"/>
    <x v="19"/>
    <x v="3"/>
    <x v="0"/>
    <s v="Lori Boyd"/>
    <s v="Leg drive second she such improve team treat plant suffer environment."/>
    <n v="0"/>
  </r>
  <r>
    <x v="461"/>
    <s v="American Crocodile"/>
    <x v="1"/>
    <s v="Crocodylidae"/>
    <x v="0"/>
    <x v="4"/>
    <n v="239"/>
    <x v="0"/>
    <x v="0"/>
    <s v="15-06-2007"/>
    <x v="15"/>
    <x v="1"/>
    <x v="1"/>
    <s v="Christopher Mcdaniel"/>
    <s v="Image box court early still less."/>
    <n v="0"/>
  </r>
  <r>
    <x v="462"/>
    <s v="Cuban Crocodile"/>
    <x v="11"/>
    <s v="Crocodylidae"/>
    <x v="0"/>
    <x v="12"/>
    <n v="103"/>
    <x v="0"/>
    <x v="1"/>
    <s v="24-11-2025"/>
    <x v="15"/>
    <x v="0"/>
    <x v="2"/>
    <s v="Jessica Lucas"/>
    <s v="Dark evening ahead smile everyone nearly popular."/>
    <n v="0"/>
  </r>
  <r>
    <x v="463"/>
    <s v="Borneo Crocodile (disputed)"/>
    <x v="9"/>
    <s v="Crocodylidae"/>
    <x v="0"/>
    <x v="73"/>
    <n v="88.6"/>
    <x v="1"/>
    <x v="2"/>
    <s v="24-12-2017"/>
    <x v="12"/>
    <x v="10"/>
    <x v="3"/>
    <s v="Nathan Casey"/>
    <s v="Teacher base own test too imagine guy price."/>
    <n v="0"/>
  </r>
  <r>
    <x v="464"/>
    <s v="West African Dwarf Crocodile"/>
    <x v="7"/>
    <s v="Crocodylidae"/>
    <x v="1"/>
    <x v="272"/>
    <n v="19.7"/>
    <x v="0"/>
    <x v="0"/>
    <s v="30-04-2008"/>
    <x v="7"/>
    <x v="9"/>
    <x v="1"/>
    <s v="Tony Ramsey"/>
    <s v="Door number matter building professional oil simple moment market bed."/>
    <n v="0"/>
  </r>
  <r>
    <x v="465"/>
    <s v="Orinoco Crocodile"/>
    <x v="2"/>
    <s v="Crocodylidae"/>
    <x v="0"/>
    <x v="273"/>
    <n v="347.9"/>
    <x v="0"/>
    <x v="1"/>
    <s v="27-10-2022"/>
    <x v="1"/>
    <x v="16"/>
    <x v="2"/>
    <s v="Patricia Edwards"/>
    <s v="Say south season very design blood degree ever impact television argue mouth."/>
    <n v="0"/>
  </r>
  <r>
    <x v="466"/>
    <s v="Morelet's Crocodile"/>
    <x v="0"/>
    <s v="Crocodylidae"/>
    <x v="0"/>
    <x v="258"/>
    <n v="65.099999999999994"/>
    <x v="0"/>
    <x v="0"/>
    <s v="06-12-2019"/>
    <x v="0"/>
    <x v="3"/>
    <x v="0"/>
    <s v="Ashley Gardner"/>
    <s v="Radio white these view guy resource start again whom."/>
    <n v="0"/>
  </r>
  <r>
    <x v="467"/>
    <s v="Hall's New Guinea Crocodile"/>
    <x v="17"/>
    <s v="Crocodylidae"/>
    <x v="0"/>
    <x v="111"/>
    <n v="97.2"/>
    <x v="0"/>
    <x v="0"/>
    <s v="11-04-2015"/>
    <x v="19"/>
    <x v="25"/>
    <x v="0"/>
    <s v="Sarah Bates"/>
    <s v="Real small dream."/>
    <n v="0"/>
  </r>
  <r>
    <x v="468"/>
    <s v="Congo Dwarf Crocodile"/>
    <x v="5"/>
    <s v="Crocodylidae"/>
    <x v="1"/>
    <x v="189"/>
    <n v="32.200000000000003"/>
    <x v="0"/>
    <x v="0"/>
    <s v="08-12-2022"/>
    <x v="5"/>
    <x v="19"/>
    <x v="3"/>
    <s v="Ellen Mullen"/>
    <s v="Total rate movement door kind account whether."/>
    <n v="0"/>
  </r>
  <r>
    <x v="469"/>
    <s v="Central African Slender-snouted Crocodile"/>
    <x v="16"/>
    <s v="Crocodylidae"/>
    <x v="2"/>
    <x v="274"/>
    <n v="33.4"/>
    <x v="1"/>
    <x v="1"/>
    <s v="22-10-2016"/>
    <x v="31"/>
    <x v="0"/>
    <x v="4"/>
    <s v="Tabitha Turner"/>
    <s v="Father teacher civil keep first speech popular smile."/>
    <n v="0"/>
  </r>
  <r>
    <x v="470"/>
    <s v="Nile Crocodile"/>
    <x v="8"/>
    <s v="Crocodylidae"/>
    <x v="0"/>
    <x v="275"/>
    <n v="461.5"/>
    <x v="2"/>
    <x v="1"/>
    <s v="05-04-2006"/>
    <x v="33"/>
    <x v="12"/>
    <x v="0"/>
    <s v="Bobby Chan"/>
    <s v="Likely include subject response theory star station recognize media goal own spend scene law."/>
    <n v="0"/>
  </r>
  <r>
    <x v="471"/>
    <s v="Cuban Crocodile"/>
    <x v="11"/>
    <s v="Crocodylidae"/>
    <x v="0"/>
    <x v="276"/>
    <n v="141"/>
    <x v="0"/>
    <x v="0"/>
    <s v="29-04-2021"/>
    <x v="15"/>
    <x v="0"/>
    <x v="2"/>
    <s v="Anthony May"/>
    <s v="Kitchen political able customer figure office book economic require should power candidate order improve vote later them card."/>
    <n v="0"/>
  </r>
  <r>
    <x v="472"/>
    <s v="Freshwater Crocodile (Johnstone's)"/>
    <x v="15"/>
    <s v="Crocodylidae"/>
    <x v="0"/>
    <x v="277"/>
    <n v="26.9"/>
    <x v="1"/>
    <x v="1"/>
    <s v="10-07-2012"/>
    <x v="20"/>
    <x v="24"/>
    <x v="0"/>
    <s v="Kevin Murphy"/>
    <s v="Cup increase consider then war this difference way type positive phone."/>
    <n v="0"/>
  </r>
  <r>
    <x v="473"/>
    <s v="American Crocodile"/>
    <x v="1"/>
    <s v="Crocodylidae"/>
    <x v="0"/>
    <x v="192"/>
    <n v="141.80000000000001"/>
    <x v="0"/>
    <x v="0"/>
    <s v="21-06-2009"/>
    <x v="15"/>
    <x v="20"/>
    <x v="1"/>
    <s v="Valerie Gonzalez"/>
    <s v="Anyone peace outside chance when color note add."/>
    <n v="0"/>
  </r>
  <r>
    <x v="474"/>
    <s v="Congo Dwarf Crocodile"/>
    <x v="5"/>
    <s v="Crocodylidae"/>
    <x v="1"/>
    <x v="278"/>
    <n v="23.7"/>
    <x v="0"/>
    <x v="0"/>
    <s v="08-08-2005"/>
    <x v="14"/>
    <x v="6"/>
    <x v="3"/>
    <s v="Patricia Hebert"/>
    <s v="Budget require course technology site explain management candidate task outside yet executive."/>
    <n v="0"/>
  </r>
  <r>
    <x v="475"/>
    <s v="Freshwater Crocodile (Johnstone's)"/>
    <x v="15"/>
    <s v="Crocodylidae"/>
    <x v="0"/>
    <x v="120"/>
    <n v="26.6"/>
    <x v="1"/>
    <x v="0"/>
    <s v="08-06-2018"/>
    <x v="20"/>
    <x v="24"/>
    <x v="0"/>
    <s v="Jennifer Ortiz"/>
    <s v="Agreement wish dog late eat old positive beat light the."/>
    <n v="0"/>
  </r>
  <r>
    <x v="476"/>
    <s v="Borneo Crocodile (disputed)"/>
    <x v="9"/>
    <s v="Crocodylidae"/>
    <x v="0"/>
    <x v="279"/>
    <n v="191.7"/>
    <x v="0"/>
    <x v="1"/>
    <s v="24-05-2005"/>
    <x v="12"/>
    <x v="3"/>
    <x v="3"/>
    <s v="Jennifer Lewis"/>
    <s v="Remain save eight believe arrive four."/>
    <n v="0"/>
  </r>
  <r>
    <x v="477"/>
    <s v="Cuban Crocodile"/>
    <x v="11"/>
    <s v="Crocodylidae"/>
    <x v="0"/>
    <x v="107"/>
    <n v="125.2"/>
    <x v="2"/>
    <x v="2"/>
    <s v="18-07-2011"/>
    <x v="15"/>
    <x v="25"/>
    <x v="2"/>
    <s v="Terry Barajas"/>
    <s v="Remember special accept mean herself within provide car throughout American."/>
    <n v="0"/>
  </r>
  <r>
    <x v="478"/>
    <s v="Morelet's Crocodile"/>
    <x v="0"/>
    <s v="Crocodylidae"/>
    <x v="0"/>
    <x v="76"/>
    <n v="133.4"/>
    <x v="0"/>
    <x v="2"/>
    <s v="17-05-2020"/>
    <x v="23"/>
    <x v="8"/>
    <x v="0"/>
    <s v="Christopher Vasquez"/>
    <s v="There car fish most center bring analysis campaign the strong security."/>
    <n v="0"/>
  </r>
  <r>
    <x v="479"/>
    <s v="Morelet's Crocodile"/>
    <x v="0"/>
    <s v="Crocodylidae"/>
    <x v="0"/>
    <x v="220"/>
    <n v="129.6"/>
    <x v="0"/>
    <x v="2"/>
    <s v="19-08-2012"/>
    <x v="2"/>
    <x v="0"/>
    <x v="0"/>
    <s v="Diane Mcdowell"/>
    <s v="Stop unit might job close say man wear new type PM key."/>
    <n v="0"/>
  </r>
  <r>
    <x v="480"/>
    <s v="Cuban Crocodile"/>
    <x v="11"/>
    <s v="Crocodylidae"/>
    <x v="0"/>
    <x v="261"/>
    <n v="94.9"/>
    <x v="0"/>
    <x v="1"/>
    <s v="25-12-2020"/>
    <x v="15"/>
    <x v="0"/>
    <x v="2"/>
    <s v="Anthony White"/>
    <s v="Employee relationship job yet until American ground remember magazine manage suffer term buy behavior test."/>
    <n v="0"/>
  </r>
  <r>
    <x v="481"/>
    <s v="American Crocodile"/>
    <x v="1"/>
    <s v="Crocodylidae"/>
    <x v="0"/>
    <x v="280"/>
    <n v="102"/>
    <x v="1"/>
    <x v="1"/>
    <s v="16-02-2022"/>
    <x v="38"/>
    <x v="11"/>
    <x v="1"/>
    <s v="Christopher Hicks"/>
    <s v="None production defense your above short Congress turn east."/>
    <n v="0"/>
  </r>
  <r>
    <x v="482"/>
    <s v="Nile Crocodile"/>
    <x v="8"/>
    <s v="Crocodylidae"/>
    <x v="0"/>
    <x v="281"/>
    <n v="334.3"/>
    <x v="0"/>
    <x v="2"/>
    <s v="30-06-2020"/>
    <x v="6"/>
    <x v="3"/>
    <x v="0"/>
    <s v="Mr. Gary Mitchell DVM"/>
    <s v="Hour opportunity week student child."/>
    <n v="0"/>
  </r>
  <r>
    <x v="483"/>
    <s v="Nile Crocodile"/>
    <x v="8"/>
    <s v="Crocodylidae"/>
    <x v="0"/>
    <x v="282"/>
    <n v="998.3"/>
    <x v="0"/>
    <x v="0"/>
    <s v="10-07-2015"/>
    <x v="16"/>
    <x v="12"/>
    <x v="0"/>
    <s v="Ronald Keller"/>
    <s v="Pick especially price forget analysis performance laugh."/>
    <n v="0"/>
  </r>
  <r>
    <x v="484"/>
    <s v="American Crocodile"/>
    <x v="1"/>
    <s v="Crocodylidae"/>
    <x v="0"/>
    <x v="183"/>
    <n v="144.4"/>
    <x v="0"/>
    <x v="0"/>
    <s v="14-01-2007"/>
    <x v="15"/>
    <x v="1"/>
    <x v="1"/>
    <s v="Zoe Meadows"/>
    <s v="Can tell soon executive sometimes season natural own begin effort drive side human after."/>
    <n v="0"/>
  </r>
  <r>
    <x v="485"/>
    <s v="Hall's New Guinea Crocodile"/>
    <x v="17"/>
    <s v="Crocodylidae"/>
    <x v="0"/>
    <x v="239"/>
    <n v="39.799999999999997"/>
    <x v="1"/>
    <x v="0"/>
    <s v="20-01-2021"/>
    <x v="19"/>
    <x v="3"/>
    <x v="0"/>
    <s v="James Powell"/>
    <s v="Building make it south financial rate."/>
    <n v="0"/>
  </r>
  <r>
    <x v="486"/>
    <s v="Congo Dwarf Crocodile"/>
    <x v="5"/>
    <s v="Crocodylidae"/>
    <x v="1"/>
    <x v="104"/>
    <n v="18.899999999999999"/>
    <x v="2"/>
    <x v="1"/>
    <s v="30-05-2007"/>
    <x v="14"/>
    <x v="19"/>
    <x v="3"/>
    <s v="Max Collier"/>
    <s v="Customer knowledge hold environmental outside bed institution happy control piece behavior message wind put positive."/>
    <n v="0"/>
  </r>
  <r>
    <x v="487"/>
    <s v="Borneo Crocodile (disputed)"/>
    <x v="9"/>
    <s v="Crocodylidae"/>
    <x v="0"/>
    <x v="161"/>
    <n v="36.6"/>
    <x v="1"/>
    <x v="1"/>
    <s v="20-06-2011"/>
    <x v="10"/>
    <x v="3"/>
    <x v="3"/>
    <s v="Tara Rose"/>
    <s v="Base life bad soon feel worker range feel eat into notice necessary true."/>
    <n v="0"/>
  </r>
  <r>
    <x v="488"/>
    <s v="Central African Slender-snouted Crocodile"/>
    <x v="16"/>
    <s v="Crocodylidae"/>
    <x v="2"/>
    <x v="202"/>
    <n v="88.5"/>
    <x v="2"/>
    <x v="2"/>
    <s v="27-03-2009"/>
    <x v="31"/>
    <x v="0"/>
    <x v="4"/>
    <s v="Kayla Gutierrez"/>
    <s v="Produce nothing effect effort bank me box product conference consider hotel bar theory."/>
    <n v="0"/>
  </r>
  <r>
    <x v="489"/>
    <s v="Orinoco Crocodile"/>
    <x v="2"/>
    <s v="Crocodylidae"/>
    <x v="0"/>
    <x v="12"/>
    <n v="194.4"/>
    <x v="0"/>
    <x v="0"/>
    <s v="20-03-2008"/>
    <x v="24"/>
    <x v="2"/>
    <x v="2"/>
    <s v="Kevin Gibson"/>
    <s v="Perhaps enter whom the cost continue section page."/>
    <n v="0"/>
  </r>
  <r>
    <x v="490"/>
    <s v="Orinoco Crocodile"/>
    <x v="2"/>
    <s v="Crocodylidae"/>
    <x v="0"/>
    <x v="257"/>
    <n v="209.5"/>
    <x v="1"/>
    <x v="2"/>
    <s v="26-02-2022"/>
    <x v="24"/>
    <x v="2"/>
    <x v="2"/>
    <s v="Ashley Ferguson"/>
    <s v="House actually pretty least if price."/>
    <n v="0"/>
  </r>
  <r>
    <x v="491"/>
    <s v="Central African Slender-snouted Crocodile"/>
    <x v="16"/>
    <s v="Crocodylidae"/>
    <x v="2"/>
    <x v="16"/>
    <n v="81.8"/>
    <x v="2"/>
    <x v="0"/>
    <s v="27-03-2007"/>
    <x v="32"/>
    <x v="21"/>
    <x v="4"/>
    <s v="Molly Turner"/>
    <s v="Guess purpose real house few by add born administration."/>
    <n v="0"/>
  </r>
  <r>
    <x v="492"/>
    <s v="Central African Slender-snouted Crocodile"/>
    <x v="16"/>
    <s v="Crocodylidae"/>
    <x v="2"/>
    <x v="148"/>
    <n v="124"/>
    <x v="0"/>
    <x v="0"/>
    <s v="19-01-2022"/>
    <x v="31"/>
    <x v="0"/>
    <x v="4"/>
    <s v="Shannon Clark"/>
    <s v="Power job personal so course feeling leg listen against coach."/>
    <n v="0"/>
  </r>
  <r>
    <x v="493"/>
    <s v="Philippine Crocodile"/>
    <x v="12"/>
    <s v="Crocodylidae"/>
    <x v="0"/>
    <x v="245"/>
    <n v="56.7"/>
    <x v="0"/>
    <x v="0"/>
    <s v="19-02-2022"/>
    <x v="11"/>
    <x v="3"/>
    <x v="2"/>
    <s v="Michael Maynard"/>
    <s v="After last drug far stop hot free bill."/>
    <n v="0"/>
  </r>
  <r>
    <x v="494"/>
    <s v="West African Crocodile"/>
    <x v="6"/>
    <s v="Crocodylidae"/>
    <x v="0"/>
    <x v="77"/>
    <n v="126.9"/>
    <x v="0"/>
    <x v="2"/>
    <s v="04-11-2024"/>
    <x v="21"/>
    <x v="3"/>
    <x v="0"/>
    <s v="Jessica Perry"/>
    <s v="Say other never fact maintain main opportunity particularly question stage maintain research month instead firm."/>
    <n v="0"/>
  </r>
  <r>
    <x v="495"/>
    <s v="Borneo Crocodile (disputed)"/>
    <x v="9"/>
    <s v="Crocodylidae"/>
    <x v="0"/>
    <x v="20"/>
    <n v="106"/>
    <x v="0"/>
    <x v="1"/>
    <s v="05-02-2017"/>
    <x v="12"/>
    <x v="10"/>
    <x v="3"/>
    <s v="Steven Butler"/>
    <s v="Bring performance position large job claim risk light just medical onto rate two table resource life."/>
    <n v="0"/>
  </r>
  <r>
    <x v="496"/>
    <s v="Orinoco Crocodile"/>
    <x v="2"/>
    <s v="Crocodylidae"/>
    <x v="0"/>
    <x v="283"/>
    <n v="441.8"/>
    <x v="2"/>
    <x v="0"/>
    <s v="31-03-2018"/>
    <x v="1"/>
    <x v="16"/>
    <x v="2"/>
    <s v="Miranda Myers"/>
    <s v="Strategy pull same somebody son suddenly perform executive see project can current."/>
    <n v="0"/>
  </r>
  <r>
    <x v="497"/>
    <s v="Hall's New Guinea Crocodile"/>
    <x v="17"/>
    <s v="Crocodylidae"/>
    <x v="0"/>
    <x v="27"/>
    <n v="149.69999999999999"/>
    <x v="2"/>
    <x v="0"/>
    <s v="31-10-2019"/>
    <x v="19"/>
    <x v="25"/>
    <x v="0"/>
    <s v="Ashlee Perry"/>
    <s v="Field decide another adult thing ground city still thus allow as."/>
    <n v="0"/>
  </r>
  <r>
    <x v="498"/>
    <s v="Freshwater Crocodile (Johnstone's)"/>
    <x v="15"/>
    <s v="Crocodylidae"/>
    <x v="0"/>
    <x v="284"/>
    <n v="19.899999999999999"/>
    <x v="3"/>
    <x v="2"/>
    <s v="28-09-2017"/>
    <x v="20"/>
    <x v="23"/>
    <x v="0"/>
    <s v="Luke Martinez"/>
    <s v="Main year size show show."/>
    <n v="0"/>
  </r>
  <r>
    <x v="499"/>
    <s v="Central African Slender-snouted Crocodile"/>
    <x v="16"/>
    <s v="Crocodylidae"/>
    <x v="2"/>
    <x v="195"/>
    <n v="133.4"/>
    <x v="0"/>
    <x v="0"/>
    <s v="30-06-2020"/>
    <x v="32"/>
    <x v="21"/>
    <x v="4"/>
    <s v="Stephanie Castaneda"/>
    <s v="Page bit anyone watch sometimes while sense window sit participant teach big none."/>
    <n v="0"/>
  </r>
  <r>
    <x v="500"/>
    <s v="Central African Slender-snouted Crocodile"/>
    <x v="16"/>
    <s v="Crocodylidae"/>
    <x v="2"/>
    <x v="285"/>
    <n v="99.8"/>
    <x v="2"/>
    <x v="0"/>
    <s v="07-11-2023"/>
    <x v="32"/>
    <x v="21"/>
    <x v="4"/>
    <s v="Carol Wilson"/>
    <s v="Treat church factor kid media run between positive."/>
    <n v="0"/>
  </r>
  <r>
    <x v="501"/>
    <s v="Siamese Crocodile"/>
    <x v="4"/>
    <s v="Crocodylidae"/>
    <x v="0"/>
    <x v="286"/>
    <n v="57.7"/>
    <x v="1"/>
    <x v="2"/>
    <s v="18-02-2011"/>
    <x v="8"/>
    <x v="27"/>
    <x v="2"/>
    <s v="Chad Allison"/>
    <s v="Wide shoulder according strong list expert commercial entire resource increase picture early send morning skin case."/>
    <n v="0"/>
  </r>
  <r>
    <x v="502"/>
    <s v="Central African Slender-snouted Crocodile"/>
    <x v="16"/>
    <s v="Crocodylidae"/>
    <x v="2"/>
    <x v="85"/>
    <n v="98"/>
    <x v="2"/>
    <x v="2"/>
    <s v="09-01-2014"/>
    <x v="35"/>
    <x v="0"/>
    <x v="4"/>
    <s v="Thomas Villanueva"/>
    <s v="Some gun ahead certainly act south want be fire word clearly article service produce political total around."/>
    <n v="0"/>
  </r>
  <r>
    <x v="503"/>
    <s v="Orinoco Crocodile"/>
    <x v="2"/>
    <s v="Crocodylidae"/>
    <x v="0"/>
    <x v="287"/>
    <n v="400"/>
    <x v="0"/>
    <x v="2"/>
    <s v="23-04-2019"/>
    <x v="24"/>
    <x v="16"/>
    <x v="2"/>
    <s v="Michelle Guerrero"/>
    <s v="Win information though red them return finish general still too particular chair identify popular thought person peace."/>
    <n v="0"/>
  </r>
  <r>
    <x v="504"/>
    <s v="Philippine Crocodile"/>
    <x v="12"/>
    <s v="Crocodylidae"/>
    <x v="0"/>
    <x v="173"/>
    <n v="52.7"/>
    <x v="2"/>
    <x v="0"/>
    <s v="22-03-2019"/>
    <x v="11"/>
    <x v="3"/>
    <x v="2"/>
    <s v="Gregory Cain"/>
    <s v="Simple thing base Mr hope rest they minute must degree memory."/>
    <n v="0"/>
  </r>
  <r>
    <x v="505"/>
    <s v="Freshwater Crocodile (Johnstone's)"/>
    <x v="15"/>
    <s v="Crocodylidae"/>
    <x v="0"/>
    <x v="240"/>
    <n v="25"/>
    <x v="1"/>
    <x v="2"/>
    <s v="21-11-2015"/>
    <x v="20"/>
    <x v="23"/>
    <x v="0"/>
    <s v="Glen Reid"/>
    <s v="Agreement someone or."/>
    <n v="0"/>
  </r>
  <r>
    <x v="506"/>
    <s v="Philippine Crocodile"/>
    <x v="12"/>
    <s v="Crocodylidae"/>
    <x v="0"/>
    <x v="278"/>
    <n v="41.6"/>
    <x v="1"/>
    <x v="2"/>
    <s v="19-07-2022"/>
    <x v="11"/>
    <x v="13"/>
    <x v="2"/>
    <s v="Raymond Barber"/>
    <s v="Book art health phone great answer prepare by."/>
    <n v="0"/>
  </r>
  <r>
    <x v="507"/>
    <s v="New Guinea Crocodile"/>
    <x v="13"/>
    <s v="Crocodylidae"/>
    <x v="0"/>
    <x v="35"/>
    <n v="118"/>
    <x v="0"/>
    <x v="1"/>
    <s v="26-11-2023"/>
    <x v="19"/>
    <x v="7"/>
    <x v="0"/>
    <s v="Norman Chavez"/>
    <s v="South writer not thus physical mouth."/>
    <n v="0"/>
  </r>
  <r>
    <x v="508"/>
    <s v="West African Dwarf Crocodile"/>
    <x v="7"/>
    <s v="Crocodylidae"/>
    <x v="1"/>
    <x v="239"/>
    <n v="25"/>
    <x v="0"/>
    <x v="2"/>
    <s v="28-01-2023"/>
    <x v="31"/>
    <x v="6"/>
    <x v="1"/>
    <s v="Hayley Mitchell"/>
    <s v="Public research mind easy foreign old state guess better Republican stock bank artist thousand live."/>
    <n v="0"/>
  </r>
  <r>
    <x v="509"/>
    <s v="Philippine Crocodile"/>
    <x v="12"/>
    <s v="Crocodylidae"/>
    <x v="0"/>
    <x v="154"/>
    <n v="74.599999999999994"/>
    <x v="2"/>
    <x v="2"/>
    <s v="27-08-2015"/>
    <x v="11"/>
    <x v="3"/>
    <x v="2"/>
    <s v="Jacob Fox"/>
    <s v="Next single the once PM you ready way rule indicate."/>
    <n v="0"/>
  </r>
  <r>
    <x v="510"/>
    <s v="Hall's New Guinea Crocodile"/>
    <x v="17"/>
    <s v="Crocodylidae"/>
    <x v="0"/>
    <x v="288"/>
    <n v="33.6"/>
    <x v="3"/>
    <x v="0"/>
    <s v="29-06-2020"/>
    <x v="19"/>
    <x v="3"/>
    <x v="0"/>
    <s v="Jonathan Washington"/>
    <s v="Can relate tell brother defense list second want hard weight own impact building occur American check."/>
    <n v="0"/>
  </r>
  <r>
    <x v="511"/>
    <s v="West African Crocodile"/>
    <x v="6"/>
    <s v="Crocodylidae"/>
    <x v="0"/>
    <x v="83"/>
    <n v="118.5"/>
    <x v="0"/>
    <x v="2"/>
    <s v="18-09-2013"/>
    <x v="34"/>
    <x v="7"/>
    <x v="0"/>
    <s v="William Turner"/>
    <s v="Agreement central six instead view figure exist consumer science able natural attack."/>
    <n v="0"/>
  </r>
  <r>
    <x v="512"/>
    <s v="Freshwater Crocodile (Johnstone's)"/>
    <x v="15"/>
    <s v="Crocodylidae"/>
    <x v="0"/>
    <x v="143"/>
    <n v="60.8"/>
    <x v="0"/>
    <x v="1"/>
    <s v="12-02-2012"/>
    <x v="20"/>
    <x v="14"/>
    <x v="0"/>
    <s v="John Collins"/>
    <s v="Too sit little result paper seven measure leave last last term."/>
    <n v="0"/>
  </r>
  <r>
    <x v="513"/>
    <s v="American Crocodile"/>
    <x v="1"/>
    <s v="Crocodylidae"/>
    <x v="0"/>
    <x v="26"/>
    <n v="324.60000000000002"/>
    <x v="0"/>
    <x v="0"/>
    <s v="29-06-2023"/>
    <x v="15"/>
    <x v="1"/>
    <x v="1"/>
    <s v="Robert Beck"/>
    <s v="Hold too fund animal provide kitchen everyone because close agent picture sign final population popular."/>
    <n v="0"/>
  </r>
  <r>
    <x v="514"/>
    <s v="American Crocodile"/>
    <x v="1"/>
    <s v="Crocodylidae"/>
    <x v="0"/>
    <x v="289"/>
    <n v="73.099999999999994"/>
    <x v="3"/>
    <x v="1"/>
    <s v="12-12-2014"/>
    <x v="18"/>
    <x v="11"/>
    <x v="1"/>
    <s v="Tyler Weaver"/>
    <s v="Whatever miss seek."/>
    <n v="0"/>
  </r>
  <r>
    <x v="515"/>
    <s v="West African Crocodile"/>
    <x v="6"/>
    <s v="Crocodylidae"/>
    <x v="0"/>
    <x v="249"/>
    <n v="96.7"/>
    <x v="0"/>
    <x v="1"/>
    <s v="12-02-2022"/>
    <x v="43"/>
    <x v="15"/>
    <x v="0"/>
    <s v="Alicia Barrett"/>
    <s v="Conference affect skill early relationship thought know southern parent I and technology age join increase."/>
    <n v="0"/>
  </r>
  <r>
    <x v="516"/>
    <s v="New Guinea Crocodile"/>
    <x v="13"/>
    <s v="Crocodylidae"/>
    <x v="0"/>
    <x v="127"/>
    <n v="66"/>
    <x v="2"/>
    <x v="2"/>
    <s v="30-01-2009"/>
    <x v="26"/>
    <x v="0"/>
    <x v="0"/>
    <s v="Emily Scott"/>
    <s v="Woman my experience consumer shoulder child."/>
    <n v="0"/>
  </r>
  <r>
    <x v="517"/>
    <s v="Nile Crocodile"/>
    <x v="8"/>
    <s v="Crocodylidae"/>
    <x v="0"/>
    <x v="290"/>
    <n v="379.4"/>
    <x v="0"/>
    <x v="0"/>
    <s v="12-02-2006"/>
    <x v="22"/>
    <x v="4"/>
    <x v="0"/>
    <s v="Meghan Brown"/>
    <s v="Consider require fear better central throw election walk tonight appear."/>
    <n v="0"/>
  </r>
  <r>
    <x v="518"/>
    <s v="Cuban Crocodile"/>
    <x v="11"/>
    <s v="Crocodylidae"/>
    <x v="0"/>
    <x v="12"/>
    <n v="97.3"/>
    <x v="2"/>
    <x v="1"/>
    <s v="23-07-2009"/>
    <x v="15"/>
    <x v="0"/>
    <x v="2"/>
    <s v="Kyle Young"/>
    <s v="Sell his boy art let imagine machine imagine do though especially white."/>
    <n v="0"/>
  </r>
  <r>
    <x v="519"/>
    <s v="Central African Slender-snouted Crocodile"/>
    <x v="16"/>
    <s v="Crocodylidae"/>
    <x v="2"/>
    <x v="195"/>
    <n v="143.19999999999999"/>
    <x v="0"/>
    <x v="0"/>
    <s v="20-05-2014"/>
    <x v="31"/>
    <x v="0"/>
    <x v="4"/>
    <s v="Danielle Peters"/>
    <s v="Fight image base player data whose."/>
    <n v="0"/>
  </r>
  <r>
    <x v="520"/>
    <s v="Nile Crocodile"/>
    <x v="8"/>
    <s v="Crocodylidae"/>
    <x v="0"/>
    <x v="55"/>
    <n v="419.4"/>
    <x v="0"/>
    <x v="2"/>
    <s v="04-12-2006"/>
    <x v="16"/>
    <x v="4"/>
    <x v="0"/>
    <s v="William Casey"/>
    <s v="Weight which new among spend which per president cold art."/>
    <n v="0"/>
  </r>
  <r>
    <x v="521"/>
    <s v="New Guinea Crocodile"/>
    <x v="13"/>
    <s v="Crocodylidae"/>
    <x v="0"/>
    <x v="65"/>
    <n v="84.7"/>
    <x v="0"/>
    <x v="0"/>
    <s v="19-06-2012"/>
    <x v="19"/>
    <x v="0"/>
    <x v="0"/>
    <s v="Denise King"/>
    <s v="Yourself successful defense subject example claim move attorney bed recognize store."/>
    <n v="0"/>
  </r>
  <r>
    <x v="522"/>
    <s v="Saltwater Crocodile"/>
    <x v="10"/>
    <s v="Crocodylidae"/>
    <x v="0"/>
    <x v="291"/>
    <n v="399.7"/>
    <x v="1"/>
    <x v="0"/>
    <s v="03-11-2010"/>
    <x v="3"/>
    <x v="18"/>
    <x v="0"/>
    <s v="Yvonne Johns"/>
    <s v="Particular whatever five radio garden end sell laugh early."/>
    <n v="0"/>
  </r>
  <r>
    <x v="523"/>
    <s v="West African Slender-snouted Crocodile"/>
    <x v="14"/>
    <s v="Crocodylidae"/>
    <x v="2"/>
    <x v="292"/>
    <n v="44.6"/>
    <x v="3"/>
    <x v="2"/>
    <s v="10-10-2021"/>
    <x v="7"/>
    <x v="0"/>
    <x v="2"/>
    <s v="Mrs. Julia Greene"/>
    <s v="Trial card two participant above act."/>
    <n v="0"/>
  </r>
  <r>
    <x v="524"/>
    <s v="Siamese Crocodile"/>
    <x v="4"/>
    <s v="Crocodylidae"/>
    <x v="0"/>
    <x v="49"/>
    <n v="179.8"/>
    <x v="2"/>
    <x v="0"/>
    <s v="19-06-2017"/>
    <x v="30"/>
    <x v="5"/>
    <x v="2"/>
    <s v="Justin Horton"/>
    <s v="Several Mrs skin power back all story public public good."/>
    <n v="0"/>
  </r>
  <r>
    <x v="525"/>
    <s v="Cuban Crocodile"/>
    <x v="11"/>
    <s v="Crocodylidae"/>
    <x v="0"/>
    <x v="268"/>
    <n v="69.2"/>
    <x v="1"/>
    <x v="2"/>
    <s v="30-12-2012"/>
    <x v="15"/>
    <x v="0"/>
    <x v="2"/>
    <s v="Samantha Howard"/>
    <s v="Stuff speech worker by have cover act sea serve quite."/>
    <n v="0"/>
  </r>
  <r>
    <x v="526"/>
    <s v="Morelet's Crocodile"/>
    <x v="0"/>
    <s v="Crocodylidae"/>
    <x v="0"/>
    <x v="74"/>
    <n v="32.4"/>
    <x v="1"/>
    <x v="2"/>
    <s v="20-08-2017"/>
    <x v="23"/>
    <x v="8"/>
    <x v="0"/>
    <s v="Cheryl Velasquez"/>
    <s v="Field response doctor management guy exactly toward religious decide cultural start how."/>
    <n v="0"/>
  </r>
  <r>
    <x v="527"/>
    <s v="Nile Crocodile"/>
    <x v="8"/>
    <s v="Crocodylidae"/>
    <x v="0"/>
    <x v="293"/>
    <n v="646.1"/>
    <x v="0"/>
    <x v="2"/>
    <s v="01-08-2005"/>
    <x v="13"/>
    <x v="3"/>
    <x v="0"/>
    <s v="Laura Snyder"/>
    <s v="Create school public owner compare open second camera value talk thing rock ever summer age."/>
    <n v="0"/>
  </r>
  <r>
    <x v="528"/>
    <s v="Hall's New Guinea Crocodile"/>
    <x v="17"/>
    <s v="Crocodylidae"/>
    <x v="0"/>
    <x v="24"/>
    <n v="153.5"/>
    <x v="2"/>
    <x v="0"/>
    <s v="22-05-2012"/>
    <x v="19"/>
    <x v="3"/>
    <x v="0"/>
    <s v="Megan Mendez"/>
    <s v="Third ability interview pull practice take follow such imagine business million many military analysis."/>
    <n v="0"/>
  </r>
  <r>
    <x v="529"/>
    <s v="Cuban Crocodile"/>
    <x v="11"/>
    <s v="Crocodylidae"/>
    <x v="0"/>
    <x v="151"/>
    <n v="150.19999999999999"/>
    <x v="0"/>
    <x v="0"/>
    <s v="18-06-2005"/>
    <x v="15"/>
    <x v="25"/>
    <x v="2"/>
    <s v="Amber Hull"/>
    <s v="Large accept create bank occur agent scene within interest avoid economic clearly financial personal benefit."/>
    <n v="0"/>
  </r>
  <r>
    <x v="530"/>
    <s v="West African Crocodile"/>
    <x v="6"/>
    <s v="Crocodylidae"/>
    <x v="0"/>
    <x v="165"/>
    <n v="133.6"/>
    <x v="2"/>
    <x v="1"/>
    <s v="15-07-2018"/>
    <x v="43"/>
    <x v="7"/>
    <x v="0"/>
    <s v="Robert Watkins"/>
    <s v="Various subject east list when strategy start mind door."/>
    <n v="0"/>
  </r>
  <r>
    <x v="531"/>
    <s v="Hall's New Guinea Crocodile"/>
    <x v="17"/>
    <s v="Crocodylidae"/>
    <x v="0"/>
    <x v="6"/>
    <n v="125.8"/>
    <x v="0"/>
    <x v="1"/>
    <s v="07-03-2009"/>
    <x v="19"/>
    <x v="3"/>
    <x v="0"/>
    <s v="Kyle Gonzales"/>
    <s v="Personal often beat art almost."/>
    <n v="0"/>
  </r>
  <r>
    <x v="532"/>
    <s v="Saltwater Crocodile"/>
    <x v="10"/>
    <s v="Crocodylidae"/>
    <x v="0"/>
    <x v="28"/>
    <n v="695.5"/>
    <x v="0"/>
    <x v="1"/>
    <s v="14-02-2019"/>
    <x v="36"/>
    <x v="11"/>
    <x v="0"/>
    <s v="Ryan Brown"/>
    <s v="Artist sort area particularly it big argue."/>
    <n v="0"/>
  </r>
  <r>
    <x v="533"/>
    <s v="West African Slender-snouted Crocodile"/>
    <x v="14"/>
    <s v="Crocodylidae"/>
    <x v="2"/>
    <x v="86"/>
    <n v="124.4"/>
    <x v="0"/>
    <x v="0"/>
    <s v="25-09-2016"/>
    <x v="9"/>
    <x v="0"/>
    <x v="2"/>
    <s v="Samuel Morales"/>
    <s v="Sell do outside process action himself somebody they."/>
    <n v="0"/>
  </r>
  <r>
    <x v="534"/>
    <s v="Congo Dwarf Crocodile"/>
    <x v="5"/>
    <s v="Crocodylidae"/>
    <x v="1"/>
    <x v="132"/>
    <n v="12.3"/>
    <x v="2"/>
    <x v="1"/>
    <s v="14-05-2005"/>
    <x v="14"/>
    <x v="19"/>
    <x v="3"/>
    <s v="Gina Pace"/>
    <s v="Law foreign court bill organization."/>
    <n v="0"/>
  </r>
  <r>
    <x v="535"/>
    <s v="Orinoco Crocodile"/>
    <x v="2"/>
    <s v="Crocodylidae"/>
    <x v="0"/>
    <x v="294"/>
    <n v="385.8"/>
    <x v="2"/>
    <x v="0"/>
    <s v="26-09-2009"/>
    <x v="1"/>
    <x v="16"/>
    <x v="2"/>
    <s v="Richard Lee"/>
    <s v="Call meeting green loss per control case analysis camera once message prepare group."/>
    <n v="0"/>
  </r>
  <r>
    <x v="536"/>
    <s v="Morelet's Crocodile"/>
    <x v="0"/>
    <s v="Crocodylidae"/>
    <x v="0"/>
    <x v="295"/>
    <n v="87.5"/>
    <x v="2"/>
    <x v="1"/>
    <s v="02-07-2018"/>
    <x v="23"/>
    <x v="3"/>
    <x v="0"/>
    <s v="Kimberly Thomas"/>
    <s v="Final garden hard account only question arm medical strong teach instead crime."/>
    <n v="0"/>
  </r>
  <r>
    <x v="537"/>
    <s v="Hall's New Guinea Crocodile"/>
    <x v="17"/>
    <s v="Crocodylidae"/>
    <x v="0"/>
    <x v="149"/>
    <n v="37.4"/>
    <x v="1"/>
    <x v="1"/>
    <s v="22-03-2009"/>
    <x v="19"/>
    <x v="25"/>
    <x v="0"/>
    <s v="Terry Glover"/>
    <s v="Country little reality level realize system not friend federal forget bit then treat."/>
    <n v="0"/>
  </r>
  <r>
    <x v="538"/>
    <s v="Cuban Crocodile"/>
    <x v="11"/>
    <s v="Crocodylidae"/>
    <x v="0"/>
    <x v="249"/>
    <n v="93.5"/>
    <x v="2"/>
    <x v="0"/>
    <s v="13-08-2007"/>
    <x v="15"/>
    <x v="25"/>
    <x v="2"/>
    <s v="Thomas Fowler DDS"/>
    <s v="Perhaps dream same weight former science day contain wrong guy available air boy fact create."/>
    <n v="0"/>
  </r>
  <r>
    <x v="539"/>
    <s v="Central African Slender-snouted Crocodile"/>
    <x v="16"/>
    <s v="Crocodylidae"/>
    <x v="2"/>
    <x v="249"/>
    <n v="106.9"/>
    <x v="0"/>
    <x v="0"/>
    <s v="27-06-2012"/>
    <x v="31"/>
    <x v="21"/>
    <x v="4"/>
    <s v="Pamela Williams"/>
    <s v="Current exist despite energy company suggest early."/>
    <n v="0"/>
  </r>
  <r>
    <x v="540"/>
    <s v="Borneo Crocodile (disputed)"/>
    <x v="9"/>
    <s v="Crocodylidae"/>
    <x v="0"/>
    <x v="166"/>
    <n v="127.4"/>
    <x v="2"/>
    <x v="1"/>
    <s v="23-12-2025"/>
    <x v="12"/>
    <x v="3"/>
    <x v="3"/>
    <s v="Christopher Green"/>
    <s v="Again quality her skin."/>
    <n v="0"/>
  </r>
  <r>
    <x v="541"/>
    <s v="West African Dwarf Crocodile"/>
    <x v="7"/>
    <s v="Crocodylidae"/>
    <x v="1"/>
    <x v="296"/>
    <n v="10.4"/>
    <x v="0"/>
    <x v="0"/>
    <s v="06-02-2016"/>
    <x v="42"/>
    <x v="9"/>
    <x v="1"/>
    <s v="Timothy Torres"/>
    <s v="Hard head commercial money sometimes perhaps its represent budget third capital."/>
    <n v="0"/>
  </r>
  <r>
    <x v="542"/>
    <s v="Borneo Crocodile (disputed)"/>
    <x v="9"/>
    <s v="Crocodylidae"/>
    <x v="0"/>
    <x v="154"/>
    <n v="77"/>
    <x v="1"/>
    <x v="1"/>
    <s v="22-02-2024"/>
    <x v="12"/>
    <x v="3"/>
    <x v="3"/>
    <s v="Joseph Benson"/>
    <s v="Outside with each animal pattern country movement smile foreign apply."/>
    <n v="0"/>
  </r>
  <r>
    <x v="543"/>
    <s v="West African Crocodile"/>
    <x v="6"/>
    <s v="Crocodylidae"/>
    <x v="0"/>
    <x v="160"/>
    <n v="136.80000000000001"/>
    <x v="0"/>
    <x v="2"/>
    <s v="29-06-2020"/>
    <x v="21"/>
    <x v="3"/>
    <x v="0"/>
    <s v="Shelley York"/>
    <s v="Though decide bank likely professional ask meet seem population meeting material less focus hear reason resource manager."/>
    <n v="0"/>
  </r>
  <r>
    <x v="544"/>
    <s v="Cuban Crocodile"/>
    <x v="11"/>
    <s v="Crocodylidae"/>
    <x v="0"/>
    <x v="118"/>
    <n v="81.400000000000006"/>
    <x v="2"/>
    <x v="0"/>
    <s v="18-01-2013"/>
    <x v="15"/>
    <x v="0"/>
    <x v="2"/>
    <s v="James Morse"/>
    <s v="Power debate thus later doctor despite interesting help church successful."/>
    <n v="0"/>
  </r>
  <r>
    <x v="545"/>
    <s v="Orinoco Crocodile"/>
    <x v="2"/>
    <s v="Crocodylidae"/>
    <x v="0"/>
    <x v="179"/>
    <n v="110.1"/>
    <x v="1"/>
    <x v="2"/>
    <s v="04-04-2022"/>
    <x v="1"/>
    <x v="2"/>
    <x v="2"/>
    <s v="Bradley Walton"/>
    <s v="Know goal once let perform international level."/>
    <n v="0"/>
  </r>
  <r>
    <x v="546"/>
    <s v="West African Dwarf Crocodile"/>
    <x v="7"/>
    <s v="Crocodylidae"/>
    <x v="1"/>
    <x v="72"/>
    <n v="28.3"/>
    <x v="0"/>
    <x v="0"/>
    <s v="18-05-2007"/>
    <x v="42"/>
    <x v="6"/>
    <x v="1"/>
    <s v="Robert Stewart"/>
    <s v="Agent kid enter away top family maybe national back everybody direction budget growth national free."/>
    <n v="0"/>
  </r>
  <r>
    <x v="547"/>
    <s v="Saltwater Crocodile"/>
    <x v="10"/>
    <s v="Crocodylidae"/>
    <x v="0"/>
    <x v="297"/>
    <n v="904.4"/>
    <x v="0"/>
    <x v="1"/>
    <s v="26-11-2014"/>
    <x v="11"/>
    <x v="18"/>
    <x v="0"/>
    <s v="Danielle Mcgee"/>
    <s v="Course page case talk respond myself."/>
    <n v="0"/>
  </r>
  <r>
    <x v="548"/>
    <s v="Cuban Crocodile"/>
    <x v="11"/>
    <s v="Crocodylidae"/>
    <x v="0"/>
    <x v="216"/>
    <n v="108.8"/>
    <x v="2"/>
    <x v="2"/>
    <s v="28-08-2012"/>
    <x v="15"/>
    <x v="25"/>
    <x v="2"/>
    <s v="Randy Campbell"/>
    <s v="Situation identify if oil pretty line mention."/>
    <n v="0"/>
  </r>
  <r>
    <x v="549"/>
    <s v="Siamese Crocodile"/>
    <x v="4"/>
    <s v="Crocodylidae"/>
    <x v="0"/>
    <x v="257"/>
    <n v="115.8"/>
    <x v="0"/>
    <x v="2"/>
    <s v="28-08-2022"/>
    <x v="4"/>
    <x v="5"/>
    <x v="2"/>
    <s v="Brittany Sanders"/>
    <s v="Rich decide do only need light sport future beat suffer."/>
    <n v="0"/>
  </r>
  <r>
    <x v="550"/>
    <s v="Borneo Crocodile (disputed)"/>
    <x v="9"/>
    <s v="Crocodylidae"/>
    <x v="0"/>
    <x v="255"/>
    <n v="200.8"/>
    <x v="0"/>
    <x v="1"/>
    <s v="31-01-2023"/>
    <x v="10"/>
    <x v="3"/>
    <x v="3"/>
    <s v="Tom Butler"/>
    <s v="Last next hear officer campaign wall act special strong fund industry rate."/>
    <n v="0"/>
  </r>
  <r>
    <x v="551"/>
    <s v="New Guinea Crocodile"/>
    <x v="13"/>
    <s v="Crocodylidae"/>
    <x v="0"/>
    <x v="37"/>
    <n v="96.3"/>
    <x v="0"/>
    <x v="0"/>
    <s v="30-03-2025"/>
    <x v="19"/>
    <x v="3"/>
    <x v="0"/>
    <s v="Richard Medina"/>
    <s v="Only nothing allow cause with yes nothing sometimes trial off hospital high we as."/>
    <n v="0"/>
  </r>
  <r>
    <x v="552"/>
    <s v="Freshwater Crocodile (Johnstone's)"/>
    <x v="15"/>
    <s v="Crocodylidae"/>
    <x v="0"/>
    <x v="81"/>
    <n v="57.1"/>
    <x v="2"/>
    <x v="1"/>
    <s v="10-09-2018"/>
    <x v="20"/>
    <x v="24"/>
    <x v="0"/>
    <s v="John Murphy"/>
    <s v="Police fight commercial push concern step owner agree current treat history day fact modern."/>
    <n v="0"/>
  </r>
  <r>
    <x v="553"/>
    <s v="West African Slender-snouted Crocodile"/>
    <x v="14"/>
    <s v="Crocodylidae"/>
    <x v="2"/>
    <x v="166"/>
    <n v="154.30000000000001"/>
    <x v="2"/>
    <x v="0"/>
    <s v="04-10-2024"/>
    <x v="7"/>
    <x v="17"/>
    <x v="2"/>
    <s v="Jacob Smith"/>
    <s v="Teacher improve church book movie long."/>
    <n v="0"/>
  </r>
  <r>
    <x v="554"/>
    <s v="Congo Dwarf Crocodile"/>
    <x v="5"/>
    <s v="Crocodylidae"/>
    <x v="1"/>
    <x v="266"/>
    <n v="27.4"/>
    <x v="0"/>
    <x v="0"/>
    <s v="11-07-2005"/>
    <x v="14"/>
    <x v="19"/>
    <x v="3"/>
    <s v="Troy Glenn"/>
    <s v="That finally stand professor city offer."/>
    <n v="0"/>
  </r>
  <r>
    <x v="555"/>
    <s v="Freshwater Crocodile (Johnstone's)"/>
    <x v="15"/>
    <s v="Crocodylidae"/>
    <x v="0"/>
    <x v="298"/>
    <n v="18"/>
    <x v="3"/>
    <x v="2"/>
    <s v="03-11-2017"/>
    <x v="20"/>
    <x v="23"/>
    <x v="0"/>
    <s v="Dale Moran"/>
    <s v="Every account central ask human space moment travel these least office say."/>
    <n v="0"/>
  </r>
  <r>
    <x v="556"/>
    <s v="Mugger Crocodile (Marsh Crocodile)"/>
    <x v="3"/>
    <s v="Crocodylidae"/>
    <x v="0"/>
    <x v="13"/>
    <n v="249.9"/>
    <x v="0"/>
    <x v="1"/>
    <s v="31-03-2010"/>
    <x v="46"/>
    <x v="4"/>
    <x v="1"/>
    <s v="Stanley Bryant"/>
    <s v="Hospital statement sure indeed conference pay it his probably."/>
    <n v="0"/>
  </r>
  <r>
    <x v="557"/>
    <s v="Cuban Crocodile"/>
    <x v="11"/>
    <s v="Crocodylidae"/>
    <x v="0"/>
    <x v="128"/>
    <n v="156.30000000000001"/>
    <x v="0"/>
    <x v="2"/>
    <s v="11-03-2015"/>
    <x v="15"/>
    <x v="25"/>
    <x v="2"/>
    <s v="Anna Hale"/>
    <s v="Dream that event physical factor trouble recently."/>
    <n v="0"/>
  </r>
  <r>
    <x v="558"/>
    <s v="Borneo Crocodile (disputed)"/>
    <x v="9"/>
    <s v="Crocodylidae"/>
    <x v="0"/>
    <x v="20"/>
    <n v="100.7"/>
    <x v="2"/>
    <x v="2"/>
    <s v="15-11-2014"/>
    <x v="12"/>
    <x v="10"/>
    <x v="3"/>
    <s v="Claudia Snyder"/>
    <s v="Building hard sense mean single improve close debate and ago."/>
    <n v="0"/>
  </r>
  <r>
    <x v="559"/>
    <s v="Cuban Crocodile"/>
    <x v="11"/>
    <s v="Crocodylidae"/>
    <x v="0"/>
    <x v="83"/>
    <n v="115.8"/>
    <x v="0"/>
    <x v="1"/>
    <s v="08-10-2009"/>
    <x v="15"/>
    <x v="0"/>
    <x v="2"/>
    <s v="Megan Murray"/>
    <s v="Second talk however action boy true."/>
    <n v="0"/>
  </r>
  <r>
    <x v="560"/>
    <s v="Orinoco Crocodile"/>
    <x v="2"/>
    <s v="Crocodylidae"/>
    <x v="0"/>
    <x v="299"/>
    <n v="444.1"/>
    <x v="2"/>
    <x v="2"/>
    <s v="18-08-2005"/>
    <x v="1"/>
    <x v="16"/>
    <x v="2"/>
    <s v="Paul Washington"/>
    <s v="Bar prevent require just likely evidence claim stuff."/>
    <n v="0"/>
  </r>
  <r>
    <x v="561"/>
    <s v="Saltwater Crocodile"/>
    <x v="10"/>
    <s v="Crocodylidae"/>
    <x v="0"/>
    <x v="300"/>
    <n v="542.29999999999995"/>
    <x v="2"/>
    <x v="2"/>
    <s v="11-07-2022"/>
    <x v="19"/>
    <x v="18"/>
    <x v="0"/>
    <s v="Cassandra Martinez"/>
    <s v="Collection provide action event key concern research throughout."/>
    <n v="0"/>
  </r>
  <r>
    <x v="562"/>
    <s v="Cuban Crocodile"/>
    <x v="11"/>
    <s v="Crocodylidae"/>
    <x v="0"/>
    <x v="77"/>
    <n v="126.3"/>
    <x v="2"/>
    <x v="2"/>
    <s v="08-09-2013"/>
    <x v="15"/>
    <x v="0"/>
    <x v="2"/>
    <s v="Jessica Williams"/>
    <s v="Political respond to hospital final appear above significant short up hear draw before."/>
    <n v="0"/>
  </r>
  <r>
    <x v="563"/>
    <s v="Congo Dwarf Crocodile"/>
    <x v="5"/>
    <s v="Crocodylidae"/>
    <x v="1"/>
    <x v="163"/>
    <n v="5.5"/>
    <x v="1"/>
    <x v="1"/>
    <s v="06-12-2011"/>
    <x v="14"/>
    <x v="6"/>
    <x v="3"/>
    <s v="William Rogers"/>
    <s v="Quite as when benefit structure professional right."/>
    <n v="0"/>
  </r>
  <r>
    <x v="564"/>
    <s v="Congo Dwarf Crocodile"/>
    <x v="5"/>
    <s v="Crocodylidae"/>
    <x v="1"/>
    <x v="209"/>
    <n v="20.100000000000001"/>
    <x v="0"/>
    <x v="0"/>
    <s v="07-10-2019"/>
    <x v="14"/>
    <x v="6"/>
    <x v="3"/>
    <s v="Jose Ochoa"/>
    <s v="No couple debate must voice building degree ground community I."/>
    <n v="0"/>
  </r>
  <r>
    <x v="565"/>
    <s v="Philippine Crocodile"/>
    <x v="12"/>
    <s v="Crocodylidae"/>
    <x v="0"/>
    <x v="301"/>
    <n v="17.5"/>
    <x v="3"/>
    <x v="2"/>
    <s v="18-01-2009"/>
    <x v="11"/>
    <x v="13"/>
    <x v="2"/>
    <s v="James Ellis"/>
    <s v="Price everything perhaps analysis those in should matter wrong."/>
    <n v="0"/>
  </r>
  <r>
    <x v="566"/>
    <s v="New Guinea Crocodile"/>
    <x v="13"/>
    <s v="Crocodylidae"/>
    <x v="0"/>
    <x v="164"/>
    <n v="68.5"/>
    <x v="1"/>
    <x v="0"/>
    <s v="13-10-2018"/>
    <x v="26"/>
    <x v="7"/>
    <x v="0"/>
    <s v="Raven Nielsen"/>
    <s v="Commercial where outside wonder recent question win."/>
    <n v="0"/>
  </r>
  <r>
    <x v="567"/>
    <s v="Saltwater Crocodile"/>
    <x v="10"/>
    <s v="Crocodylidae"/>
    <x v="0"/>
    <x v="302"/>
    <n v="765.7"/>
    <x v="0"/>
    <x v="0"/>
    <s v="01-03-2006"/>
    <x v="3"/>
    <x v="1"/>
    <x v="0"/>
    <s v="Evelyn Reid"/>
    <s v="Within project attack adult treatment large memory score me."/>
    <n v="0"/>
  </r>
  <r>
    <x v="568"/>
    <s v="Central African Slender-snouted Crocodile"/>
    <x v="16"/>
    <s v="Crocodylidae"/>
    <x v="2"/>
    <x v="303"/>
    <n v="34.5"/>
    <x v="3"/>
    <x v="0"/>
    <s v="14-01-2011"/>
    <x v="32"/>
    <x v="21"/>
    <x v="4"/>
    <s v="Alexis Smith"/>
    <s v="Final scene serious people art hear."/>
    <n v="0"/>
  </r>
  <r>
    <x v="569"/>
    <s v="Congo Dwarf Crocodile"/>
    <x v="5"/>
    <s v="Crocodylidae"/>
    <x v="1"/>
    <x v="168"/>
    <n v="24.2"/>
    <x v="0"/>
    <x v="0"/>
    <s v="17-05-2013"/>
    <x v="14"/>
    <x v="6"/>
    <x v="3"/>
    <s v="Christian Harris"/>
    <s v="Draw rise write kitchen theory care fish skin."/>
    <n v="0"/>
  </r>
  <r>
    <x v="570"/>
    <s v="Borneo Crocodile (disputed)"/>
    <x v="9"/>
    <s v="Crocodylidae"/>
    <x v="0"/>
    <x v="269"/>
    <n v="67.400000000000006"/>
    <x v="0"/>
    <x v="2"/>
    <s v="30-05-2018"/>
    <x v="12"/>
    <x v="10"/>
    <x v="3"/>
    <s v="Ricky Perry"/>
    <s v="Seek director run garden day approach truth write soon recent."/>
    <n v="0"/>
  </r>
  <r>
    <x v="571"/>
    <s v="Philippine Crocodile"/>
    <x v="12"/>
    <s v="Crocodylidae"/>
    <x v="0"/>
    <x v="304"/>
    <n v="45.5"/>
    <x v="2"/>
    <x v="0"/>
    <s v="06-04-2021"/>
    <x v="11"/>
    <x v="3"/>
    <x v="2"/>
    <s v="Shane Boyd"/>
    <s v="Kind accept thank attorney court plant center."/>
    <n v="0"/>
  </r>
  <r>
    <x v="572"/>
    <s v="West African Dwarf Crocodile"/>
    <x v="7"/>
    <s v="Crocodylidae"/>
    <x v="1"/>
    <x v="31"/>
    <n v="10"/>
    <x v="1"/>
    <x v="2"/>
    <s v="13-06-2018"/>
    <x v="7"/>
    <x v="6"/>
    <x v="1"/>
    <s v="Brandon Watkins"/>
    <s v="Door back right find return each."/>
    <n v="0"/>
  </r>
  <r>
    <x v="573"/>
    <s v="Nile Crocodile"/>
    <x v="8"/>
    <s v="Crocodylidae"/>
    <x v="0"/>
    <x v="305"/>
    <n v="507.6"/>
    <x v="0"/>
    <x v="1"/>
    <s v="28-09-2006"/>
    <x v="28"/>
    <x v="3"/>
    <x v="0"/>
    <s v="David Mitchell"/>
    <s v="Whose cut television loss week growth help likely institution participant item choose west lot seven."/>
    <n v="0"/>
  </r>
  <r>
    <x v="574"/>
    <s v="Morelet's Crocodile"/>
    <x v="0"/>
    <s v="Crocodylidae"/>
    <x v="0"/>
    <x v="306"/>
    <n v="34.1"/>
    <x v="3"/>
    <x v="2"/>
    <s v="18-03-2005"/>
    <x v="2"/>
    <x v="8"/>
    <x v="0"/>
    <s v="Bradley Knox"/>
    <s v="Organization check risk either less."/>
    <n v="0"/>
  </r>
  <r>
    <x v="575"/>
    <s v="Siamese Crocodile"/>
    <x v="4"/>
    <s v="Crocodylidae"/>
    <x v="0"/>
    <x v="121"/>
    <n v="196.2"/>
    <x v="0"/>
    <x v="0"/>
    <s v="04-04-2010"/>
    <x v="30"/>
    <x v="0"/>
    <x v="2"/>
    <s v="James Obrien"/>
    <s v="Four resource cultural trouble."/>
    <n v="0"/>
  </r>
  <r>
    <x v="576"/>
    <s v="Siamese Crocodile"/>
    <x v="4"/>
    <s v="Crocodylidae"/>
    <x v="0"/>
    <x v="277"/>
    <n v="36.9"/>
    <x v="1"/>
    <x v="1"/>
    <s v="22-04-2020"/>
    <x v="4"/>
    <x v="5"/>
    <x v="2"/>
    <s v="Scott Cross"/>
    <s v="Man understand wait wife health majority political open."/>
    <n v="0"/>
  </r>
  <r>
    <x v="577"/>
    <s v="American Crocodile"/>
    <x v="1"/>
    <s v="Crocodylidae"/>
    <x v="0"/>
    <x v="210"/>
    <n v="210.4"/>
    <x v="2"/>
    <x v="1"/>
    <s v="15-03-2020"/>
    <x v="1"/>
    <x v="1"/>
    <x v="1"/>
    <s v="Andrew Dorsey"/>
    <s v="Usually class several whatever side seem give remember play happy around history interest east local."/>
    <n v="0"/>
  </r>
  <r>
    <x v="578"/>
    <s v="West African Slender-snouted Crocodile"/>
    <x v="14"/>
    <s v="Crocodylidae"/>
    <x v="2"/>
    <x v="111"/>
    <n v="146.9"/>
    <x v="2"/>
    <x v="0"/>
    <s v="03-04-2020"/>
    <x v="42"/>
    <x v="0"/>
    <x v="2"/>
    <s v="Heather Mann"/>
    <s v="Recently population end lay race effect own weight."/>
    <n v="0"/>
  </r>
  <r>
    <x v="579"/>
    <s v="Hall's New Guinea Crocodile"/>
    <x v="17"/>
    <s v="Crocodylidae"/>
    <x v="0"/>
    <x v="113"/>
    <n v="134.80000000000001"/>
    <x v="0"/>
    <x v="0"/>
    <s v="17-07-2021"/>
    <x v="19"/>
    <x v="3"/>
    <x v="0"/>
    <s v="Alexandria Wise"/>
    <s v="Huge only too million country institution stop."/>
    <n v="0"/>
  </r>
  <r>
    <x v="580"/>
    <s v="Mugger Crocodile (Marsh Crocodile)"/>
    <x v="3"/>
    <s v="Crocodylidae"/>
    <x v="0"/>
    <x v="46"/>
    <n v="124.6"/>
    <x v="2"/>
    <x v="2"/>
    <s v="08-11-2023"/>
    <x v="46"/>
    <x v="3"/>
    <x v="1"/>
    <s v="Eric Ponce"/>
    <s v="Only safe sell under thank body of."/>
    <n v="0"/>
  </r>
  <r>
    <x v="581"/>
    <s v="Central African Slender-snouted Crocodile"/>
    <x v="16"/>
    <s v="Crocodylidae"/>
    <x v="2"/>
    <x v="76"/>
    <n v="160.9"/>
    <x v="0"/>
    <x v="1"/>
    <s v="24-11-2018"/>
    <x v="35"/>
    <x v="21"/>
    <x v="4"/>
    <s v="Robin Adams"/>
    <s v="Us huge final would staff ability attorney recent modern pressure run."/>
    <n v="0"/>
  </r>
  <r>
    <x v="582"/>
    <s v="Morelet's Crocodile"/>
    <x v="0"/>
    <s v="Crocodylidae"/>
    <x v="0"/>
    <x v="90"/>
    <n v="87.1"/>
    <x v="2"/>
    <x v="1"/>
    <s v="03-04-2006"/>
    <x v="23"/>
    <x v="0"/>
    <x v="0"/>
    <s v="James Padilla"/>
    <s v="Main me book note defense cut seek speak."/>
    <n v="0"/>
  </r>
  <r>
    <x v="583"/>
    <s v="West African Crocodile"/>
    <x v="6"/>
    <s v="Crocodylidae"/>
    <x v="0"/>
    <x v="148"/>
    <n v="150.1"/>
    <x v="0"/>
    <x v="2"/>
    <s v="12-08-2013"/>
    <x v="39"/>
    <x v="7"/>
    <x v="0"/>
    <s v="William Savage"/>
    <s v="Phone person than coach fall help everybody garden."/>
    <n v="0"/>
  </r>
  <r>
    <x v="584"/>
    <s v="New Guinea Crocodile"/>
    <x v="13"/>
    <s v="Crocodylidae"/>
    <x v="0"/>
    <x v="221"/>
    <n v="33.799999999999997"/>
    <x v="1"/>
    <x v="1"/>
    <s v="15-09-2022"/>
    <x v="19"/>
    <x v="3"/>
    <x v="0"/>
    <s v="Karen Chambers"/>
    <s v="Act entire western program smile."/>
    <n v="0"/>
  </r>
  <r>
    <x v="585"/>
    <s v="West African Dwarf Crocodile"/>
    <x v="7"/>
    <s v="Crocodylidae"/>
    <x v="1"/>
    <x v="230"/>
    <n v="11"/>
    <x v="0"/>
    <x v="0"/>
    <s v="12-11-2007"/>
    <x v="7"/>
    <x v="9"/>
    <x v="1"/>
    <s v="Daniel Conner"/>
    <s v="Owner would seven usually list front investment he three yourself stage wait professor her arm."/>
    <n v="0"/>
  </r>
  <r>
    <x v="586"/>
    <s v="Hall's New Guinea Crocodile"/>
    <x v="17"/>
    <s v="Crocodylidae"/>
    <x v="0"/>
    <x v="260"/>
    <n v="32.200000000000003"/>
    <x v="3"/>
    <x v="0"/>
    <s v="29-04-2010"/>
    <x v="19"/>
    <x v="3"/>
    <x v="0"/>
    <s v="Gary Garcia"/>
    <s v="That I structure understand agent but most week seem eat later rather."/>
    <n v="0"/>
  </r>
  <r>
    <x v="587"/>
    <s v="Philippine Crocodile"/>
    <x v="12"/>
    <s v="Crocodylidae"/>
    <x v="0"/>
    <x v="51"/>
    <n v="71.900000000000006"/>
    <x v="2"/>
    <x v="1"/>
    <s v="12-07-2012"/>
    <x v="11"/>
    <x v="3"/>
    <x v="2"/>
    <s v="Kayla Keller"/>
    <s v="Worry whatever spend admit growth animal."/>
    <n v="0"/>
  </r>
  <r>
    <x v="588"/>
    <s v="Orinoco Crocodile"/>
    <x v="2"/>
    <s v="Crocodylidae"/>
    <x v="0"/>
    <x v="307"/>
    <n v="428.9"/>
    <x v="2"/>
    <x v="1"/>
    <s v="07-06-2013"/>
    <x v="1"/>
    <x v="2"/>
    <x v="2"/>
    <s v="Erika Wallace"/>
    <s v="Machine school soldier give voice walk live probably record beyond."/>
    <n v="0"/>
  </r>
  <r>
    <x v="589"/>
    <s v="Nile Crocodile"/>
    <x v="8"/>
    <s v="Crocodylidae"/>
    <x v="0"/>
    <x v="17"/>
    <n v="601.29999999999995"/>
    <x v="0"/>
    <x v="0"/>
    <s v="01-09-2005"/>
    <x v="44"/>
    <x v="7"/>
    <x v="0"/>
    <s v="Lawrence Joseph"/>
    <s v="Then size respond all marriage beautiful strategy you would level to western."/>
    <n v="0"/>
  </r>
  <r>
    <x v="590"/>
    <s v="Orinoco Crocodile"/>
    <x v="2"/>
    <s v="Crocodylidae"/>
    <x v="0"/>
    <x v="57"/>
    <n v="102.9"/>
    <x v="1"/>
    <x v="0"/>
    <s v="21-06-2005"/>
    <x v="1"/>
    <x v="2"/>
    <x v="2"/>
    <s v="Mr. David Jackson"/>
    <s v="Black year ahead upon."/>
    <n v="0"/>
  </r>
  <r>
    <x v="591"/>
    <s v="New Guinea Crocodile"/>
    <x v="13"/>
    <s v="Crocodylidae"/>
    <x v="0"/>
    <x v="308"/>
    <n v="98.6"/>
    <x v="0"/>
    <x v="2"/>
    <s v="13-09-2024"/>
    <x v="19"/>
    <x v="7"/>
    <x v="0"/>
    <s v="James Ramirez"/>
    <s v="Program week provide program two plant man."/>
    <n v="0"/>
  </r>
  <r>
    <x v="592"/>
    <s v="Cuban Crocodile"/>
    <x v="11"/>
    <s v="Crocodylidae"/>
    <x v="0"/>
    <x v="252"/>
    <n v="36.700000000000003"/>
    <x v="3"/>
    <x v="1"/>
    <s v="07-08-2011"/>
    <x v="15"/>
    <x v="0"/>
    <x v="2"/>
    <s v="Faith Walker"/>
    <s v="Short over popular help response save high politics no task speak."/>
    <n v="0"/>
  </r>
  <r>
    <x v="593"/>
    <s v="Saltwater Crocodile"/>
    <x v="10"/>
    <s v="Crocodylidae"/>
    <x v="0"/>
    <x v="309"/>
    <n v="779.4"/>
    <x v="2"/>
    <x v="1"/>
    <s v="17-10-2018"/>
    <x v="20"/>
    <x v="1"/>
    <x v="0"/>
    <s v="Brian Miller"/>
    <s v="Future or could walk of camera finish herself say."/>
    <n v="0"/>
  </r>
  <r>
    <x v="594"/>
    <s v="West African Crocodile"/>
    <x v="6"/>
    <s v="Crocodylidae"/>
    <x v="0"/>
    <x v="310"/>
    <n v="102.4"/>
    <x v="2"/>
    <x v="1"/>
    <s v="06-02-2016"/>
    <x v="39"/>
    <x v="7"/>
    <x v="0"/>
    <s v="Kevin Lee"/>
    <s v="Woman floor half quickly someone mind own develop house Mrs leave certain wall."/>
    <n v="0"/>
  </r>
  <r>
    <x v="595"/>
    <s v="Saltwater Crocodile"/>
    <x v="10"/>
    <s v="Crocodylidae"/>
    <x v="0"/>
    <x v="311"/>
    <n v="514.4"/>
    <x v="2"/>
    <x v="2"/>
    <s v="17-09-2010"/>
    <x v="11"/>
    <x v="11"/>
    <x v="0"/>
    <s v="Kathryn Bryant"/>
    <s v="Exist section support still alone floor maybe read event summer."/>
    <n v="0"/>
  </r>
  <r>
    <x v="596"/>
    <s v="American Crocodile"/>
    <x v="1"/>
    <s v="Crocodylidae"/>
    <x v="0"/>
    <x v="49"/>
    <n v="168.8"/>
    <x v="2"/>
    <x v="2"/>
    <s v="30-07-2013"/>
    <x v="2"/>
    <x v="11"/>
    <x v="1"/>
    <s v="Lynn Lewis"/>
    <s v="Region heavy wonder four still decision run special red apply tend condition."/>
    <n v="0"/>
  </r>
  <r>
    <x v="597"/>
    <s v="Mugger Crocodile (Marsh Crocodile)"/>
    <x v="3"/>
    <s v="Crocodylidae"/>
    <x v="0"/>
    <x v="166"/>
    <n v="121"/>
    <x v="2"/>
    <x v="2"/>
    <s v="10-11-2005"/>
    <x v="40"/>
    <x v="3"/>
    <x v="1"/>
    <s v="Mr. William Hopkins"/>
    <s v="Yard nature front question wrong serious hospital month."/>
    <n v="0"/>
  </r>
  <r>
    <x v="598"/>
    <s v="Philippine Crocodile"/>
    <x v="12"/>
    <s v="Crocodylidae"/>
    <x v="0"/>
    <x v="312"/>
    <n v="25.5"/>
    <x v="1"/>
    <x v="1"/>
    <s v="05-08-2021"/>
    <x v="11"/>
    <x v="13"/>
    <x v="2"/>
    <s v="Michael Lee"/>
    <s v="Hour capital sell oil source sure report leader clear case receive fact certain."/>
    <n v="0"/>
  </r>
  <r>
    <x v="599"/>
    <s v="Freshwater Crocodile (Johnstone's)"/>
    <x v="15"/>
    <s v="Crocodylidae"/>
    <x v="0"/>
    <x v="12"/>
    <n v="97.4"/>
    <x v="0"/>
    <x v="2"/>
    <s v="03-09-2019"/>
    <x v="20"/>
    <x v="23"/>
    <x v="0"/>
    <s v="Paul Moss"/>
    <s v="Gun task big size teach."/>
    <n v="0"/>
  </r>
  <r>
    <x v="600"/>
    <s v="Mugger Crocodile (Marsh Crocodile)"/>
    <x v="3"/>
    <s v="Crocodylidae"/>
    <x v="0"/>
    <x v="39"/>
    <n v="217.9"/>
    <x v="2"/>
    <x v="0"/>
    <s v="09-01-2012"/>
    <x v="45"/>
    <x v="12"/>
    <x v="1"/>
    <s v="William Shelton"/>
    <s v="Unit benefit wind conference appear woman practice order wide."/>
    <n v="0"/>
  </r>
  <r>
    <x v="601"/>
    <s v="Philippine Crocodile"/>
    <x v="12"/>
    <s v="Crocodylidae"/>
    <x v="0"/>
    <x v="193"/>
    <n v="66.900000000000006"/>
    <x v="2"/>
    <x v="1"/>
    <s v="18-09-2023"/>
    <x v="11"/>
    <x v="3"/>
    <x v="2"/>
    <s v="Jennifer Johnson"/>
    <s v="However few other common seat simply yard provide."/>
    <n v="0"/>
  </r>
  <r>
    <x v="602"/>
    <s v="Borneo Crocodile (disputed)"/>
    <x v="9"/>
    <s v="Crocodylidae"/>
    <x v="0"/>
    <x v="242"/>
    <n v="101"/>
    <x v="0"/>
    <x v="1"/>
    <s v="13-08-2022"/>
    <x v="10"/>
    <x v="3"/>
    <x v="3"/>
    <s v="John Meyers"/>
    <s v="Every president happen build bar majority protect meeting."/>
    <n v="0"/>
  </r>
  <r>
    <x v="603"/>
    <s v="New Guinea Crocodile"/>
    <x v="13"/>
    <s v="Crocodylidae"/>
    <x v="0"/>
    <x v="182"/>
    <n v="38.1"/>
    <x v="1"/>
    <x v="2"/>
    <s v="10-10-2017"/>
    <x v="26"/>
    <x v="3"/>
    <x v="0"/>
    <s v="Kenneth Armstrong"/>
    <s v="Really behind or himself yourself reflect fear by foot."/>
    <n v="0"/>
  </r>
  <r>
    <x v="604"/>
    <s v="American Crocodile"/>
    <x v="1"/>
    <s v="Crocodylidae"/>
    <x v="0"/>
    <x v="313"/>
    <n v="78.900000000000006"/>
    <x v="3"/>
    <x v="2"/>
    <s v="15-05-2011"/>
    <x v="15"/>
    <x v="11"/>
    <x v="1"/>
    <s v="Shannon Medina"/>
    <s v="Spend after new movie speech major million once research so buy."/>
    <n v="0"/>
  </r>
  <r>
    <x v="605"/>
    <s v="West African Dwarf Crocodile"/>
    <x v="7"/>
    <s v="Crocodylidae"/>
    <x v="1"/>
    <x v="296"/>
    <n v="11.3"/>
    <x v="2"/>
    <x v="0"/>
    <s v="01-12-2007"/>
    <x v="25"/>
    <x v="9"/>
    <x v="1"/>
    <s v="Tracie Merritt"/>
    <s v="Television receive accept language fire always offer present because."/>
    <n v="0"/>
  </r>
  <r>
    <x v="606"/>
    <s v="Central African Slender-snouted Crocodile"/>
    <x v="16"/>
    <s v="Crocodylidae"/>
    <x v="2"/>
    <x v="268"/>
    <n v="80.8"/>
    <x v="2"/>
    <x v="2"/>
    <s v="09-06-2006"/>
    <x v="35"/>
    <x v="21"/>
    <x v="4"/>
    <s v="Paul Miller"/>
    <s v="Media hair name institution war a feel watch mind situation."/>
    <n v="0"/>
  </r>
  <r>
    <x v="607"/>
    <s v="New Guinea Crocodile"/>
    <x v="13"/>
    <s v="Crocodylidae"/>
    <x v="0"/>
    <x v="6"/>
    <n v="122.1"/>
    <x v="2"/>
    <x v="1"/>
    <s v="25-11-2023"/>
    <x v="26"/>
    <x v="0"/>
    <x v="0"/>
    <s v="Jill Ray"/>
    <s v="Mission worry goal Mrs decide between standard down."/>
    <n v="0"/>
  </r>
  <r>
    <x v="608"/>
    <s v="Borneo Crocodile (disputed)"/>
    <x v="9"/>
    <s v="Crocodylidae"/>
    <x v="0"/>
    <x v="215"/>
    <n v="49.8"/>
    <x v="1"/>
    <x v="0"/>
    <s v="18-05-2010"/>
    <x v="10"/>
    <x v="10"/>
    <x v="3"/>
    <s v="Elijah Wall"/>
    <s v="Own democratic grow campaign performance avoid effort high tough hundred."/>
    <n v="0"/>
  </r>
  <r>
    <x v="609"/>
    <s v="Freshwater Crocodile (Johnstone's)"/>
    <x v="15"/>
    <s v="Crocodylidae"/>
    <x v="0"/>
    <x v="261"/>
    <n v="65.2"/>
    <x v="2"/>
    <x v="2"/>
    <s v="19-09-2006"/>
    <x v="20"/>
    <x v="24"/>
    <x v="0"/>
    <s v="David Coleman"/>
    <s v="Movie audience run yet recent cover head price."/>
    <n v="0"/>
  </r>
  <r>
    <x v="610"/>
    <s v="Borneo Crocodile (disputed)"/>
    <x v="9"/>
    <s v="Crocodylidae"/>
    <x v="0"/>
    <x v="174"/>
    <n v="122.6"/>
    <x v="0"/>
    <x v="1"/>
    <s v="12-05-2015"/>
    <x v="12"/>
    <x v="10"/>
    <x v="3"/>
    <s v="Lisa Barnes"/>
    <s v="First skin her who easy establish mother range image."/>
    <n v="0"/>
  </r>
  <r>
    <x v="611"/>
    <s v="Philippine Crocodile"/>
    <x v="12"/>
    <s v="Crocodylidae"/>
    <x v="0"/>
    <x v="73"/>
    <n v="79.3"/>
    <x v="0"/>
    <x v="2"/>
    <s v="08-05-2015"/>
    <x v="11"/>
    <x v="13"/>
    <x v="2"/>
    <s v="Brandon Blankenship"/>
    <s v="Chair something event better woman develop weight situation but money then open southern."/>
    <n v="0"/>
  </r>
  <r>
    <x v="612"/>
    <s v="Mugger Crocodile (Marsh Crocodile)"/>
    <x v="3"/>
    <s v="Crocodylidae"/>
    <x v="0"/>
    <x v="291"/>
    <n v="210.9"/>
    <x v="0"/>
    <x v="1"/>
    <s v="04-04-2007"/>
    <x v="45"/>
    <x v="4"/>
    <x v="1"/>
    <s v="Gregory Armstrong"/>
    <s v="Necessary parent to color water hope."/>
    <n v="0"/>
  </r>
  <r>
    <x v="613"/>
    <s v="Congo Dwarf Crocodile"/>
    <x v="5"/>
    <s v="Crocodylidae"/>
    <x v="1"/>
    <x v="179"/>
    <n v="25.3"/>
    <x v="0"/>
    <x v="2"/>
    <s v="17-08-2020"/>
    <x v="14"/>
    <x v="6"/>
    <x v="3"/>
    <s v="Patrick Faulkner"/>
    <s v="Necessary think I or else rather require price central nothing environment truth police have since."/>
    <n v="0"/>
  </r>
  <r>
    <x v="614"/>
    <s v="Freshwater Crocodile (Johnstone's)"/>
    <x v="15"/>
    <s v="Crocodylidae"/>
    <x v="0"/>
    <x v="280"/>
    <n v="36.799999999999997"/>
    <x v="1"/>
    <x v="0"/>
    <s v="17-06-2014"/>
    <x v="20"/>
    <x v="14"/>
    <x v="0"/>
    <s v="Jennifer Ellis"/>
    <s v="Worry sometimes maybe every into walk thing sport figure teach water image."/>
    <n v="0"/>
  </r>
  <r>
    <x v="615"/>
    <s v="Philippine Crocodile"/>
    <x v="12"/>
    <s v="Crocodylidae"/>
    <x v="0"/>
    <x v="314"/>
    <n v="78.400000000000006"/>
    <x v="0"/>
    <x v="1"/>
    <s v="24-08-2009"/>
    <x v="11"/>
    <x v="3"/>
    <x v="2"/>
    <s v="Brandon Miller"/>
    <s v="War close arm sea never manage."/>
    <n v="0"/>
  </r>
  <r>
    <x v="616"/>
    <s v="Mugger Crocodile (Marsh Crocodile)"/>
    <x v="3"/>
    <s v="Crocodylidae"/>
    <x v="0"/>
    <x v="159"/>
    <n v="145.80000000000001"/>
    <x v="2"/>
    <x v="2"/>
    <s v="31-07-2019"/>
    <x v="40"/>
    <x v="4"/>
    <x v="1"/>
    <s v="Tonya Coleman"/>
    <s v="Usually carry marriage rate quality mother by."/>
    <n v="0"/>
  </r>
  <r>
    <x v="617"/>
    <s v="American Crocodile"/>
    <x v="1"/>
    <s v="Crocodylidae"/>
    <x v="0"/>
    <x v="242"/>
    <n v="130"/>
    <x v="2"/>
    <x v="1"/>
    <s v="14-08-2020"/>
    <x v="24"/>
    <x v="11"/>
    <x v="1"/>
    <s v="Connor Guerra"/>
    <s v="Research reflect see each school week."/>
    <n v="0"/>
  </r>
  <r>
    <x v="618"/>
    <s v="Orinoco Crocodile"/>
    <x v="2"/>
    <s v="Crocodylidae"/>
    <x v="0"/>
    <x v="59"/>
    <n v="351.5"/>
    <x v="2"/>
    <x v="2"/>
    <s v="18-06-2016"/>
    <x v="1"/>
    <x v="16"/>
    <x v="2"/>
    <s v="Shirley Rice"/>
    <s v="Amount large collection us shake tough company happen card government anything many."/>
    <n v="0"/>
  </r>
  <r>
    <x v="619"/>
    <s v="Nile Crocodile"/>
    <x v="8"/>
    <s v="Crocodylidae"/>
    <x v="0"/>
    <x v="315"/>
    <n v="738.4"/>
    <x v="0"/>
    <x v="0"/>
    <s v="01-02-2008"/>
    <x v="13"/>
    <x v="4"/>
    <x v="0"/>
    <s v="Wayne Morgan"/>
    <s v="Story surface tax face low enter able piece hour."/>
    <n v="0"/>
  </r>
  <r>
    <x v="620"/>
    <s v="Philippine Crocodile"/>
    <x v="12"/>
    <s v="Crocodylidae"/>
    <x v="0"/>
    <x v="202"/>
    <n v="84.4"/>
    <x v="0"/>
    <x v="1"/>
    <s v="05-09-2024"/>
    <x v="11"/>
    <x v="13"/>
    <x v="2"/>
    <s v="Tanya Haley"/>
    <s v="Stay along leg pay major green past forget government accept three control."/>
    <n v="0"/>
  </r>
  <r>
    <x v="621"/>
    <s v="New Guinea Crocodile"/>
    <x v="13"/>
    <s v="Crocodylidae"/>
    <x v="0"/>
    <x v="268"/>
    <n v="67.5"/>
    <x v="2"/>
    <x v="2"/>
    <s v="08-09-2012"/>
    <x v="19"/>
    <x v="7"/>
    <x v="0"/>
    <s v="Brian Vasquez"/>
    <s v="More together improve tree according show economic likely hear."/>
    <n v="0"/>
  </r>
  <r>
    <x v="622"/>
    <s v="Saltwater Crocodile"/>
    <x v="10"/>
    <s v="Crocodylidae"/>
    <x v="0"/>
    <x v="316"/>
    <n v="509.4"/>
    <x v="2"/>
    <x v="2"/>
    <s v="28-07-2006"/>
    <x v="3"/>
    <x v="11"/>
    <x v="0"/>
    <s v="Steven Herrera"/>
    <s v="Board just style class government its grow."/>
    <n v="0"/>
  </r>
  <r>
    <x v="623"/>
    <s v="Philippine Crocodile"/>
    <x v="12"/>
    <s v="Crocodylidae"/>
    <x v="0"/>
    <x v="317"/>
    <n v="38.9"/>
    <x v="0"/>
    <x v="2"/>
    <s v="06-04-2021"/>
    <x v="11"/>
    <x v="3"/>
    <x v="2"/>
    <s v="Christina Lopez"/>
    <s v="Card inside former all program."/>
    <n v="0"/>
  </r>
  <r>
    <x v="624"/>
    <s v="Philippine Crocodile"/>
    <x v="12"/>
    <s v="Crocodylidae"/>
    <x v="0"/>
    <x v="15"/>
    <n v="60.9"/>
    <x v="0"/>
    <x v="2"/>
    <s v="05-05-2024"/>
    <x v="11"/>
    <x v="13"/>
    <x v="2"/>
    <s v="Tina Bird"/>
    <s v="Inside nearly son research foot share think maybe."/>
    <n v="0"/>
  </r>
  <r>
    <x v="625"/>
    <s v="West African Crocodile"/>
    <x v="6"/>
    <s v="Crocodylidae"/>
    <x v="0"/>
    <x v="29"/>
    <n v="75.599999999999994"/>
    <x v="1"/>
    <x v="2"/>
    <s v="03-08-2014"/>
    <x v="34"/>
    <x v="7"/>
    <x v="0"/>
    <s v="Sarah Price"/>
    <s v="Whatever society call general add range appear stop involve others."/>
    <n v="0"/>
  </r>
  <r>
    <x v="626"/>
    <s v="Cuban Crocodile"/>
    <x v="11"/>
    <s v="Crocodylidae"/>
    <x v="0"/>
    <x v="76"/>
    <n v="117.4"/>
    <x v="0"/>
    <x v="2"/>
    <s v="13-08-2006"/>
    <x v="15"/>
    <x v="25"/>
    <x v="2"/>
    <s v="John Campbell"/>
    <s v="Set easy check memory economic short ten yes easy."/>
    <n v="0"/>
  </r>
  <r>
    <x v="627"/>
    <s v="Philippine Crocodile"/>
    <x v="12"/>
    <s v="Crocodylidae"/>
    <x v="0"/>
    <x v="58"/>
    <n v="87.7"/>
    <x v="2"/>
    <x v="1"/>
    <s v="15-05-2013"/>
    <x v="11"/>
    <x v="3"/>
    <x v="2"/>
    <s v="Christina Mccarthy"/>
    <s v="Red maybe Congress yeah option play director."/>
    <n v="0"/>
  </r>
  <r>
    <x v="628"/>
    <s v="American Crocodile"/>
    <x v="1"/>
    <s v="Crocodylidae"/>
    <x v="0"/>
    <x v="318"/>
    <n v="275.8"/>
    <x v="2"/>
    <x v="1"/>
    <s v="27-11-2020"/>
    <x v="24"/>
    <x v="1"/>
    <x v="1"/>
    <s v="Andrew Mooney"/>
    <s v="International pattern before anything."/>
    <n v="0"/>
  </r>
  <r>
    <x v="629"/>
    <s v="West African Crocodile"/>
    <x v="6"/>
    <s v="Crocodylidae"/>
    <x v="0"/>
    <x v="85"/>
    <n v="109.3"/>
    <x v="2"/>
    <x v="2"/>
    <s v="20-07-2010"/>
    <x v="6"/>
    <x v="15"/>
    <x v="0"/>
    <s v="Eric Schultz"/>
    <s v="Develop international article interview appear body hair."/>
    <n v="0"/>
  </r>
  <r>
    <x v="630"/>
    <s v="Nile Crocodile"/>
    <x v="8"/>
    <s v="Crocodylidae"/>
    <x v="0"/>
    <x v="9"/>
    <n v="381.1"/>
    <x v="0"/>
    <x v="0"/>
    <s v="18-08-2016"/>
    <x v="44"/>
    <x v="4"/>
    <x v="0"/>
    <s v="Michelle Wright"/>
    <s v="Consider a produce focus experience."/>
    <n v="0"/>
  </r>
  <r>
    <x v="631"/>
    <s v="Borneo Crocodile (disputed)"/>
    <x v="9"/>
    <s v="Crocodylidae"/>
    <x v="0"/>
    <x v="319"/>
    <n v="125.6"/>
    <x v="0"/>
    <x v="1"/>
    <s v="02-07-2024"/>
    <x v="10"/>
    <x v="3"/>
    <x v="3"/>
    <s v="Lawrence Jordan"/>
    <s v="Way hair fight best add necessary technology former scientist guess."/>
    <n v="0"/>
  </r>
  <r>
    <x v="632"/>
    <s v="Cuban Crocodile"/>
    <x v="11"/>
    <s v="Crocodylidae"/>
    <x v="0"/>
    <x v="209"/>
    <n v="44"/>
    <x v="1"/>
    <x v="1"/>
    <s v="16-05-2014"/>
    <x v="15"/>
    <x v="0"/>
    <x v="2"/>
    <s v="Kendra Watson"/>
    <s v="Decide himself thought candidate sea build only treatment pressure couple relate."/>
    <n v="0"/>
  </r>
  <r>
    <x v="633"/>
    <s v="Orinoco Crocodile"/>
    <x v="2"/>
    <s v="Crocodylidae"/>
    <x v="0"/>
    <x v="193"/>
    <n v="134.5"/>
    <x v="1"/>
    <x v="0"/>
    <s v="29-04-2006"/>
    <x v="1"/>
    <x v="16"/>
    <x v="2"/>
    <s v="Angela Payne"/>
    <s v="Feeling listen set move child campaign industry represent through service."/>
    <n v="0"/>
  </r>
  <r>
    <x v="634"/>
    <s v="Borneo Crocodile (disputed)"/>
    <x v="9"/>
    <s v="Crocodylidae"/>
    <x v="0"/>
    <x v="277"/>
    <n v="29.3"/>
    <x v="1"/>
    <x v="0"/>
    <s v="19-02-2018"/>
    <x v="10"/>
    <x v="10"/>
    <x v="3"/>
    <s v="Kristina Reed"/>
    <s v="Large response treat attack industry use mean against out recent can animal not."/>
    <n v="0"/>
  </r>
  <r>
    <x v="635"/>
    <s v="Morelet's Crocodile"/>
    <x v="0"/>
    <s v="Crocodylidae"/>
    <x v="0"/>
    <x v="199"/>
    <n v="51.2"/>
    <x v="0"/>
    <x v="2"/>
    <s v="27-11-2025"/>
    <x v="0"/>
    <x v="3"/>
    <x v="0"/>
    <s v="Melissa Yang"/>
    <s v="Manager mouth message avoid just meeting none hope parent deal about occur."/>
    <n v="0"/>
  </r>
  <r>
    <x v="636"/>
    <s v="Borneo Crocodile (disputed)"/>
    <x v="9"/>
    <s v="Crocodylidae"/>
    <x v="0"/>
    <x v="192"/>
    <n v="118.3"/>
    <x v="2"/>
    <x v="2"/>
    <s v="01-08-2024"/>
    <x v="12"/>
    <x v="3"/>
    <x v="3"/>
    <s v="Alexa Mcfarland"/>
    <s v="Lay remain modern field detail remain need."/>
    <n v="0"/>
  </r>
  <r>
    <x v="637"/>
    <s v="West African Slender-snouted Crocodile"/>
    <x v="14"/>
    <s v="Crocodylidae"/>
    <x v="2"/>
    <x v="272"/>
    <n v="55.6"/>
    <x v="1"/>
    <x v="2"/>
    <s v="20-07-2016"/>
    <x v="9"/>
    <x v="17"/>
    <x v="2"/>
    <s v="Angel Allen"/>
    <s v="Policy walk everyone."/>
    <n v="0"/>
  </r>
  <r>
    <x v="638"/>
    <s v="New Guinea Crocodile"/>
    <x v="13"/>
    <s v="Crocodylidae"/>
    <x v="0"/>
    <x v="53"/>
    <n v="95.7"/>
    <x v="2"/>
    <x v="1"/>
    <s v="23-10-2022"/>
    <x v="19"/>
    <x v="0"/>
    <x v="0"/>
    <s v="Shane Williams"/>
    <s v="Writer decide break possible plan win foot watch this enough."/>
    <n v="0"/>
  </r>
  <r>
    <x v="639"/>
    <s v="Central African Slender-snouted Crocodile"/>
    <x v="16"/>
    <s v="Crocodylidae"/>
    <x v="2"/>
    <x v="192"/>
    <n v="134.5"/>
    <x v="0"/>
    <x v="1"/>
    <s v="18-09-2005"/>
    <x v="31"/>
    <x v="0"/>
    <x v="4"/>
    <s v="Steven Phillips"/>
    <s v="Personal action green room."/>
    <n v="0"/>
  </r>
  <r>
    <x v="640"/>
    <s v="Freshwater Crocodile (Johnstone's)"/>
    <x v="15"/>
    <s v="Crocodylidae"/>
    <x v="0"/>
    <x v="67"/>
    <n v="60.4"/>
    <x v="0"/>
    <x v="0"/>
    <s v="30-09-2009"/>
    <x v="20"/>
    <x v="24"/>
    <x v="0"/>
    <s v="David Smith"/>
    <s v="Blood second high president thank plant nearly stage determine."/>
    <n v="0"/>
  </r>
  <r>
    <x v="641"/>
    <s v="Morelet's Crocodile"/>
    <x v="0"/>
    <s v="Crocodylidae"/>
    <x v="0"/>
    <x v="107"/>
    <n v="141.9"/>
    <x v="0"/>
    <x v="0"/>
    <s v="17-02-2021"/>
    <x v="0"/>
    <x v="8"/>
    <x v="0"/>
    <s v="Kevin Morton"/>
    <s v="Choose discussion risk happy total behavior consider continue television country make role positive again."/>
    <n v="0"/>
  </r>
  <r>
    <x v="642"/>
    <s v="Morelet's Crocodile"/>
    <x v="0"/>
    <s v="Crocodylidae"/>
    <x v="0"/>
    <x v="258"/>
    <n v="73.599999999999994"/>
    <x v="2"/>
    <x v="1"/>
    <s v="14-06-2006"/>
    <x v="23"/>
    <x v="3"/>
    <x v="0"/>
    <s v="Christopher Long"/>
    <s v="Could century interview lawyer population I right case seek activity between himself body add store various."/>
    <n v="0"/>
  </r>
  <r>
    <x v="643"/>
    <s v="West African Crocodile"/>
    <x v="6"/>
    <s v="Crocodylidae"/>
    <x v="0"/>
    <x v="54"/>
    <n v="40.5"/>
    <x v="1"/>
    <x v="0"/>
    <s v="13-09-2021"/>
    <x v="34"/>
    <x v="15"/>
    <x v="0"/>
    <s v="Randy Adams"/>
    <s v="Outside society act social my stand system be cause service throughout spring film look during."/>
    <n v="0"/>
  </r>
  <r>
    <x v="644"/>
    <s v="Cuban Crocodile"/>
    <x v="11"/>
    <s v="Crocodylidae"/>
    <x v="0"/>
    <x v="320"/>
    <n v="203.8"/>
    <x v="0"/>
    <x v="2"/>
    <s v="20-04-2022"/>
    <x v="15"/>
    <x v="25"/>
    <x v="2"/>
    <s v="Debra Stephens"/>
    <s v="Stay bill father memory student center treatment agency."/>
    <n v="0"/>
  </r>
  <r>
    <x v="645"/>
    <s v="Mugger Crocodile (Marsh Crocodile)"/>
    <x v="3"/>
    <s v="Crocodylidae"/>
    <x v="0"/>
    <x v="321"/>
    <n v="223.3"/>
    <x v="0"/>
    <x v="1"/>
    <s v="09-10-2005"/>
    <x v="40"/>
    <x v="4"/>
    <x v="1"/>
    <s v="Charles Rios"/>
    <s v="Tv range rather resource top man yard different."/>
    <n v="0"/>
  </r>
  <r>
    <x v="646"/>
    <s v="West African Dwarf Crocodile"/>
    <x v="7"/>
    <s v="Crocodylidae"/>
    <x v="1"/>
    <x v="322"/>
    <n v="15.6"/>
    <x v="0"/>
    <x v="2"/>
    <s v="04-06-2008"/>
    <x v="31"/>
    <x v="6"/>
    <x v="1"/>
    <s v="Diane Jones"/>
    <s v="Brother type turn time page concern most outside quickly."/>
    <n v="0"/>
  </r>
  <r>
    <x v="647"/>
    <s v="Saltwater Crocodile"/>
    <x v="10"/>
    <s v="Crocodylidae"/>
    <x v="0"/>
    <x v="197"/>
    <n v="298.10000000000002"/>
    <x v="1"/>
    <x v="2"/>
    <s v="16-03-2020"/>
    <x v="19"/>
    <x v="26"/>
    <x v="0"/>
    <s v="Michael Turner"/>
    <s v="Give billion trouble product usually specific represent baby able value chance."/>
    <n v="0"/>
  </r>
  <r>
    <x v="648"/>
    <s v="West African Crocodile"/>
    <x v="6"/>
    <s v="Crocodylidae"/>
    <x v="0"/>
    <x v="3"/>
    <n v="111.8"/>
    <x v="0"/>
    <x v="0"/>
    <s v="09-12-2007"/>
    <x v="37"/>
    <x v="15"/>
    <x v="0"/>
    <s v="Erica Myers"/>
    <s v="Spring both into risk certain follow camera."/>
    <n v="0"/>
  </r>
  <r>
    <x v="649"/>
    <s v="Freshwater Crocodile (Johnstone's)"/>
    <x v="15"/>
    <s v="Crocodylidae"/>
    <x v="0"/>
    <x v="323"/>
    <n v="24"/>
    <x v="1"/>
    <x v="1"/>
    <s v="10-08-2019"/>
    <x v="20"/>
    <x v="23"/>
    <x v="0"/>
    <s v="Heather Snyder"/>
    <s v="Really including soldier four soon president early industry."/>
    <n v="0"/>
  </r>
  <r>
    <x v="650"/>
    <s v="Cuban Crocodile"/>
    <x v="11"/>
    <s v="Crocodylidae"/>
    <x v="0"/>
    <x v="3"/>
    <n v="107.5"/>
    <x v="2"/>
    <x v="0"/>
    <s v="24-07-2016"/>
    <x v="15"/>
    <x v="0"/>
    <x v="2"/>
    <s v="Joseph Patel PhD"/>
    <s v="Base resource money since specific despite beautiful gun."/>
    <n v="0"/>
  </r>
  <r>
    <x v="651"/>
    <s v="West African Crocodile"/>
    <x v="6"/>
    <s v="Crocodylidae"/>
    <x v="0"/>
    <x v="173"/>
    <n v="63.9"/>
    <x v="1"/>
    <x v="1"/>
    <s v="09-10-2019"/>
    <x v="34"/>
    <x v="7"/>
    <x v="0"/>
    <s v="Samuel Cox"/>
    <s v="Whatever TV arrive glass support term standard far century table will tree drug still."/>
    <n v="0"/>
  </r>
  <r>
    <x v="652"/>
    <s v="Siamese Crocodile"/>
    <x v="4"/>
    <s v="Crocodylidae"/>
    <x v="0"/>
    <x v="135"/>
    <n v="55.6"/>
    <x v="1"/>
    <x v="2"/>
    <s v="21-02-2011"/>
    <x v="8"/>
    <x v="27"/>
    <x v="2"/>
    <s v="Chad Hayden"/>
    <s v="Help ago who he reduce production."/>
    <n v="0"/>
  </r>
  <r>
    <x v="653"/>
    <s v="West African Crocodile"/>
    <x v="6"/>
    <s v="Crocodylidae"/>
    <x v="0"/>
    <x v="324"/>
    <n v="77.900000000000006"/>
    <x v="1"/>
    <x v="0"/>
    <s v="03-02-2014"/>
    <x v="21"/>
    <x v="3"/>
    <x v="0"/>
    <s v="Ryan Harrell"/>
    <s v="Chair center each actually store indicate she."/>
    <n v="0"/>
  </r>
  <r>
    <x v="654"/>
    <s v="Congo Dwarf Crocodile"/>
    <x v="5"/>
    <s v="Crocodylidae"/>
    <x v="1"/>
    <x v="109"/>
    <n v="29.1"/>
    <x v="0"/>
    <x v="1"/>
    <s v="14-10-2007"/>
    <x v="14"/>
    <x v="6"/>
    <x v="3"/>
    <s v="Charles Rose"/>
    <s v="Like reveal know population actually born art."/>
    <n v="0"/>
  </r>
  <r>
    <x v="655"/>
    <s v="Orinoco Crocodile"/>
    <x v="2"/>
    <s v="Crocodylidae"/>
    <x v="0"/>
    <x v="192"/>
    <n v="202.8"/>
    <x v="0"/>
    <x v="0"/>
    <s v="13-08-2017"/>
    <x v="24"/>
    <x v="16"/>
    <x v="2"/>
    <s v="Lindsey Thompson"/>
    <s v="Action strategy quite then never."/>
    <n v="0"/>
  </r>
  <r>
    <x v="656"/>
    <s v="Morelet's Crocodile"/>
    <x v="0"/>
    <s v="Crocodylidae"/>
    <x v="0"/>
    <x v="292"/>
    <n v="34.1"/>
    <x v="3"/>
    <x v="1"/>
    <s v="16-04-2025"/>
    <x v="0"/>
    <x v="8"/>
    <x v="0"/>
    <s v="Tamara Shaw"/>
    <s v="Interest church win miss within by deep people despite contain second nice."/>
    <n v="0"/>
  </r>
  <r>
    <x v="657"/>
    <s v="West African Slender-snouted Crocodile"/>
    <x v="14"/>
    <s v="Crocodylidae"/>
    <x v="2"/>
    <x v="325"/>
    <n v="140.1"/>
    <x v="0"/>
    <x v="1"/>
    <s v="16-09-2009"/>
    <x v="28"/>
    <x v="17"/>
    <x v="2"/>
    <s v="Rose Mcdonald"/>
    <s v="Present if herself area he interest."/>
    <n v="0"/>
  </r>
  <r>
    <x v="658"/>
    <s v="Mugger Crocodile (Marsh Crocodile)"/>
    <x v="3"/>
    <s v="Crocodylidae"/>
    <x v="0"/>
    <x v="326"/>
    <n v="208.3"/>
    <x v="2"/>
    <x v="1"/>
    <s v="20-09-2010"/>
    <x v="46"/>
    <x v="12"/>
    <x v="1"/>
    <s v="Brian Cox"/>
    <s v="Agreement executive must assume others series finally necessary."/>
    <n v="0"/>
  </r>
  <r>
    <x v="659"/>
    <s v="West African Crocodile"/>
    <x v="6"/>
    <s v="Crocodylidae"/>
    <x v="0"/>
    <x v="244"/>
    <n v="48.3"/>
    <x v="1"/>
    <x v="1"/>
    <s v="18-08-2020"/>
    <x v="21"/>
    <x v="3"/>
    <x v="0"/>
    <s v="Amanda Adams"/>
    <s v="North nor so animal fire want across ground executive huge crime sell rise wind."/>
    <n v="0"/>
  </r>
  <r>
    <x v="660"/>
    <s v="West African Dwarf Crocodile"/>
    <x v="7"/>
    <s v="Crocodylidae"/>
    <x v="1"/>
    <x v="327"/>
    <n v="4.4000000000000004"/>
    <x v="3"/>
    <x v="0"/>
    <s v="02-12-2016"/>
    <x v="27"/>
    <x v="9"/>
    <x v="1"/>
    <s v="Anne Russell"/>
    <s v="Big space change onto him only system face."/>
    <n v="0"/>
  </r>
  <r>
    <x v="661"/>
    <s v="New Guinea Crocodile"/>
    <x v="13"/>
    <s v="Crocodylidae"/>
    <x v="0"/>
    <x v="328"/>
    <n v="30.5"/>
    <x v="1"/>
    <x v="0"/>
    <s v="29-06-2013"/>
    <x v="19"/>
    <x v="7"/>
    <x v="0"/>
    <s v="Joel Mcclure"/>
    <s v="Well discuss democratic race cell."/>
    <n v="0"/>
  </r>
  <r>
    <x v="662"/>
    <s v="West African Dwarf Crocodile"/>
    <x v="7"/>
    <s v="Crocodylidae"/>
    <x v="1"/>
    <x v="182"/>
    <n v="15.1"/>
    <x v="0"/>
    <x v="2"/>
    <s v="16-05-2017"/>
    <x v="7"/>
    <x v="6"/>
    <x v="1"/>
    <s v="Wendy Mason"/>
    <s v="Prepare us game size fund growth task issue."/>
    <n v="0"/>
  </r>
  <r>
    <x v="663"/>
    <s v="Orinoco Crocodile"/>
    <x v="2"/>
    <s v="Crocodylidae"/>
    <x v="0"/>
    <x v="329"/>
    <n v="441"/>
    <x v="0"/>
    <x v="1"/>
    <s v="04-05-2018"/>
    <x v="24"/>
    <x v="2"/>
    <x v="2"/>
    <s v="Patricia Hughes"/>
    <s v="Young parent when note yes best."/>
    <n v="0"/>
  </r>
  <r>
    <x v="664"/>
    <s v="Siamese Crocodile"/>
    <x v="4"/>
    <s v="Crocodylidae"/>
    <x v="0"/>
    <x v="211"/>
    <n v="74.5"/>
    <x v="0"/>
    <x v="0"/>
    <s v="07-08-2025"/>
    <x v="41"/>
    <x v="27"/>
    <x v="2"/>
    <s v="Randall Collins"/>
    <s v="Material lawyer college fast attention office."/>
    <n v="0"/>
  </r>
  <r>
    <x v="665"/>
    <s v="Borneo Crocodile (disputed)"/>
    <x v="9"/>
    <s v="Crocodylidae"/>
    <x v="0"/>
    <x v="38"/>
    <n v="174"/>
    <x v="0"/>
    <x v="0"/>
    <s v="06-11-2011"/>
    <x v="10"/>
    <x v="10"/>
    <x v="3"/>
    <s v="Benjamin Page"/>
    <s v="Election list eight theory practice cell buy notice always teacher husband tax true can."/>
    <n v="0"/>
  </r>
  <r>
    <x v="666"/>
    <s v="New Guinea Crocodile"/>
    <x v="13"/>
    <s v="Crocodylidae"/>
    <x v="0"/>
    <x v="320"/>
    <n v="161.30000000000001"/>
    <x v="0"/>
    <x v="0"/>
    <s v="04-09-2021"/>
    <x v="26"/>
    <x v="3"/>
    <x v="0"/>
    <s v="Ryan Crane"/>
    <s v="Base including late theory yard amount within arm so record night choice black."/>
    <n v="0"/>
  </r>
  <r>
    <x v="667"/>
    <s v="Nile Crocodile"/>
    <x v="8"/>
    <s v="Crocodylidae"/>
    <x v="0"/>
    <x v="330"/>
    <n v="647.70000000000005"/>
    <x v="0"/>
    <x v="1"/>
    <s v="19-10-2007"/>
    <x v="22"/>
    <x v="3"/>
    <x v="0"/>
    <s v="Kelly Nash"/>
    <s v="Hold left behavior letter politics too let."/>
    <n v="0"/>
  </r>
  <r>
    <x v="668"/>
    <s v="Nile Crocodile"/>
    <x v="8"/>
    <s v="Crocodylidae"/>
    <x v="0"/>
    <x v="300"/>
    <n v="571.79999999999995"/>
    <x v="0"/>
    <x v="1"/>
    <s v="05-05-2020"/>
    <x v="28"/>
    <x v="3"/>
    <x v="0"/>
    <s v="Nicholas Lowery"/>
    <s v="Should current forget fish you main reduce live everything although choose like policy floor."/>
    <n v="0"/>
  </r>
  <r>
    <x v="669"/>
    <s v="Orinoco Crocodile"/>
    <x v="2"/>
    <s v="Crocodylidae"/>
    <x v="0"/>
    <x v="331"/>
    <n v="357.4"/>
    <x v="0"/>
    <x v="1"/>
    <s v="04-12-2012"/>
    <x v="1"/>
    <x v="2"/>
    <x v="2"/>
    <s v="Kyle James"/>
    <s v="Smile without degree deep age serve institution edge compare center event bank them."/>
    <n v="0"/>
  </r>
  <r>
    <x v="670"/>
    <s v="West African Crocodile"/>
    <x v="6"/>
    <s v="Crocodylidae"/>
    <x v="0"/>
    <x v="53"/>
    <n v="130.6"/>
    <x v="0"/>
    <x v="0"/>
    <s v="05-07-2011"/>
    <x v="37"/>
    <x v="7"/>
    <x v="0"/>
    <s v="Jason Lewis"/>
    <s v="Contain approach time investment white father cup walk loss."/>
    <n v="0"/>
  </r>
  <r>
    <x v="671"/>
    <s v="Siamese Crocodile"/>
    <x v="4"/>
    <s v="Crocodylidae"/>
    <x v="0"/>
    <x v="202"/>
    <n v="88.8"/>
    <x v="0"/>
    <x v="1"/>
    <s v="25-07-2016"/>
    <x v="8"/>
    <x v="0"/>
    <x v="2"/>
    <s v="Rachel Sheppard"/>
    <s v="Great realize home act situation others back property pattern food worry voice sea say."/>
    <n v="0"/>
  </r>
  <r>
    <x v="672"/>
    <s v="Saltwater Crocodile"/>
    <x v="10"/>
    <s v="Crocodylidae"/>
    <x v="0"/>
    <x v="332"/>
    <n v="624.1"/>
    <x v="0"/>
    <x v="0"/>
    <s v="07-01-2014"/>
    <x v="29"/>
    <x v="11"/>
    <x v="0"/>
    <s v="Chris Ellis"/>
    <s v="Material first society purpose enjoy."/>
    <n v="0"/>
  </r>
  <r>
    <x v="673"/>
    <s v="Borneo Crocodile (disputed)"/>
    <x v="9"/>
    <s v="Crocodylidae"/>
    <x v="0"/>
    <x v="308"/>
    <n v="94.9"/>
    <x v="2"/>
    <x v="0"/>
    <s v="23-07-2015"/>
    <x v="12"/>
    <x v="10"/>
    <x v="3"/>
    <s v="Virginia Harding"/>
    <s v="Plant police official already second could recent."/>
    <n v="0"/>
  </r>
  <r>
    <x v="674"/>
    <s v="Hall's New Guinea Crocodile"/>
    <x v="17"/>
    <s v="Crocodylidae"/>
    <x v="0"/>
    <x v="90"/>
    <n v="91.1"/>
    <x v="2"/>
    <x v="1"/>
    <s v="14-06-2009"/>
    <x v="19"/>
    <x v="25"/>
    <x v="0"/>
    <s v="Lindsay Robinson"/>
    <s v="Weight will officer add sport administration to maybe."/>
    <n v="0"/>
  </r>
  <r>
    <x v="675"/>
    <s v="Saltwater Crocodile"/>
    <x v="10"/>
    <s v="Crocodylidae"/>
    <x v="0"/>
    <x v="333"/>
    <n v="642.29999999999995"/>
    <x v="0"/>
    <x v="1"/>
    <s v="18-12-2010"/>
    <x v="20"/>
    <x v="18"/>
    <x v="0"/>
    <s v="Melissa Banks"/>
    <s v="Increase goal stock international wind from unit learn health need class job expect process quite."/>
    <n v="0"/>
  </r>
  <r>
    <x v="676"/>
    <s v="Congo Dwarf Crocodile"/>
    <x v="5"/>
    <s v="Crocodylidae"/>
    <x v="1"/>
    <x v="334"/>
    <n v="22.7"/>
    <x v="2"/>
    <x v="2"/>
    <s v="13-12-2007"/>
    <x v="14"/>
    <x v="6"/>
    <x v="3"/>
    <s v="Michaela Pace"/>
    <s v="Yet south billion power."/>
    <n v="0"/>
  </r>
  <r>
    <x v="677"/>
    <s v="Cuban Crocodile"/>
    <x v="11"/>
    <s v="Crocodylidae"/>
    <x v="0"/>
    <x v="225"/>
    <n v="147.19999999999999"/>
    <x v="2"/>
    <x v="2"/>
    <s v="09-10-2015"/>
    <x v="15"/>
    <x v="0"/>
    <x v="2"/>
    <s v="Jennifer Crawford"/>
    <s v="Until between know ok allow face inside development lawyer high crime light buy whose trial include star region."/>
    <n v="0"/>
  </r>
  <r>
    <x v="678"/>
    <s v="American Crocodile"/>
    <x v="1"/>
    <s v="Crocodylidae"/>
    <x v="0"/>
    <x v="300"/>
    <n v="311.2"/>
    <x v="0"/>
    <x v="2"/>
    <s v="21-09-2020"/>
    <x v="15"/>
    <x v="20"/>
    <x v="1"/>
    <s v="Adrienne Brooks"/>
    <s v="Medical environment probably film total training pull."/>
    <n v="0"/>
  </r>
  <r>
    <x v="679"/>
    <s v="Central African Slender-snouted Crocodile"/>
    <x v="16"/>
    <s v="Crocodylidae"/>
    <x v="2"/>
    <x v="46"/>
    <n v="103.1"/>
    <x v="0"/>
    <x v="1"/>
    <s v="09-02-2019"/>
    <x v="32"/>
    <x v="21"/>
    <x v="4"/>
    <s v="Terry Johnson"/>
    <s v="Check hear stage star outside."/>
    <n v="0"/>
  </r>
  <r>
    <x v="680"/>
    <s v="Morelet's Crocodile"/>
    <x v="0"/>
    <s v="Crocodylidae"/>
    <x v="0"/>
    <x v="36"/>
    <n v="35"/>
    <x v="1"/>
    <x v="1"/>
    <s v="31-07-2014"/>
    <x v="23"/>
    <x v="0"/>
    <x v="0"/>
    <s v="Tyler Haney"/>
    <s v="New hot pattern hotel appear use investment vote hospital."/>
    <n v="0"/>
  </r>
  <r>
    <x v="681"/>
    <s v="Morelet's Crocodile"/>
    <x v="0"/>
    <s v="Crocodylidae"/>
    <x v="0"/>
    <x v="335"/>
    <n v="26"/>
    <x v="3"/>
    <x v="1"/>
    <s v="19-03-2012"/>
    <x v="2"/>
    <x v="3"/>
    <x v="0"/>
    <s v="Jennifer Flores"/>
    <s v="Join between song mean place six successful physical employee need."/>
    <n v="0"/>
  </r>
  <r>
    <x v="682"/>
    <s v="Siamese Crocodile"/>
    <x v="4"/>
    <s v="Crocodylidae"/>
    <x v="0"/>
    <x v="50"/>
    <n v="33.799999999999997"/>
    <x v="3"/>
    <x v="2"/>
    <s v="01-02-2013"/>
    <x v="41"/>
    <x v="27"/>
    <x v="2"/>
    <s v="Christina Davis"/>
    <s v="Activity show check peace myself win occur agent safe work play sing cost present develop create."/>
    <n v="0"/>
  </r>
  <r>
    <x v="683"/>
    <s v="Hall's New Guinea Crocodile"/>
    <x v="17"/>
    <s v="Crocodylidae"/>
    <x v="0"/>
    <x v="325"/>
    <n v="80.7"/>
    <x v="0"/>
    <x v="1"/>
    <s v="13-09-2007"/>
    <x v="19"/>
    <x v="25"/>
    <x v="0"/>
    <s v="Molly Roman"/>
    <s v="Side process ever various physical point often billion learn."/>
    <n v="0"/>
  </r>
  <r>
    <x v="684"/>
    <s v="West African Slender-snouted Crocodile"/>
    <x v="14"/>
    <s v="Crocodylidae"/>
    <x v="2"/>
    <x v="90"/>
    <n v="115.4"/>
    <x v="0"/>
    <x v="0"/>
    <s v="14-11-2007"/>
    <x v="25"/>
    <x v="0"/>
    <x v="2"/>
    <s v="Ashley Campbell"/>
    <s v="Behavior management guess stuff hospital make against available where baby reach."/>
    <n v="0"/>
  </r>
  <r>
    <x v="685"/>
    <s v="Siamese Crocodile"/>
    <x v="4"/>
    <s v="Crocodylidae"/>
    <x v="0"/>
    <x v="224"/>
    <n v="107.9"/>
    <x v="2"/>
    <x v="2"/>
    <s v="09-07-2006"/>
    <x v="30"/>
    <x v="0"/>
    <x v="2"/>
    <s v="Erik Odonnell"/>
    <s v="Conference act condition note parent all wish year low pass national."/>
    <n v="0"/>
  </r>
  <r>
    <x v="686"/>
    <s v="West African Dwarf Crocodile"/>
    <x v="7"/>
    <s v="Crocodylidae"/>
    <x v="1"/>
    <x v="322"/>
    <n v="14.1"/>
    <x v="0"/>
    <x v="0"/>
    <s v="12-08-2021"/>
    <x v="9"/>
    <x v="9"/>
    <x v="1"/>
    <s v="Patrick House"/>
    <s v="Paper movie military set describe half together ahead catch base reality."/>
    <n v="0"/>
  </r>
  <r>
    <x v="687"/>
    <s v="West African Dwarf Crocodile"/>
    <x v="7"/>
    <s v="Crocodylidae"/>
    <x v="1"/>
    <x v="50"/>
    <n v="5"/>
    <x v="1"/>
    <x v="1"/>
    <s v="14-03-2005"/>
    <x v="42"/>
    <x v="9"/>
    <x v="1"/>
    <s v="Donald Gonzalez"/>
    <s v="Give necessary family seat many mention hundred cover common."/>
    <n v="0"/>
  </r>
  <r>
    <x v="688"/>
    <s v="West African Dwarf Crocodile"/>
    <x v="7"/>
    <s v="Crocodylidae"/>
    <x v="1"/>
    <x v="336"/>
    <n v="6.4"/>
    <x v="1"/>
    <x v="1"/>
    <s v="28-04-2008"/>
    <x v="7"/>
    <x v="6"/>
    <x v="1"/>
    <s v="Stacy Campbell"/>
    <s v="Bill soldier onto close day reveal item land others even five."/>
    <n v="0"/>
  </r>
  <r>
    <x v="689"/>
    <s v="Saltwater Crocodile"/>
    <x v="10"/>
    <s v="Crocodylidae"/>
    <x v="0"/>
    <x v="337"/>
    <n v="638.5"/>
    <x v="2"/>
    <x v="0"/>
    <s v="28-10-2020"/>
    <x v="11"/>
    <x v="26"/>
    <x v="0"/>
    <s v="James Gonzalez"/>
    <s v="Hear plan ask cold almost memory only fall."/>
    <n v="0"/>
  </r>
  <r>
    <x v="690"/>
    <s v="Borneo Crocodile (disputed)"/>
    <x v="9"/>
    <s v="Crocodylidae"/>
    <x v="0"/>
    <x v="250"/>
    <n v="34.200000000000003"/>
    <x v="3"/>
    <x v="1"/>
    <s v="22-05-2007"/>
    <x v="12"/>
    <x v="10"/>
    <x v="3"/>
    <s v="Maria Sanford"/>
    <s v="Huge boy speak investment control early Democrat he certain fire act read response degree."/>
    <n v="0"/>
  </r>
  <r>
    <x v="691"/>
    <s v="Philippine Crocodile"/>
    <x v="12"/>
    <s v="Crocodylidae"/>
    <x v="0"/>
    <x v="338"/>
    <n v="30.7"/>
    <x v="1"/>
    <x v="2"/>
    <s v="07-02-2007"/>
    <x v="11"/>
    <x v="13"/>
    <x v="2"/>
    <s v="Erica Hall"/>
    <s v="History own money bill everyone part third teacher."/>
    <n v="0"/>
  </r>
  <r>
    <x v="692"/>
    <s v="Orinoco Crocodile"/>
    <x v="2"/>
    <s v="Crocodylidae"/>
    <x v="0"/>
    <x v="305"/>
    <n v="472.1"/>
    <x v="0"/>
    <x v="2"/>
    <s v="01-06-2020"/>
    <x v="1"/>
    <x v="16"/>
    <x v="2"/>
    <s v="Steven Fisher"/>
    <s v="Fish floor culture sort material wrong instead buy commercial."/>
    <n v="0"/>
  </r>
  <r>
    <x v="693"/>
    <s v="American Crocodile"/>
    <x v="1"/>
    <s v="Crocodylidae"/>
    <x v="0"/>
    <x v="285"/>
    <n v="97"/>
    <x v="1"/>
    <x v="0"/>
    <s v="23-06-2013"/>
    <x v="24"/>
    <x v="22"/>
    <x v="1"/>
    <s v="James Ray"/>
    <s v="Adult situation office above left capital."/>
    <n v="0"/>
  </r>
  <r>
    <x v="694"/>
    <s v="Nile Crocodile"/>
    <x v="8"/>
    <s v="Crocodylidae"/>
    <x v="0"/>
    <x v="95"/>
    <n v="198.5"/>
    <x v="1"/>
    <x v="0"/>
    <s v="04-10-2022"/>
    <x v="16"/>
    <x v="12"/>
    <x v="0"/>
    <s v="Amanda Ferguson"/>
    <s v="Although population attorney believe sort rich ever send."/>
    <n v="0"/>
  </r>
  <r>
    <x v="695"/>
    <s v="Philippine Crocodile"/>
    <x v="12"/>
    <s v="Crocodylidae"/>
    <x v="0"/>
    <x v="280"/>
    <n v="45.9"/>
    <x v="2"/>
    <x v="2"/>
    <s v="28-01-2019"/>
    <x v="11"/>
    <x v="13"/>
    <x v="2"/>
    <s v="Justin Edwards"/>
    <s v="Another fear worker management political treat successful visit."/>
    <n v="0"/>
  </r>
  <r>
    <x v="696"/>
    <s v="Morelet's Crocodile"/>
    <x v="0"/>
    <s v="Crocodylidae"/>
    <x v="0"/>
    <x v="151"/>
    <n v="134.6"/>
    <x v="2"/>
    <x v="1"/>
    <s v="31-10-2024"/>
    <x v="23"/>
    <x v="0"/>
    <x v="0"/>
    <s v="Danny Petersen"/>
    <s v="Black follow reach job color course total hard total writer."/>
    <n v="0"/>
  </r>
  <r>
    <x v="697"/>
    <s v="Orinoco Crocodile"/>
    <x v="2"/>
    <s v="Crocodylidae"/>
    <x v="0"/>
    <x v="25"/>
    <n v="98.1"/>
    <x v="3"/>
    <x v="2"/>
    <s v="14-06-2018"/>
    <x v="1"/>
    <x v="2"/>
    <x v="2"/>
    <s v="Shawna Green"/>
    <s v="Book water avoid forget partner."/>
    <n v="0"/>
  </r>
  <r>
    <x v="698"/>
    <s v="Freshwater Crocodile (Johnstone's)"/>
    <x v="15"/>
    <s v="Crocodylidae"/>
    <x v="0"/>
    <x v="114"/>
    <n v="69.599999999999994"/>
    <x v="0"/>
    <x v="0"/>
    <s v="11-09-2022"/>
    <x v="20"/>
    <x v="14"/>
    <x v="0"/>
    <s v="Debra Jackson"/>
    <s v="On build floor challenge once sure."/>
    <n v="0"/>
  </r>
  <r>
    <x v="699"/>
    <s v="New Guinea Crocodile"/>
    <x v="13"/>
    <s v="Crocodylidae"/>
    <x v="0"/>
    <x v="338"/>
    <n v="42.3"/>
    <x v="1"/>
    <x v="0"/>
    <s v="11-01-2007"/>
    <x v="26"/>
    <x v="7"/>
    <x v="0"/>
    <s v="Mallory Barnett"/>
    <s v="Month official product with focus room difficult enough fast bar."/>
    <n v="0"/>
  </r>
  <r>
    <x v="700"/>
    <s v="West African Crocodile"/>
    <x v="6"/>
    <s v="Crocodylidae"/>
    <x v="0"/>
    <x v="5"/>
    <n v="131"/>
    <x v="0"/>
    <x v="0"/>
    <s v="29-12-2022"/>
    <x v="21"/>
    <x v="3"/>
    <x v="0"/>
    <s v="Shelley Keller"/>
    <s v="Reason avoid manager defense provide life his maintain future sport."/>
    <n v="0"/>
  </r>
  <r>
    <x v="701"/>
    <s v="Borneo Crocodile (disputed)"/>
    <x v="9"/>
    <s v="Crocodylidae"/>
    <x v="0"/>
    <x v="167"/>
    <n v="62.6"/>
    <x v="1"/>
    <x v="1"/>
    <s v="14-03-2023"/>
    <x v="10"/>
    <x v="3"/>
    <x v="3"/>
    <s v="Kayla Edwards"/>
    <s v="Remain pretty summer black candidate true history laugh."/>
    <n v="0"/>
  </r>
  <r>
    <x v="702"/>
    <s v="Hall's New Guinea Crocodile"/>
    <x v="17"/>
    <s v="Crocodylidae"/>
    <x v="0"/>
    <x v="339"/>
    <n v="99.3"/>
    <x v="0"/>
    <x v="0"/>
    <s v="10-06-2025"/>
    <x v="19"/>
    <x v="3"/>
    <x v="0"/>
    <s v="Christina Ross"/>
    <s v="Everyone clearly film thank possible."/>
    <n v="0"/>
  </r>
  <r>
    <x v="703"/>
    <s v="Freshwater Crocodile (Johnstone's)"/>
    <x v="15"/>
    <s v="Crocodylidae"/>
    <x v="0"/>
    <x v="340"/>
    <n v="24.1"/>
    <x v="1"/>
    <x v="0"/>
    <s v="09-08-2020"/>
    <x v="20"/>
    <x v="23"/>
    <x v="0"/>
    <s v="Shawn Mcgee"/>
    <s v="Admit leave environment live most."/>
    <n v="0"/>
  </r>
  <r>
    <x v="704"/>
    <s v="Borneo Crocodile (disputed)"/>
    <x v="9"/>
    <s v="Crocodylidae"/>
    <x v="0"/>
    <x v="195"/>
    <n v="125.1"/>
    <x v="0"/>
    <x v="0"/>
    <s v="18-04-2008"/>
    <x v="12"/>
    <x v="3"/>
    <x v="3"/>
    <s v="Bryan Pierce"/>
    <s v="Issue character maybe meet apply evening best."/>
    <n v="0"/>
  </r>
  <r>
    <x v="705"/>
    <s v="Mugger Crocodile (Marsh Crocodile)"/>
    <x v="3"/>
    <s v="Crocodylidae"/>
    <x v="0"/>
    <x v="63"/>
    <n v="158.9"/>
    <x v="0"/>
    <x v="2"/>
    <s v="19-07-2015"/>
    <x v="17"/>
    <x v="4"/>
    <x v="1"/>
    <s v="Monique Henderson"/>
    <s v="Country computer every parent million body anyone eat book boy time offer."/>
    <n v="0"/>
  </r>
  <r>
    <x v="706"/>
    <s v="Nile Crocodile"/>
    <x v="8"/>
    <s v="Crocodylidae"/>
    <x v="0"/>
    <x v="96"/>
    <n v="338.5"/>
    <x v="0"/>
    <x v="1"/>
    <s v="24-08-2024"/>
    <x v="22"/>
    <x v="12"/>
    <x v="0"/>
    <s v="Joseph Hill"/>
    <s v="Record identify hotel detail station reality manager commercial data PM relationship explain about continue traditional performance school system reach."/>
    <n v="0"/>
  </r>
  <r>
    <x v="707"/>
    <s v="Freshwater Crocodile (Johnstone's)"/>
    <x v="15"/>
    <s v="Crocodylidae"/>
    <x v="0"/>
    <x v="37"/>
    <n v="103.5"/>
    <x v="0"/>
    <x v="0"/>
    <s v="01-09-2021"/>
    <x v="20"/>
    <x v="23"/>
    <x v="0"/>
    <s v="Michael Jackson"/>
    <s v="Tonight center actually listen free concern."/>
    <n v="0"/>
  </r>
  <r>
    <x v="708"/>
    <s v="Mugger Crocodile (Marsh Crocodile)"/>
    <x v="3"/>
    <s v="Crocodylidae"/>
    <x v="0"/>
    <x v="262"/>
    <n v="280.89999999999998"/>
    <x v="0"/>
    <x v="2"/>
    <s v="22-07-2023"/>
    <x v="17"/>
    <x v="3"/>
    <x v="1"/>
    <s v="Billy Shelton"/>
    <s v="Order wide on."/>
    <n v="0"/>
  </r>
  <r>
    <x v="709"/>
    <s v="Hall's New Guinea Crocodile"/>
    <x v="17"/>
    <s v="Crocodylidae"/>
    <x v="0"/>
    <x v="226"/>
    <n v="192"/>
    <x v="0"/>
    <x v="0"/>
    <s v="17-05-2010"/>
    <x v="19"/>
    <x v="25"/>
    <x v="0"/>
    <s v="David Rodriguez PhD"/>
    <s v="Quite fact direction me sense simple beyond sound friend make go nation professional effect learn still feeling free."/>
    <n v="0"/>
  </r>
  <r>
    <x v="710"/>
    <s v="Morelet's Crocodile"/>
    <x v="0"/>
    <s v="Crocodylidae"/>
    <x v="0"/>
    <x v="341"/>
    <n v="51.7"/>
    <x v="0"/>
    <x v="0"/>
    <s v="23-05-2010"/>
    <x v="0"/>
    <x v="0"/>
    <x v="0"/>
    <s v="Mary Grimes"/>
    <s v="Machine establish mind policy challenge improve detail yes."/>
    <n v="0"/>
  </r>
  <r>
    <x v="711"/>
    <s v="Central African Slender-snouted Crocodile"/>
    <x v="16"/>
    <s v="Crocodylidae"/>
    <x v="2"/>
    <x v="72"/>
    <n v="56.3"/>
    <x v="1"/>
    <x v="0"/>
    <s v="05-10-2020"/>
    <x v="32"/>
    <x v="21"/>
    <x v="4"/>
    <s v="Andre Lane"/>
    <s v="Grow season create western police whole theory quickly tonight last when money."/>
    <n v="0"/>
  </r>
  <r>
    <x v="712"/>
    <s v="Borneo Crocodile (disputed)"/>
    <x v="9"/>
    <s v="Crocodylidae"/>
    <x v="0"/>
    <x v="342"/>
    <n v="259.10000000000002"/>
    <x v="0"/>
    <x v="0"/>
    <s v="05-07-2011"/>
    <x v="10"/>
    <x v="3"/>
    <x v="3"/>
    <s v="Michael Barron"/>
    <s v="Operation war everybody course often reduce street but somebody note society get body across."/>
    <n v="0"/>
  </r>
  <r>
    <x v="713"/>
    <s v="American Crocodile"/>
    <x v="1"/>
    <s v="Crocodylidae"/>
    <x v="0"/>
    <x v="12"/>
    <n v="140.19999999999999"/>
    <x v="1"/>
    <x v="1"/>
    <s v="27-08-2018"/>
    <x v="18"/>
    <x v="1"/>
    <x v="1"/>
    <s v="Bridget Becker"/>
    <s v="Whom perhaps professor field explain son administration American executive or apply figure involve produce a edge."/>
    <n v="0"/>
  </r>
  <r>
    <x v="714"/>
    <s v="Cuban Crocodile"/>
    <x v="11"/>
    <s v="Crocodylidae"/>
    <x v="0"/>
    <x v="119"/>
    <n v="47.6"/>
    <x v="1"/>
    <x v="0"/>
    <s v="19-09-2017"/>
    <x v="15"/>
    <x v="25"/>
    <x v="2"/>
    <s v="Douglas Trevino"/>
    <s v="Choice beat establish you culture one ball."/>
    <n v="0"/>
  </r>
  <r>
    <x v="715"/>
    <s v="Cuban Crocodile"/>
    <x v="11"/>
    <s v="Crocodylidae"/>
    <x v="0"/>
    <x v="85"/>
    <n v="84.3"/>
    <x v="2"/>
    <x v="2"/>
    <s v="15-08-2008"/>
    <x v="15"/>
    <x v="0"/>
    <x v="2"/>
    <s v="John Gomez"/>
    <s v="Institution whom better end few financial nor quickly follow official raise."/>
    <n v="0"/>
  </r>
  <r>
    <x v="716"/>
    <s v="Hall's New Guinea Crocodile"/>
    <x v="17"/>
    <s v="Crocodylidae"/>
    <x v="0"/>
    <x v="159"/>
    <n v="146.1"/>
    <x v="2"/>
    <x v="0"/>
    <s v="13-10-2007"/>
    <x v="19"/>
    <x v="25"/>
    <x v="0"/>
    <s v="Chad Spencer"/>
    <s v="Figure father until leave contain site street benefit money reason."/>
    <n v="0"/>
  </r>
  <r>
    <x v="717"/>
    <s v="Freshwater Crocodile (Johnstone's)"/>
    <x v="15"/>
    <s v="Crocodylidae"/>
    <x v="0"/>
    <x v="33"/>
    <n v="68.5"/>
    <x v="2"/>
    <x v="2"/>
    <s v="05-09-2024"/>
    <x v="20"/>
    <x v="24"/>
    <x v="0"/>
    <s v="Melinda Howard"/>
    <s v="Into inside improve agree next whatever."/>
    <n v="0"/>
  </r>
  <r>
    <x v="718"/>
    <s v="Mugger Crocodile (Marsh Crocodile)"/>
    <x v="3"/>
    <s v="Crocodylidae"/>
    <x v="0"/>
    <x v="343"/>
    <n v="292.8"/>
    <x v="0"/>
    <x v="0"/>
    <s v="02-01-2010"/>
    <x v="17"/>
    <x v="12"/>
    <x v="1"/>
    <s v="Peter Gilbert"/>
    <s v="Skill oil health per tonight there."/>
    <n v="0"/>
  </r>
  <r>
    <x v="719"/>
    <s v="Hall's New Guinea Crocodile"/>
    <x v="17"/>
    <s v="Crocodylidae"/>
    <x v="0"/>
    <x v="116"/>
    <n v="198.2"/>
    <x v="0"/>
    <x v="2"/>
    <s v="23-06-2009"/>
    <x v="19"/>
    <x v="3"/>
    <x v="0"/>
    <s v="Ryan Martinez"/>
    <s v="Leg several military stuff."/>
    <n v="0"/>
  </r>
  <r>
    <x v="720"/>
    <s v="New Guinea Crocodile"/>
    <x v="13"/>
    <s v="Crocodylidae"/>
    <x v="0"/>
    <x v="42"/>
    <n v="106.7"/>
    <x v="2"/>
    <x v="0"/>
    <s v="12-05-2019"/>
    <x v="19"/>
    <x v="0"/>
    <x v="0"/>
    <s v="Devin Andersen"/>
    <s v="Four best fact loss."/>
    <n v="0"/>
  </r>
  <r>
    <x v="721"/>
    <s v="West African Crocodile"/>
    <x v="6"/>
    <s v="Crocodylidae"/>
    <x v="0"/>
    <x v="344"/>
    <n v="34.799999999999997"/>
    <x v="1"/>
    <x v="2"/>
    <s v="20-01-2011"/>
    <x v="37"/>
    <x v="15"/>
    <x v="0"/>
    <s v="Antonio Yang"/>
    <s v="School apply day century science manager difference put system feeling."/>
    <n v="0"/>
  </r>
  <r>
    <x v="722"/>
    <s v="American Crocodile"/>
    <x v="1"/>
    <s v="Crocodylidae"/>
    <x v="0"/>
    <x v="77"/>
    <n v="167.6"/>
    <x v="2"/>
    <x v="0"/>
    <s v="18-08-2023"/>
    <x v="2"/>
    <x v="22"/>
    <x v="1"/>
    <s v="William Smith"/>
    <s v="Perhaps customer attack check they mind easy billion agency media hospital unit feel low."/>
    <n v="0"/>
  </r>
  <r>
    <x v="723"/>
    <s v="New Guinea Crocodile"/>
    <x v="13"/>
    <s v="Crocodylidae"/>
    <x v="0"/>
    <x v="207"/>
    <n v="100.5"/>
    <x v="0"/>
    <x v="2"/>
    <s v="15-12-2012"/>
    <x v="26"/>
    <x v="7"/>
    <x v="0"/>
    <s v="David Abbott"/>
    <s v="Start race teacher pay it player continue stand price color score national live."/>
    <n v="0"/>
  </r>
  <r>
    <x v="724"/>
    <s v="Philippine Crocodile"/>
    <x v="12"/>
    <s v="Crocodylidae"/>
    <x v="0"/>
    <x v="109"/>
    <n v="44.6"/>
    <x v="0"/>
    <x v="1"/>
    <s v="06-07-2023"/>
    <x v="11"/>
    <x v="13"/>
    <x v="2"/>
    <s v="Michael Haley"/>
    <s v="Happen every history son less spend challenge exist build."/>
    <n v="0"/>
  </r>
  <r>
    <x v="725"/>
    <s v="West African Slender-snouted Crocodile"/>
    <x v="14"/>
    <s v="Crocodylidae"/>
    <x v="2"/>
    <x v="23"/>
    <n v="121.4"/>
    <x v="0"/>
    <x v="0"/>
    <s v="25-03-2019"/>
    <x v="9"/>
    <x v="17"/>
    <x v="2"/>
    <s v="Kevin Johnson"/>
    <s v="Know traditional great cause think learn across citizen."/>
    <n v="0"/>
  </r>
  <r>
    <x v="726"/>
    <s v="Philippine Crocodile"/>
    <x v="12"/>
    <s v="Crocodylidae"/>
    <x v="0"/>
    <x v="274"/>
    <n v="20"/>
    <x v="1"/>
    <x v="1"/>
    <s v="09-12-2017"/>
    <x v="11"/>
    <x v="3"/>
    <x v="2"/>
    <s v="Shannon Clark"/>
    <s v="Hospital artist pretty goal rest fund resource skill everything several field hour trouble."/>
    <n v="0"/>
  </r>
  <r>
    <x v="727"/>
    <s v="Nile Crocodile"/>
    <x v="8"/>
    <s v="Crocodylidae"/>
    <x v="0"/>
    <x v="345"/>
    <n v="578.9"/>
    <x v="2"/>
    <x v="2"/>
    <s v="18-07-2007"/>
    <x v="44"/>
    <x v="4"/>
    <x v="0"/>
    <s v="Jamie Ruiz"/>
    <s v="Office until simple moment can food western give pay."/>
    <n v="0"/>
  </r>
  <r>
    <x v="728"/>
    <s v="Hall's New Guinea Crocodile"/>
    <x v="17"/>
    <s v="Crocodylidae"/>
    <x v="0"/>
    <x v="346"/>
    <n v="97.9"/>
    <x v="0"/>
    <x v="2"/>
    <s v="23-03-2019"/>
    <x v="19"/>
    <x v="25"/>
    <x v="0"/>
    <s v="Andrew Christian"/>
    <s v="Discuss professor material quickly food."/>
    <n v="0"/>
  </r>
  <r>
    <x v="729"/>
    <s v="Morelet's Crocodile"/>
    <x v="0"/>
    <s v="Crocodylidae"/>
    <x v="0"/>
    <x v="77"/>
    <n v="115.5"/>
    <x v="0"/>
    <x v="1"/>
    <s v="03-07-2011"/>
    <x v="0"/>
    <x v="0"/>
    <x v="0"/>
    <s v="Raymond Stark"/>
    <s v="Black thing rock himself wind two artist economy."/>
    <n v="0"/>
  </r>
  <r>
    <x v="730"/>
    <s v="West African Slender-snouted Crocodile"/>
    <x v="14"/>
    <s v="Crocodylidae"/>
    <x v="2"/>
    <x v="45"/>
    <n v="107.8"/>
    <x v="0"/>
    <x v="2"/>
    <s v="06-04-2014"/>
    <x v="28"/>
    <x v="0"/>
    <x v="2"/>
    <s v="Paul Alexander"/>
    <s v="Paper subject type fly recognize help."/>
    <n v="0"/>
  </r>
  <r>
    <x v="731"/>
    <s v="Hall's New Guinea Crocodile"/>
    <x v="17"/>
    <s v="Crocodylidae"/>
    <x v="0"/>
    <x v="321"/>
    <n v="167.1"/>
    <x v="0"/>
    <x v="2"/>
    <s v="07-02-2020"/>
    <x v="19"/>
    <x v="25"/>
    <x v="0"/>
    <s v="Laura Gonzalez MD"/>
    <s v="Quickly different score its more so beat agency where benefit almost cell accept."/>
    <n v="0"/>
  </r>
  <r>
    <x v="732"/>
    <s v="Saltwater Crocodile"/>
    <x v="10"/>
    <s v="Crocodylidae"/>
    <x v="0"/>
    <x v="134"/>
    <n v="527.9"/>
    <x v="0"/>
    <x v="2"/>
    <s v="05-06-2010"/>
    <x v="11"/>
    <x v="18"/>
    <x v="0"/>
    <s v="Laura Lin"/>
    <s v="Continue role treat politics many strategy now list goal."/>
    <n v="0"/>
  </r>
  <r>
    <x v="733"/>
    <s v="West African Crocodile"/>
    <x v="6"/>
    <s v="Crocodylidae"/>
    <x v="0"/>
    <x v="276"/>
    <n v="179.1"/>
    <x v="0"/>
    <x v="0"/>
    <s v="16-01-2014"/>
    <x v="37"/>
    <x v="15"/>
    <x v="0"/>
    <s v="Kristin Taylor"/>
    <s v="Keep personal them notice camera."/>
    <n v="0"/>
  </r>
  <r>
    <x v="734"/>
    <s v="Borneo Crocodile (disputed)"/>
    <x v="9"/>
    <s v="Crocodylidae"/>
    <x v="0"/>
    <x v="113"/>
    <n v="180.2"/>
    <x v="2"/>
    <x v="1"/>
    <s v="26-07-2008"/>
    <x v="12"/>
    <x v="3"/>
    <x v="3"/>
    <s v="Ashlee Jimenez"/>
    <s v="Own former difference wait."/>
    <n v="0"/>
  </r>
  <r>
    <x v="735"/>
    <s v="American Crocodile"/>
    <x v="1"/>
    <s v="Crocodylidae"/>
    <x v="0"/>
    <x v="214"/>
    <n v="418.1"/>
    <x v="0"/>
    <x v="2"/>
    <s v="09-03-2009"/>
    <x v="15"/>
    <x v="11"/>
    <x v="1"/>
    <s v="Danielle Warner"/>
    <s v="Their citizen explain move drop military."/>
    <n v="0"/>
  </r>
  <r>
    <x v="736"/>
    <s v="Philippine Crocodile"/>
    <x v="12"/>
    <s v="Crocodylidae"/>
    <x v="0"/>
    <x v="198"/>
    <n v="53.9"/>
    <x v="0"/>
    <x v="2"/>
    <s v="11-11-2006"/>
    <x v="11"/>
    <x v="28"/>
    <x v="2"/>
    <s v="Emily Montgomery"/>
    <s v="Recently book likely true enjoy air full."/>
    <n v="0"/>
  </r>
  <r>
    <x v="737"/>
    <s v="Morelet's Crocodile"/>
    <x v="0"/>
    <s v="Crocodylidae"/>
    <x v="0"/>
    <x v="231"/>
    <n v="34.5"/>
    <x v="1"/>
    <x v="0"/>
    <s v="07-10-2013"/>
    <x v="2"/>
    <x v="3"/>
    <x v="0"/>
    <s v="George Hubbard"/>
    <s v="Daughter stage form serious."/>
    <n v="0"/>
  </r>
  <r>
    <x v="738"/>
    <s v="Borneo Crocodile (disputed)"/>
    <x v="9"/>
    <s v="Crocodylidae"/>
    <x v="0"/>
    <x v="347"/>
    <n v="200.2"/>
    <x v="2"/>
    <x v="0"/>
    <s v="14-09-2011"/>
    <x v="10"/>
    <x v="3"/>
    <x v="3"/>
    <s v="Amy Snyder"/>
    <s v="Toward reflect she along wonder wear our."/>
    <n v="0"/>
  </r>
  <r>
    <x v="739"/>
    <s v="Morelet's Crocodile"/>
    <x v="0"/>
    <s v="Crocodylidae"/>
    <x v="0"/>
    <x v="45"/>
    <n v="95.5"/>
    <x v="0"/>
    <x v="0"/>
    <s v="06-08-2018"/>
    <x v="2"/>
    <x v="8"/>
    <x v="0"/>
    <s v="Angela Arnold"/>
    <s v="Establish among along medical."/>
    <n v="0"/>
  </r>
  <r>
    <x v="740"/>
    <s v="West African Dwarf Crocodile"/>
    <x v="7"/>
    <s v="Crocodylidae"/>
    <x v="1"/>
    <x v="278"/>
    <n v="19"/>
    <x v="0"/>
    <x v="0"/>
    <s v="02-01-2011"/>
    <x v="7"/>
    <x v="9"/>
    <x v="1"/>
    <s v="Jessica Turner"/>
    <s v="Again area similar specific move team radio scene."/>
    <n v="0"/>
  </r>
  <r>
    <x v="741"/>
    <s v="American Crocodile"/>
    <x v="1"/>
    <s v="Crocodylidae"/>
    <x v="0"/>
    <x v="39"/>
    <n v="238.3"/>
    <x v="0"/>
    <x v="2"/>
    <s v="08-09-2025"/>
    <x v="15"/>
    <x v="1"/>
    <x v="1"/>
    <s v="Amy Cannon"/>
    <s v="Involve interview case just today work."/>
    <n v="0"/>
  </r>
  <r>
    <x v="742"/>
    <s v="Philippine Crocodile"/>
    <x v="12"/>
    <s v="Crocodylidae"/>
    <x v="0"/>
    <x v="310"/>
    <n v="86.5"/>
    <x v="0"/>
    <x v="2"/>
    <s v="19-09-2008"/>
    <x v="11"/>
    <x v="28"/>
    <x v="2"/>
    <s v="Cory Kim"/>
    <s v="Draw begin act including sell space movie animal."/>
    <n v="0"/>
  </r>
  <r>
    <x v="743"/>
    <s v="Borneo Crocodile (disputed)"/>
    <x v="9"/>
    <s v="Crocodylidae"/>
    <x v="0"/>
    <x v="348"/>
    <n v="164"/>
    <x v="0"/>
    <x v="2"/>
    <s v="20-02-2025"/>
    <x v="10"/>
    <x v="10"/>
    <x v="3"/>
    <s v="Shelley Wright"/>
    <s v="Baby camera Congress analysis glass."/>
    <n v="0"/>
  </r>
  <r>
    <x v="744"/>
    <s v="Saltwater Crocodile"/>
    <x v="10"/>
    <s v="Crocodylidae"/>
    <x v="0"/>
    <x v="349"/>
    <n v="535.1"/>
    <x v="2"/>
    <x v="2"/>
    <s v="28-09-2022"/>
    <x v="3"/>
    <x v="26"/>
    <x v="0"/>
    <s v="Dana Carter"/>
    <s v="Huge price prevent baby voice day relate spend today teach kitchen few."/>
    <n v="0"/>
  </r>
  <r>
    <x v="745"/>
    <s v="American Crocodile"/>
    <x v="1"/>
    <s v="Crocodylidae"/>
    <x v="0"/>
    <x v="350"/>
    <n v="211.9"/>
    <x v="0"/>
    <x v="1"/>
    <s v="18-05-2012"/>
    <x v="15"/>
    <x v="20"/>
    <x v="1"/>
    <s v="Juan Melton"/>
    <s v="Money environment recently me approach too relationship perform evidence data."/>
    <n v="0"/>
  </r>
  <r>
    <x v="746"/>
    <s v="Mugger Crocodile (Marsh Crocodile)"/>
    <x v="3"/>
    <s v="Crocodylidae"/>
    <x v="0"/>
    <x v="218"/>
    <n v="214.5"/>
    <x v="2"/>
    <x v="1"/>
    <s v="05-09-2006"/>
    <x v="40"/>
    <x v="12"/>
    <x v="1"/>
    <s v="William Hall"/>
    <s v="Decision head staff center within recognize practice law box material almost everyone his still be."/>
    <n v="0"/>
  </r>
  <r>
    <x v="747"/>
    <s v="New Guinea Crocodile"/>
    <x v="13"/>
    <s v="Crocodylidae"/>
    <x v="0"/>
    <x v="53"/>
    <n v="101.3"/>
    <x v="2"/>
    <x v="0"/>
    <s v="05-12-2017"/>
    <x v="19"/>
    <x v="0"/>
    <x v="0"/>
    <s v="Leonard Simpson"/>
    <s v="His and day continue issue appear."/>
    <n v="0"/>
  </r>
  <r>
    <x v="748"/>
    <s v="Nile Crocodile"/>
    <x v="8"/>
    <s v="Crocodylidae"/>
    <x v="0"/>
    <x v="183"/>
    <n v="296.2"/>
    <x v="1"/>
    <x v="2"/>
    <s v="12-02-2012"/>
    <x v="6"/>
    <x v="12"/>
    <x v="0"/>
    <s v="Joshua Bailey"/>
    <s v="Travel senior from stock energy send describe."/>
    <n v="0"/>
  </r>
  <r>
    <x v="749"/>
    <s v="American Crocodile"/>
    <x v="1"/>
    <s v="Crocodylidae"/>
    <x v="0"/>
    <x v="210"/>
    <n v="280"/>
    <x v="2"/>
    <x v="0"/>
    <s v="29-11-2023"/>
    <x v="38"/>
    <x v="22"/>
    <x v="1"/>
    <s v="Nicholas Howell"/>
    <s v="Site up sell southern network weight."/>
    <n v="0"/>
  </r>
  <r>
    <x v="750"/>
    <s v="Mugger Crocodile (Marsh Crocodile)"/>
    <x v="3"/>
    <s v="Crocodylidae"/>
    <x v="0"/>
    <x v="42"/>
    <n v="109.2"/>
    <x v="1"/>
    <x v="1"/>
    <s v="10-02-2005"/>
    <x v="3"/>
    <x v="4"/>
    <x v="1"/>
    <s v="Donna Ritter"/>
    <s v="Less occur nothing million class high second."/>
    <n v="0"/>
  </r>
  <r>
    <x v="751"/>
    <s v="Morelet's Crocodile"/>
    <x v="0"/>
    <s v="Crocodylidae"/>
    <x v="0"/>
    <x v="257"/>
    <n v="120.3"/>
    <x v="2"/>
    <x v="1"/>
    <s v="03-05-2015"/>
    <x v="2"/>
    <x v="0"/>
    <x v="0"/>
    <s v="Bonnie Smith"/>
    <s v="Beat economic myself front house past gun process site special."/>
    <n v="0"/>
  </r>
  <r>
    <x v="752"/>
    <s v="Cuban Crocodile"/>
    <x v="11"/>
    <s v="Crocodylidae"/>
    <x v="0"/>
    <x v="35"/>
    <n v="139.6"/>
    <x v="0"/>
    <x v="1"/>
    <s v="29-12-2015"/>
    <x v="15"/>
    <x v="0"/>
    <x v="2"/>
    <s v="Becky Carroll"/>
    <s v="Structure summer kitchen admit across already grow point news impact often bag today."/>
    <n v="0"/>
  </r>
  <r>
    <x v="753"/>
    <s v="Mugger Crocodile (Marsh Crocodile)"/>
    <x v="3"/>
    <s v="Crocodylidae"/>
    <x v="0"/>
    <x v="176"/>
    <n v="91.7"/>
    <x v="1"/>
    <x v="1"/>
    <s v="02-10-2006"/>
    <x v="3"/>
    <x v="12"/>
    <x v="1"/>
    <s v="Tiffany Alexander"/>
    <s v="She everybody than camera piece."/>
    <n v="0"/>
  </r>
  <r>
    <x v="754"/>
    <s v="Philippine Crocodile"/>
    <x v="12"/>
    <s v="Crocodylidae"/>
    <x v="0"/>
    <x v="239"/>
    <n v="43.5"/>
    <x v="0"/>
    <x v="2"/>
    <s v="21-01-2022"/>
    <x v="11"/>
    <x v="28"/>
    <x v="2"/>
    <s v="Luke Williams"/>
    <s v="Pressure contain medical key fish network direction weight yeah."/>
    <n v="0"/>
  </r>
  <r>
    <x v="755"/>
    <s v="Cuban Crocodile"/>
    <x v="11"/>
    <s v="Crocodylidae"/>
    <x v="0"/>
    <x v="10"/>
    <n v="41.4"/>
    <x v="1"/>
    <x v="2"/>
    <s v="07-09-2008"/>
    <x v="15"/>
    <x v="25"/>
    <x v="2"/>
    <s v="Alexis Kirk"/>
    <s v="Music and doctor board medical both back daughter."/>
    <n v="0"/>
  </r>
  <r>
    <x v="756"/>
    <s v="West African Slender-snouted Crocodile"/>
    <x v="14"/>
    <s v="Crocodylidae"/>
    <x v="2"/>
    <x v="250"/>
    <n v="40.299999999999997"/>
    <x v="3"/>
    <x v="2"/>
    <s v="28-08-2007"/>
    <x v="42"/>
    <x v="17"/>
    <x v="2"/>
    <s v="Sandra Becker"/>
    <s v="Politics then central force small friend impact."/>
    <n v="0"/>
  </r>
  <r>
    <x v="757"/>
    <s v="Borneo Crocodile (disputed)"/>
    <x v="9"/>
    <s v="Crocodylidae"/>
    <x v="0"/>
    <x v="33"/>
    <n v="78.7"/>
    <x v="2"/>
    <x v="2"/>
    <s v="08-05-2009"/>
    <x v="12"/>
    <x v="3"/>
    <x v="3"/>
    <s v="Julie Beltran"/>
    <s v="All happy fact change option blood deep finish respond score situation require vote her old price."/>
    <n v="0"/>
  </r>
  <r>
    <x v="758"/>
    <s v="Orinoco Crocodile"/>
    <x v="2"/>
    <s v="Crocodylidae"/>
    <x v="0"/>
    <x v="307"/>
    <n v="413.2"/>
    <x v="0"/>
    <x v="0"/>
    <s v="04-12-2009"/>
    <x v="1"/>
    <x v="16"/>
    <x v="2"/>
    <s v="Phillip Banks"/>
    <s v="When yeah not young."/>
    <n v="0"/>
  </r>
  <r>
    <x v="759"/>
    <s v="Siamese Crocodile"/>
    <x v="4"/>
    <s v="Crocodylidae"/>
    <x v="0"/>
    <x v="261"/>
    <n v="90.2"/>
    <x v="2"/>
    <x v="1"/>
    <s v="07-01-2011"/>
    <x v="30"/>
    <x v="5"/>
    <x v="2"/>
    <s v="Morgan Ryan"/>
    <s v="Summer month anything line modern kid."/>
    <n v="0"/>
  </r>
  <r>
    <x v="760"/>
    <s v="Philippine Crocodile"/>
    <x v="12"/>
    <s v="Crocodylidae"/>
    <x v="0"/>
    <x v="351"/>
    <n v="44.7"/>
    <x v="0"/>
    <x v="1"/>
    <s v="15-12-2018"/>
    <x v="11"/>
    <x v="28"/>
    <x v="2"/>
    <s v="Russell Carter"/>
    <s v="Forget sometimes within discuss fire win realize knowledge whatever."/>
    <n v="0"/>
  </r>
  <r>
    <x v="761"/>
    <s v="Mugger Crocodile (Marsh Crocodile)"/>
    <x v="3"/>
    <s v="Crocodylidae"/>
    <x v="0"/>
    <x v="352"/>
    <n v="184.9"/>
    <x v="0"/>
    <x v="1"/>
    <s v="24-08-2015"/>
    <x v="17"/>
    <x v="4"/>
    <x v="1"/>
    <s v="Bobby Castro"/>
    <s v="Trip president painting large."/>
    <n v="0"/>
  </r>
  <r>
    <x v="762"/>
    <s v="Orinoco Crocodile"/>
    <x v="2"/>
    <s v="Crocodylidae"/>
    <x v="0"/>
    <x v="323"/>
    <n v="102.1"/>
    <x v="3"/>
    <x v="0"/>
    <s v="15-05-2023"/>
    <x v="1"/>
    <x v="2"/>
    <x v="2"/>
    <s v="Keith Serrano"/>
    <s v="Understand each training purpose program painting."/>
    <n v="0"/>
  </r>
  <r>
    <x v="763"/>
    <s v="West African Dwarf Crocodile"/>
    <x v="7"/>
    <s v="Crocodylidae"/>
    <x v="1"/>
    <x v="201"/>
    <n v="17"/>
    <x v="0"/>
    <x v="2"/>
    <s v="04-03-2013"/>
    <x v="9"/>
    <x v="6"/>
    <x v="1"/>
    <s v="Gloria Wilson"/>
    <s v="Inside work office plan significant tonight then administration building enjoy never us."/>
    <n v="0"/>
  </r>
  <r>
    <x v="764"/>
    <s v="Freshwater Crocodile (Johnstone's)"/>
    <x v="15"/>
    <s v="Crocodylidae"/>
    <x v="0"/>
    <x v="147"/>
    <n v="71.2"/>
    <x v="0"/>
    <x v="0"/>
    <s v="21-01-2011"/>
    <x v="20"/>
    <x v="14"/>
    <x v="0"/>
    <s v="Beth Johnson"/>
    <s v="Agency cold authority method more hold institution camera recent drop fall front station."/>
    <n v="0"/>
  </r>
  <r>
    <x v="765"/>
    <s v="Mugger Crocodile (Marsh Crocodile)"/>
    <x v="3"/>
    <s v="Crocodylidae"/>
    <x v="0"/>
    <x v="226"/>
    <n v="233.2"/>
    <x v="0"/>
    <x v="2"/>
    <s v="18-08-2009"/>
    <x v="3"/>
    <x v="3"/>
    <x v="1"/>
    <s v="Lee Rodriguez"/>
    <s v="Available TV wear treat piece scientist job."/>
    <n v="0"/>
  </r>
  <r>
    <x v="766"/>
    <s v="Morelet's Crocodile"/>
    <x v="0"/>
    <s v="Crocodylidae"/>
    <x v="0"/>
    <x v="5"/>
    <n v="117.3"/>
    <x v="2"/>
    <x v="2"/>
    <s v="20-03-2018"/>
    <x v="0"/>
    <x v="3"/>
    <x v="0"/>
    <s v="Melissa Quinn"/>
    <s v="Trouble view base time order have power here just meet open war best."/>
    <n v="0"/>
  </r>
  <r>
    <x v="767"/>
    <s v="Philippine Crocodile"/>
    <x v="12"/>
    <s v="Crocodylidae"/>
    <x v="0"/>
    <x v="89"/>
    <n v="87.5"/>
    <x v="2"/>
    <x v="2"/>
    <s v="22-06-2007"/>
    <x v="11"/>
    <x v="3"/>
    <x v="2"/>
    <s v="Glenn Elliott"/>
    <s v="Oil such interview follow five condition century sport same writer."/>
    <n v="0"/>
  </r>
  <r>
    <x v="768"/>
    <s v="West African Slender-snouted Crocodile"/>
    <x v="14"/>
    <s v="Crocodylidae"/>
    <x v="2"/>
    <x v="176"/>
    <n v="75.900000000000006"/>
    <x v="2"/>
    <x v="2"/>
    <s v="02-12-2005"/>
    <x v="25"/>
    <x v="0"/>
    <x v="2"/>
    <s v="Joseph Andrews"/>
    <s v="Fire girl close explain main difference college voice else."/>
    <n v="0"/>
  </r>
  <r>
    <x v="769"/>
    <s v="Saltwater Crocodile"/>
    <x v="10"/>
    <s v="Crocodylidae"/>
    <x v="0"/>
    <x v="152"/>
    <n v="498.9"/>
    <x v="1"/>
    <x v="1"/>
    <s v="04-12-2019"/>
    <x v="11"/>
    <x v="1"/>
    <x v="0"/>
    <s v="Ashley Hall"/>
    <s v="Cell deal stuff senior agree total."/>
    <n v="0"/>
  </r>
  <r>
    <x v="770"/>
    <s v="Siamese Crocodile"/>
    <x v="4"/>
    <s v="Crocodylidae"/>
    <x v="0"/>
    <x v="125"/>
    <n v="29"/>
    <x v="3"/>
    <x v="1"/>
    <s v="16-04-2019"/>
    <x v="30"/>
    <x v="0"/>
    <x v="2"/>
    <s v="Kimberly Lloyd"/>
    <s v="Major state hard example way interview know."/>
    <n v="0"/>
  </r>
  <r>
    <x v="771"/>
    <s v="Morelet's Crocodile"/>
    <x v="0"/>
    <s v="Crocodylidae"/>
    <x v="0"/>
    <x v="35"/>
    <n v="132"/>
    <x v="0"/>
    <x v="1"/>
    <s v="15-02-2008"/>
    <x v="23"/>
    <x v="0"/>
    <x v="0"/>
    <s v="Jesse Hardin"/>
    <s v="Know it enjoy ten year rule bring."/>
    <n v="0"/>
  </r>
  <r>
    <x v="772"/>
    <s v="Cuban Crocodile"/>
    <x v="11"/>
    <s v="Crocodylidae"/>
    <x v="0"/>
    <x v="353"/>
    <n v="83.9"/>
    <x v="2"/>
    <x v="2"/>
    <s v="26-02-2007"/>
    <x v="15"/>
    <x v="0"/>
    <x v="2"/>
    <s v="Bob Mcguire"/>
    <s v="Force medical everybody piece mention since religious."/>
    <n v="0"/>
  </r>
  <r>
    <x v="773"/>
    <s v="West African Dwarf Crocodile"/>
    <x v="7"/>
    <s v="Crocodylidae"/>
    <x v="1"/>
    <x v="14"/>
    <n v="14.6"/>
    <x v="0"/>
    <x v="2"/>
    <s v="26-12-2006"/>
    <x v="25"/>
    <x v="9"/>
    <x v="1"/>
    <s v="Tim Hamilton"/>
    <s v="Fish success produce there along play account carry heavy wall pull."/>
    <n v="0"/>
  </r>
  <r>
    <x v="774"/>
    <s v="West African Dwarf Crocodile"/>
    <x v="7"/>
    <s v="Crocodylidae"/>
    <x v="1"/>
    <x v="136"/>
    <n v="9.5"/>
    <x v="0"/>
    <x v="0"/>
    <s v="14-01-2014"/>
    <x v="31"/>
    <x v="6"/>
    <x v="1"/>
    <s v="Christian Cervantes"/>
    <s v="Executive cup then week tax see about attack newspaper decade concern industry enjoy herself on."/>
    <n v="0"/>
  </r>
  <r>
    <x v="775"/>
    <s v="West African Dwarf Crocodile"/>
    <x v="7"/>
    <s v="Crocodylidae"/>
    <x v="1"/>
    <x v="354"/>
    <n v="9.4"/>
    <x v="2"/>
    <x v="2"/>
    <s v="28-06-2020"/>
    <x v="7"/>
    <x v="6"/>
    <x v="1"/>
    <s v="Kari Sandoval"/>
    <s v="There subject themselves property make."/>
    <n v="0"/>
  </r>
  <r>
    <x v="776"/>
    <s v="West African Dwarf Crocodile"/>
    <x v="7"/>
    <s v="Crocodylidae"/>
    <x v="1"/>
    <x v="264"/>
    <n v="10.4"/>
    <x v="0"/>
    <x v="0"/>
    <s v="01-10-2011"/>
    <x v="31"/>
    <x v="9"/>
    <x v="1"/>
    <s v="Linda Daniels"/>
    <s v="Benefit both thing sense expert."/>
    <n v="0"/>
  </r>
  <r>
    <x v="777"/>
    <s v="Central African Slender-snouted Crocodile"/>
    <x v="16"/>
    <s v="Crocodylidae"/>
    <x v="2"/>
    <x v="220"/>
    <n v="190.5"/>
    <x v="0"/>
    <x v="0"/>
    <s v="01-08-2009"/>
    <x v="31"/>
    <x v="0"/>
    <x v="4"/>
    <s v="Erika Bates"/>
    <s v="Computer what produce girl."/>
    <n v="0"/>
  </r>
  <r>
    <x v="778"/>
    <s v="West African Dwarf Crocodile"/>
    <x v="7"/>
    <s v="Crocodylidae"/>
    <x v="1"/>
    <x v="135"/>
    <n v="25.2"/>
    <x v="0"/>
    <x v="1"/>
    <s v="03-11-2010"/>
    <x v="42"/>
    <x v="9"/>
    <x v="1"/>
    <s v="Carl Khan"/>
    <s v="Over reach ahead environmental Democrat surface important no."/>
    <n v="0"/>
  </r>
  <r>
    <x v="779"/>
    <s v="Borneo Crocodile (disputed)"/>
    <x v="9"/>
    <s v="Crocodylidae"/>
    <x v="0"/>
    <x v="109"/>
    <n v="43.4"/>
    <x v="1"/>
    <x v="0"/>
    <s v="17-03-2018"/>
    <x v="12"/>
    <x v="10"/>
    <x v="3"/>
    <s v="Michael Jenkins"/>
    <s v="Interesting end area magazine despite player animal language determine then movie."/>
    <n v="0"/>
  </r>
  <r>
    <x v="780"/>
    <s v="West African Crocodile"/>
    <x v="6"/>
    <s v="Crocodylidae"/>
    <x v="0"/>
    <x v="51"/>
    <n v="74.099999999999994"/>
    <x v="2"/>
    <x v="1"/>
    <s v="17-10-2011"/>
    <x v="34"/>
    <x v="15"/>
    <x v="0"/>
    <s v="Ashley Donaldson"/>
    <s v="Form painting after reveal sort bed relate treatment short need pressure million gun cup church movie teacher."/>
    <n v="0"/>
  </r>
  <r>
    <x v="781"/>
    <s v="Saltwater Crocodile"/>
    <x v="10"/>
    <s v="Crocodylidae"/>
    <x v="0"/>
    <x v="214"/>
    <n v="517.9"/>
    <x v="0"/>
    <x v="1"/>
    <s v="23-09-2009"/>
    <x v="29"/>
    <x v="18"/>
    <x v="0"/>
    <s v="Robert Lozano"/>
    <s v="Including need eat add suddenly sense money may social amount executive agency place read."/>
    <n v="0"/>
  </r>
  <r>
    <x v="782"/>
    <s v="American Crocodile"/>
    <x v="1"/>
    <s v="Crocodylidae"/>
    <x v="0"/>
    <x v="174"/>
    <n v="164"/>
    <x v="0"/>
    <x v="0"/>
    <s v="31-03-2011"/>
    <x v="18"/>
    <x v="1"/>
    <x v="1"/>
    <s v="Paul Hess"/>
    <s v="Pretty capital scientist establish be available reveal several indeed address store painting."/>
    <n v="0"/>
  </r>
  <r>
    <x v="783"/>
    <s v="American Crocodile"/>
    <x v="1"/>
    <s v="Crocodylidae"/>
    <x v="0"/>
    <x v="24"/>
    <n v="215"/>
    <x v="0"/>
    <x v="1"/>
    <s v="25-10-2010"/>
    <x v="15"/>
    <x v="1"/>
    <x v="1"/>
    <s v="Noah Sparks"/>
    <s v="Story teacher size interesting sea few learn between wide."/>
    <n v="0"/>
  </r>
  <r>
    <x v="784"/>
    <s v="West African Crocodile"/>
    <x v="6"/>
    <s v="Crocodylidae"/>
    <x v="0"/>
    <x v="118"/>
    <n v="91.9"/>
    <x v="2"/>
    <x v="1"/>
    <s v="05-11-2022"/>
    <x v="43"/>
    <x v="3"/>
    <x v="0"/>
    <s v="Jamie Jordan"/>
    <s v="Whom night low traditional mouth each admit."/>
    <n v="0"/>
  </r>
  <r>
    <x v="785"/>
    <s v="West African Crocodile"/>
    <x v="6"/>
    <s v="Crocodylidae"/>
    <x v="0"/>
    <x v="355"/>
    <n v="197.9"/>
    <x v="0"/>
    <x v="0"/>
    <s v="27-11-2014"/>
    <x v="37"/>
    <x v="15"/>
    <x v="0"/>
    <s v="James Watson MD"/>
    <s v="Laugh official agent side."/>
    <n v="0"/>
  </r>
  <r>
    <x v="786"/>
    <s v="Orinoco Crocodile"/>
    <x v="2"/>
    <s v="Crocodylidae"/>
    <x v="0"/>
    <x v="356"/>
    <n v="113.1"/>
    <x v="1"/>
    <x v="2"/>
    <s v="22-01-2010"/>
    <x v="1"/>
    <x v="16"/>
    <x v="2"/>
    <s v="John Rodriguez"/>
    <s v="Forward special wish believe college ten majority economic center pattern list."/>
    <n v="0"/>
  </r>
  <r>
    <x v="787"/>
    <s v="West African Dwarf Crocodile"/>
    <x v="7"/>
    <s v="Crocodylidae"/>
    <x v="1"/>
    <x v="357"/>
    <n v="16.899999999999999"/>
    <x v="0"/>
    <x v="2"/>
    <s v="15-05-2022"/>
    <x v="9"/>
    <x v="6"/>
    <x v="1"/>
    <s v="Lacey Hall"/>
    <s v="Edge find full character focus north image accept real sense some nation fine."/>
    <n v="0"/>
  </r>
  <r>
    <x v="788"/>
    <s v="Orinoco Crocodile"/>
    <x v="2"/>
    <s v="Crocodylidae"/>
    <x v="0"/>
    <x v="12"/>
    <n v="193.2"/>
    <x v="1"/>
    <x v="2"/>
    <s v="15-11-2018"/>
    <x v="1"/>
    <x v="16"/>
    <x v="2"/>
    <s v="Erica Fletcher"/>
    <s v="Never science run TV international back camera add mind building culture thank box those manager phone."/>
    <n v="0"/>
  </r>
  <r>
    <x v="789"/>
    <s v="Borneo Crocodile (disputed)"/>
    <x v="9"/>
    <s v="Crocodylidae"/>
    <x v="0"/>
    <x v="19"/>
    <n v="40.9"/>
    <x v="1"/>
    <x v="1"/>
    <s v="03-06-2012"/>
    <x v="10"/>
    <x v="3"/>
    <x v="3"/>
    <s v="Brenda Sawyer"/>
    <s v="Human father itself family two quality mission past he practice center."/>
    <n v="0"/>
  </r>
  <r>
    <x v="790"/>
    <s v="Siamese Crocodile"/>
    <x v="4"/>
    <s v="Crocodylidae"/>
    <x v="0"/>
    <x v="77"/>
    <n v="129.6"/>
    <x v="0"/>
    <x v="1"/>
    <s v="20-03-2016"/>
    <x v="41"/>
    <x v="0"/>
    <x v="2"/>
    <s v="Christine Mendez"/>
    <s v="Mind economy leg view until result."/>
    <n v="0"/>
  </r>
  <r>
    <x v="791"/>
    <s v="Congo Dwarf Crocodile"/>
    <x v="5"/>
    <s v="Crocodylidae"/>
    <x v="1"/>
    <x v="335"/>
    <n v="4.7"/>
    <x v="3"/>
    <x v="2"/>
    <s v="01-12-2024"/>
    <x v="14"/>
    <x v="6"/>
    <x v="3"/>
    <s v="Brandy Warren"/>
    <s v="Act indicate change attack with find could really Mrs former."/>
    <n v="0"/>
  </r>
  <r>
    <x v="792"/>
    <s v="Congo Dwarf Crocodile"/>
    <x v="5"/>
    <s v="Crocodylidae"/>
    <x v="1"/>
    <x v="358"/>
    <n v="38.4"/>
    <x v="0"/>
    <x v="1"/>
    <s v="08-10-2020"/>
    <x v="14"/>
    <x v="19"/>
    <x v="3"/>
    <s v="John Moore"/>
    <s v="Player third general add cover exist treatment."/>
    <n v="0"/>
  </r>
  <r>
    <x v="793"/>
    <s v="Borneo Crocodile (disputed)"/>
    <x v="9"/>
    <s v="Crocodylidae"/>
    <x v="0"/>
    <x v="154"/>
    <n v="69.599999999999994"/>
    <x v="2"/>
    <x v="1"/>
    <s v="20-01-2010"/>
    <x v="12"/>
    <x v="10"/>
    <x v="3"/>
    <s v="Nicholas Richardson"/>
    <s v="Various night political dark or bill describe condition nor camera mission population him offer."/>
    <n v="0"/>
  </r>
  <r>
    <x v="794"/>
    <s v="Freshwater Crocodile (Johnstone's)"/>
    <x v="15"/>
    <s v="Crocodylidae"/>
    <x v="0"/>
    <x v="86"/>
    <n v="87.4"/>
    <x v="0"/>
    <x v="0"/>
    <s v="25-12-2016"/>
    <x v="20"/>
    <x v="24"/>
    <x v="0"/>
    <s v="Lisa Levy"/>
    <s v="Protect list collection situation writer before sound chair."/>
    <n v="0"/>
  </r>
  <r>
    <x v="795"/>
    <s v="Congo Dwarf Crocodile"/>
    <x v="5"/>
    <s v="Crocodylidae"/>
    <x v="1"/>
    <x v="356"/>
    <n v="23.6"/>
    <x v="0"/>
    <x v="0"/>
    <s v="28-10-2014"/>
    <x v="14"/>
    <x v="19"/>
    <x v="3"/>
    <s v="Shannon Morris"/>
    <s v="Case southern international line few service drive."/>
    <n v="0"/>
  </r>
  <r>
    <x v="796"/>
    <s v="Philippine Crocodile"/>
    <x v="12"/>
    <s v="Crocodylidae"/>
    <x v="0"/>
    <x v="267"/>
    <n v="73.8"/>
    <x v="2"/>
    <x v="1"/>
    <s v="28-09-2017"/>
    <x v="11"/>
    <x v="13"/>
    <x v="2"/>
    <s v="Raymond Mccarthy"/>
    <s v="Find miss most third success western watch street represent."/>
    <n v="0"/>
  </r>
  <r>
    <x v="797"/>
    <s v="Saltwater Crocodile"/>
    <x v="10"/>
    <s v="Crocodylidae"/>
    <x v="0"/>
    <x v="337"/>
    <n v="660.4"/>
    <x v="2"/>
    <x v="0"/>
    <s v="23-09-2019"/>
    <x v="20"/>
    <x v="11"/>
    <x v="0"/>
    <s v="Kristina Henry"/>
    <s v="Rate newspaper itself give agent hand letter prove rock."/>
    <n v="0"/>
  </r>
  <r>
    <x v="798"/>
    <s v="Congo Dwarf Crocodile"/>
    <x v="5"/>
    <s v="Crocodylidae"/>
    <x v="1"/>
    <x v="359"/>
    <n v="14"/>
    <x v="2"/>
    <x v="1"/>
    <s v="26-07-2011"/>
    <x v="14"/>
    <x v="19"/>
    <x v="3"/>
    <s v="Justin Cuevas"/>
    <s v="Him condition section action kind moment accept financial behind."/>
    <n v="0"/>
  </r>
  <r>
    <x v="799"/>
    <s v="Congo Dwarf Crocodile"/>
    <x v="5"/>
    <s v="Crocodylidae"/>
    <x v="1"/>
    <x v="264"/>
    <n v="11.5"/>
    <x v="1"/>
    <x v="1"/>
    <s v="27-05-2017"/>
    <x v="14"/>
    <x v="6"/>
    <x v="3"/>
    <s v="David Dorsey"/>
    <s v="Event positive politics huge yet region ever arm occur air responsibility likely parent lawyer community."/>
    <n v="0"/>
  </r>
  <r>
    <x v="800"/>
    <s v="Cuban Crocodile"/>
    <x v="11"/>
    <s v="Crocodylidae"/>
    <x v="0"/>
    <x v="153"/>
    <n v="38"/>
    <x v="3"/>
    <x v="1"/>
    <s v="14-08-2013"/>
    <x v="15"/>
    <x v="25"/>
    <x v="2"/>
    <s v="Maria Gardner"/>
    <s v="Although ahead thus check."/>
    <n v="0"/>
  </r>
  <r>
    <x v="801"/>
    <s v="Siamese Crocodile"/>
    <x v="4"/>
    <s v="Crocodylidae"/>
    <x v="0"/>
    <x v="16"/>
    <n v="69.599999999999994"/>
    <x v="0"/>
    <x v="1"/>
    <s v="05-03-2006"/>
    <x v="41"/>
    <x v="5"/>
    <x v="2"/>
    <s v="Shelby Anderson"/>
    <s v="Street budget kitchen report fire teach everyone system pretty scene four public tonight today college."/>
    <n v="0"/>
  </r>
  <r>
    <x v="802"/>
    <s v="Hall's New Guinea Crocodile"/>
    <x v="17"/>
    <s v="Crocodylidae"/>
    <x v="0"/>
    <x v="63"/>
    <n v="104.1"/>
    <x v="0"/>
    <x v="1"/>
    <s v="26-09-2014"/>
    <x v="19"/>
    <x v="25"/>
    <x v="0"/>
    <s v="Dr. Holly Smith"/>
    <s v="Indicate property article cover seven challenge entire."/>
    <n v="0"/>
  </r>
  <r>
    <x v="803"/>
    <s v="Congo Dwarf Crocodile"/>
    <x v="5"/>
    <s v="Crocodylidae"/>
    <x v="1"/>
    <x v="338"/>
    <n v="19"/>
    <x v="2"/>
    <x v="1"/>
    <s v="01-11-2010"/>
    <x v="14"/>
    <x v="19"/>
    <x v="3"/>
    <s v="Andrew Franklin"/>
    <s v="Important play success wait find night brother letter structure beat us because truth consumer beat fish."/>
    <n v="0"/>
  </r>
  <r>
    <x v="804"/>
    <s v="Mugger Crocodile (Marsh Crocodile)"/>
    <x v="3"/>
    <s v="Crocodylidae"/>
    <x v="0"/>
    <x v="276"/>
    <n v="164.6"/>
    <x v="2"/>
    <x v="2"/>
    <s v="11-01-2011"/>
    <x v="46"/>
    <x v="7"/>
    <x v="1"/>
    <s v="Alicia Jackson"/>
    <s v="Design hear ball right."/>
    <n v="0"/>
  </r>
  <r>
    <x v="805"/>
    <s v="Freshwater Crocodile (Johnstone's)"/>
    <x v="15"/>
    <s v="Crocodylidae"/>
    <x v="0"/>
    <x v="108"/>
    <n v="65.5"/>
    <x v="2"/>
    <x v="2"/>
    <s v="22-04-2019"/>
    <x v="20"/>
    <x v="23"/>
    <x v="0"/>
    <s v="Ryan May"/>
    <s v="Section scene financial here expert."/>
    <n v="0"/>
  </r>
  <r>
    <x v="806"/>
    <s v="American Crocodile"/>
    <x v="1"/>
    <s v="Crocodylidae"/>
    <x v="0"/>
    <x v="360"/>
    <n v="201.3"/>
    <x v="0"/>
    <x v="2"/>
    <s v="28-10-2010"/>
    <x v="24"/>
    <x v="11"/>
    <x v="1"/>
    <s v="Karl Gutierrez"/>
    <s v="Evening current without else keep begin great."/>
    <n v="0"/>
  </r>
  <r>
    <x v="807"/>
    <s v="Orinoco Crocodile"/>
    <x v="2"/>
    <s v="Crocodylidae"/>
    <x v="0"/>
    <x v="234"/>
    <n v="389.4"/>
    <x v="0"/>
    <x v="2"/>
    <s v="03-01-2018"/>
    <x v="24"/>
    <x v="16"/>
    <x v="2"/>
    <s v="Raymond Mills"/>
    <s v="Reach color wear one choose notice year its position radio eye garden why necessary sea especially message decision design."/>
    <n v="0"/>
  </r>
  <r>
    <x v="808"/>
    <s v="Mugger Crocodile (Marsh Crocodile)"/>
    <x v="3"/>
    <s v="Crocodylidae"/>
    <x v="0"/>
    <x v="103"/>
    <n v="135.6"/>
    <x v="0"/>
    <x v="2"/>
    <s v="14-02-2017"/>
    <x v="3"/>
    <x v="3"/>
    <x v="1"/>
    <s v="Thomas Holmes"/>
    <s v="Cost cause only head help open almost red picture thank account instead friend possible beyond."/>
    <n v="0"/>
  </r>
  <r>
    <x v="809"/>
    <s v="Morelet's Crocodile"/>
    <x v="0"/>
    <s v="Crocodylidae"/>
    <x v="0"/>
    <x v="137"/>
    <n v="115.1"/>
    <x v="2"/>
    <x v="1"/>
    <s v="26-07-2014"/>
    <x v="0"/>
    <x v="0"/>
    <x v="0"/>
    <s v="Elizabeth Owens"/>
    <s v="Sell keep pattern order."/>
    <n v="0"/>
  </r>
  <r>
    <x v="810"/>
    <s v="New Guinea Crocodile"/>
    <x v="13"/>
    <s v="Crocodylidae"/>
    <x v="0"/>
    <x v="184"/>
    <n v="28.4"/>
    <x v="3"/>
    <x v="0"/>
    <s v="15-06-2025"/>
    <x v="19"/>
    <x v="7"/>
    <x v="0"/>
    <s v="Monica Wells"/>
    <s v="Education health full question feel wife theory shake."/>
    <n v="0"/>
  </r>
  <r>
    <x v="811"/>
    <s v="New Guinea Crocodile"/>
    <x v="13"/>
    <s v="Crocodylidae"/>
    <x v="0"/>
    <x v="222"/>
    <n v="49.2"/>
    <x v="1"/>
    <x v="1"/>
    <s v="14-05-2008"/>
    <x v="26"/>
    <x v="3"/>
    <x v="0"/>
    <s v="Katie Fisher"/>
    <s v="West husband agreement mention two though."/>
    <n v="0"/>
  </r>
  <r>
    <x v="812"/>
    <s v="American Crocodile"/>
    <x v="1"/>
    <s v="Crocodylidae"/>
    <x v="0"/>
    <x v="300"/>
    <n v="349.6"/>
    <x v="0"/>
    <x v="1"/>
    <s v="11-06-2021"/>
    <x v="2"/>
    <x v="22"/>
    <x v="1"/>
    <s v="Terri Gonzalez"/>
    <s v="Sell candidate four whether wife finally she soon learn close a challenge third feeling ball door data."/>
    <n v="0"/>
  </r>
  <r>
    <x v="813"/>
    <s v="West African Dwarf Crocodile"/>
    <x v="7"/>
    <s v="Crocodylidae"/>
    <x v="1"/>
    <x v="213"/>
    <n v="20.100000000000001"/>
    <x v="2"/>
    <x v="0"/>
    <s v="24-03-2015"/>
    <x v="7"/>
    <x v="6"/>
    <x v="1"/>
    <s v="David Cohen"/>
    <s v="Above city beyond near hour defense line heavy less."/>
    <n v="0"/>
  </r>
  <r>
    <x v="814"/>
    <s v="West African Slender-snouted Crocodile"/>
    <x v="14"/>
    <s v="Crocodylidae"/>
    <x v="2"/>
    <x v="93"/>
    <n v="183.9"/>
    <x v="0"/>
    <x v="1"/>
    <s v="11-11-2015"/>
    <x v="42"/>
    <x v="17"/>
    <x v="2"/>
    <s v="Thomas Hughes"/>
    <s v="Several card significant today star room interesting hour author major science only develop."/>
    <n v="0"/>
  </r>
  <r>
    <x v="815"/>
    <s v="Borneo Crocodile (disputed)"/>
    <x v="9"/>
    <s v="Crocodylidae"/>
    <x v="0"/>
    <x v="140"/>
    <n v="152.6"/>
    <x v="0"/>
    <x v="1"/>
    <s v="03-11-2010"/>
    <x v="12"/>
    <x v="10"/>
    <x v="3"/>
    <s v="Patricia Wood"/>
    <s v="May ability out huge back discover matter analysis few behavior himself."/>
    <n v="0"/>
  </r>
  <r>
    <x v="816"/>
    <s v="Morelet's Crocodile"/>
    <x v="0"/>
    <s v="Crocodylidae"/>
    <x v="0"/>
    <x v="304"/>
    <n v="61.7"/>
    <x v="0"/>
    <x v="0"/>
    <s v="28-09-2008"/>
    <x v="2"/>
    <x v="3"/>
    <x v="0"/>
    <s v="Chris Collins"/>
    <s v="Alone when instead clear radio strong let bar rather big television sound."/>
    <n v="0"/>
  </r>
  <r>
    <x v="817"/>
    <s v="Congo Dwarf Crocodile"/>
    <x v="5"/>
    <s v="Crocodylidae"/>
    <x v="1"/>
    <x v="361"/>
    <n v="4.4000000000000004"/>
    <x v="3"/>
    <x v="1"/>
    <s v="11-06-2024"/>
    <x v="5"/>
    <x v="19"/>
    <x v="3"/>
    <s v="Francis Andrews"/>
    <s v="Rather activity president prove institution approach interesting score break southern traditional."/>
    <n v="0"/>
  </r>
  <r>
    <x v="818"/>
    <s v="Cuban Crocodile"/>
    <x v="11"/>
    <s v="Crocodylidae"/>
    <x v="0"/>
    <x v="353"/>
    <n v="79.5"/>
    <x v="0"/>
    <x v="1"/>
    <s v="06-01-2006"/>
    <x v="15"/>
    <x v="0"/>
    <x v="2"/>
    <s v="Priscilla Joseph"/>
    <s v="Will born condition interest service that bag according way remain election method pass the itself let."/>
    <n v="0"/>
  </r>
  <r>
    <x v="819"/>
    <s v="Borneo Crocodile (disputed)"/>
    <x v="9"/>
    <s v="Crocodylidae"/>
    <x v="0"/>
    <x v="362"/>
    <n v="185.8"/>
    <x v="0"/>
    <x v="1"/>
    <s v="07-03-2022"/>
    <x v="10"/>
    <x v="3"/>
    <x v="3"/>
    <s v="Sean Stevens"/>
    <s v="Threat rather education."/>
    <n v="0"/>
  </r>
  <r>
    <x v="820"/>
    <s v="Hall's New Guinea Crocodile"/>
    <x v="17"/>
    <s v="Crocodylidae"/>
    <x v="0"/>
    <x v="49"/>
    <n v="117.6"/>
    <x v="2"/>
    <x v="2"/>
    <s v="26-08-2012"/>
    <x v="19"/>
    <x v="3"/>
    <x v="0"/>
    <s v="Edward Fuentes"/>
    <s v="Environment fall indicate land fear along born rule most how compare movement."/>
    <n v="0"/>
  </r>
  <r>
    <x v="821"/>
    <s v="New Guinea Crocodile"/>
    <x v="13"/>
    <s v="Crocodylidae"/>
    <x v="0"/>
    <x v="78"/>
    <n v="84.4"/>
    <x v="0"/>
    <x v="2"/>
    <s v="26-03-2007"/>
    <x v="26"/>
    <x v="0"/>
    <x v="0"/>
    <s v="Charles Snyder"/>
    <s v="Generation leader pay try tough usually star."/>
    <n v="0"/>
  </r>
  <r>
    <x v="822"/>
    <s v="Morelet's Crocodile"/>
    <x v="0"/>
    <s v="Crocodylidae"/>
    <x v="0"/>
    <x v="53"/>
    <n v="87"/>
    <x v="2"/>
    <x v="0"/>
    <s v="13-12-2019"/>
    <x v="0"/>
    <x v="0"/>
    <x v="0"/>
    <s v="Amanda Nguyen"/>
    <s v="Chair with point think."/>
    <n v="0"/>
  </r>
  <r>
    <x v="823"/>
    <s v="Philippine Crocodile"/>
    <x v="12"/>
    <s v="Crocodylidae"/>
    <x v="0"/>
    <x v="41"/>
    <n v="73.5"/>
    <x v="0"/>
    <x v="1"/>
    <s v="03-12-2022"/>
    <x v="11"/>
    <x v="13"/>
    <x v="2"/>
    <s v="William Miller"/>
    <s v="Institution against wear either present third student item bring court end field."/>
    <n v="0"/>
  </r>
  <r>
    <x v="824"/>
    <s v="Nile Crocodile"/>
    <x v="8"/>
    <s v="Crocodylidae"/>
    <x v="0"/>
    <x v="363"/>
    <n v="515.70000000000005"/>
    <x v="0"/>
    <x v="1"/>
    <s v="04-11-2020"/>
    <x v="6"/>
    <x v="3"/>
    <x v="0"/>
    <s v="Sarah Sanchez"/>
    <s v="Hear list set join section sing everybody provide."/>
    <n v="0"/>
  </r>
  <r>
    <x v="825"/>
    <s v="Borneo Crocodile (disputed)"/>
    <x v="9"/>
    <s v="Crocodylidae"/>
    <x v="0"/>
    <x v="364"/>
    <n v="220.9"/>
    <x v="0"/>
    <x v="0"/>
    <s v="11-09-2021"/>
    <x v="10"/>
    <x v="3"/>
    <x v="3"/>
    <s v="Susan Gregory"/>
    <s v="Above debate site price ever leg so play best different."/>
    <n v="0"/>
  </r>
  <r>
    <x v="826"/>
    <s v="Orinoco Crocodile"/>
    <x v="2"/>
    <s v="Crocodylidae"/>
    <x v="0"/>
    <x v="39"/>
    <n v="353"/>
    <x v="0"/>
    <x v="2"/>
    <s v="05-01-2025"/>
    <x v="1"/>
    <x v="2"/>
    <x v="2"/>
    <s v="Connie Carr"/>
    <s v="Step onto play forget home upon actually future get."/>
    <n v="0"/>
  </r>
  <r>
    <x v="827"/>
    <s v="West African Dwarf Crocodile"/>
    <x v="7"/>
    <s v="Crocodylidae"/>
    <x v="1"/>
    <x v="365"/>
    <n v="11.1"/>
    <x v="0"/>
    <x v="0"/>
    <s v="08-07-2010"/>
    <x v="25"/>
    <x v="9"/>
    <x v="1"/>
    <s v="Joel Newton"/>
    <s v="Mother color hope idea produce number bad."/>
    <n v="0"/>
  </r>
  <r>
    <x v="828"/>
    <s v="Philippine Crocodile"/>
    <x v="12"/>
    <s v="Crocodylidae"/>
    <x v="0"/>
    <x v="34"/>
    <n v="42.6"/>
    <x v="1"/>
    <x v="1"/>
    <s v="23-10-2021"/>
    <x v="11"/>
    <x v="13"/>
    <x v="2"/>
    <s v="Dr. Bradley Adkins"/>
    <s v="Hard factor firm purpose ahead person coach goal it yet age wind news make doctor."/>
    <n v="0"/>
  </r>
  <r>
    <x v="829"/>
    <s v="American Crocodile"/>
    <x v="1"/>
    <s v="Crocodylidae"/>
    <x v="0"/>
    <x v="157"/>
    <n v="84.7"/>
    <x v="1"/>
    <x v="0"/>
    <s v="09-09-2024"/>
    <x v="38"/>
    <x v="11"/>
    <x v="1"/>
    <s v="Bonnie Lawson"/>
    <s v="Best design yeah number condition city since."/>
    <n v="0"/>
  </r>
  <r>
    <x v="830"/>
    <s v="Central African Slender-snouted Crocodile"/>
    <x v="16"/>
    <s v="Crocodylidae"/>
    <x v="2"/>
    <x v="286"/>
    <n v="73.599999999999994"/>
    <x v="1"/>
    <x v="2"/>
    <s v="31-05-2014"/>
    <x v="35"/>
    <x v="0"/>
    <x v="4"/>
    <s v="Jennifer Ortiz"/>
    <s v="Industry out floor guy black those whether."/>
    <n v="0"/>
  </r>
  <r>
    <x v="831"/>
    <s v="Borneo Crocodile (disputed)"/>
    <x v="9"/>
    <s v="Crocodylidae"/>
    <x v="0"/>
    <x v="366"/>
    <n v="118.4"/>
    <x v="0"/>
    <x v="2"/>
    <s v="05-11-2023"/>
    <x v="12"/>
    <x v="10"/>
    <x v="3"/>
    <s v="Emily Nichols"/>
    <s v="Different identify series experience under church them hundred about."/>
    <n v="0"/>
  </r>
  <r>
    <x v="832"/>
    <s v="Nile Crocodile"/>
    <x v="8"/>
    <s v="Crocodylidae"/>
    <x v="0"/>
    <x v="320"/>
    <n v="310.10000000000002"/>
    <x v="0"/>
    <x v="2"/>
    <s v="21-02-2020"/>
    <x v="13"/>
    <x v="4"/>
    <x v="0"/>
    <s v="Pamela Douglas"/>
    <s v="Himself president wind improve player peace catch people."/>
    <n v="0"/>
  </r>
  <r>
    <x v="833"/>
    <s v="West African Slender-snouted Crocodile"/>
    <x v="14"/>
    <s v="Crocodylidae"/>
    <x v="2"/>
    <x v="27"/>
    <n v="187.6"/>
    <x v="0"/>
    <x v="0"/>
    <s v="03-12-2011"/>
    <x v="9"/>
    <x v="0"/>
    <x v="2"/>
    <s v="Ms. Monique Dougherty MD"/>
    <s v="Coach personal range weight age over smile hope."/>
    <n v="0"/>
  </r>
  <r>
    <x v="834"/>
    <s v="Orinoco Crocodile"/>
    <x v="2"/>
    <s v="Crocodylidae"/>
    <x v="0"/>
    <x v="200"/>
    <n v="162.69999999999999"/>
    <x v="1"/>
    <x v="0"/>
    <s v="31-12-2022"/>
    <x v="24"/>
    <x v="16"/>
    <x v="2"/>
    <s v="Cheryl Gentry"/>
    <s v="Hard themselves compare view TV follow fall thus debate leave each owner."/>
    <n v="0"/>
  </r>
  <r>
    <x v="835"/>
    <s v="Hall's New Guinea Crocodile"/>
    <x v="17"/>
    <s v="Crocodylidae"/>
    <x v="0"/>
    <x v="367"/>
    <n v="33.9"/>
    <x v="1"/>
    <x v="1"/>
    <s v="22-02-2010"/>
    <x v="19"/>
    <x v="25"/>
    <x v="0"/>
    <s v="Rebecca Kaufman DDS"/>
    <s v="Sound study the training each reveal attorney security."/>
    <n v="0"/>
  </r>
  <r>
    <x v="836"/>
    <s v="New Guinea Crocodile"/>
    <x v="13"/>
    <s v="Crocodylidae"/>
    <x v="0"/>
    <x v="295"/>
    <n v="84.2"/>
    <x v="0"/>
    <x v="2"/>
    <s v="13-12-2005"/>
    <x v="19"/>
    <x v="0"/>
    <x v="0"/>
    <s v="Jennifer Meyer"/>
    <s v="Television audience indicate employee respond building since positive move agency lose rise."/>
    <n v="0"/>
  </r>
  <r>
    <x v="837"/>
    <s v="Nile Crocodile"/>
    <x v="8"/>
    <s v="Crocodylidae"/>
    <x v="0"/>
    <x v="283"/>
    <n v="482.8"/>
    <x v="0"/>
    <x v="1"/>
    <s v="27-12-2013"/>
    <x v="44"/>
    <x v="12"/>
    <x v="0"/>
    <s v="James Short"/>
    <s v="Guy respond memory power."/>
    <n v="0"/>
  </r>
  <r>
    <x v="838"/>
    <s v="American Crocodile"/>
    <x v="1"/>
    <s v="Crocodylidae"/>
    <x v="0"/>
    <x v="86"/>
    <n v="124.6"/>
    <x v="0"/>
    <x v="1"/>
    <s v="12-08-2025"/>
    <x v="15"/>
    <x v="22"/>
    <x v="1"/>
    <s v="Caleb Thomas"/>
    <s v="Serious often social reveal hand prevent center during lot enough form."/>
    <n v="0"/>
  </r>
  <r>
    <x v="839"/>
    <s v="Philippine Crocodile"/>
    <x v="12"/>
    <s v="Crocodylidae"/>
    <x v="0"/>
    <x v="222"/>
    <n v="47.5"/>
    <x v="2"/>
    <x v="1"/>
    <s v="04-12-2017"/>
    <x v="11"/>
    <x v="3"/>
    <x v="2"/>
    <s v="Judy Fletcher"/>
    <s v="Serious garden ready former late election every along cause."/>
    <n v="0"/>
  </r>
  <r>
    <x v="840"/>
    <s v="Borneo Crocodile (disputed)"/>
    <x v="9"/>
    <s v="Crocodylidae"/>
    <x v="0"/>
    <x v="368"/>
    <n v="100.9"/>
    <x v="0"/>
    <x v="0"/>
    <s v="30-07-2013"/>
    <x v="10"/>
    <x v="10"/>
    <x v="3"/>
    <s v="Allison Beard"/>
    <s v="Guy fact war citizen plant little key far season reason chair factor his PM agreement."/>
    <n v="0"/>
  </r>
  <r>
    <x v="841"/>
    <s v="Hall's New Guinea Crocodile"/>
    <x v="17"/>
    <s v="Crocodylidae"/>
    <x v="0"/>
    <x v="369"/>
    <n v="133.69999999999999"/>
    <x v="0"/>
    <x v="2"/>
    <s v="18-04-2013"/>
    <x v="19"/>
    <x v="25"/>
    <x v="0"/>
    <s v="Eric Silva"/>
    <s v="Hair meet thank might local tonight win popular onto."/>
    <n v="0"/>
  </r>
  <r>
    <x v="842"/>
    <s v="New Guinea Crocodile"/>
    <x v="13"/>
    <s v="Crocodylidae"/>
    <x v="0"/>
    <x v="107"/>
    <n v="115.5"/>
    <x v="0"/>
    <x v="1"/>
    <s v="10-08-2010"/>
    <x v="19"/>
    <x v="7"/>
    <x v="0"/>
    <s v="Kelly Gray"/>
    <s v="Possible that lot low here protect ask different deal change part rock build culture."/>
    <n v="0"/>
  </r>
  <r>
    <x v="843"/>
    <s v="Central African Slender-snouted Crocodile"/>
    <x v="16"/>
    <s v="Crocodylidae"/>
    <x v="2"/>
    <x v="20"/>
    <n v="123.3"/>
    <x v="0"/>
    <x v="0"/>
    <s v="18-03-2012"/>
    <x v="32"/>
    <x v="0"/>
    <x v="4"/>
    <s v="Mr. Mark Smith DDS"/>
    <s v="Together scientist hair allow phone weight medical."/>
    <n v="0"/>
  </r>
  <r>
    <x v="844"/>
    <s v="Siamese Crocodile"/>
    <x v="4"/>
    <s v="Crocodylidae"/>
    <x v="0"/>
    <x v="20"/>
    <n v="108.4"/>
    <x v="0"/>
    <x v="2"/>
    <s v="08-05-2015"/>
    <x v="30"/>
    <x v="27"/>
    <x v="2"/>
    <s v="Tyrone Bradford"/>
    <s v="Their wife argue note easy eight school ready practice each ready lay American participant necessary before couple."/>
    <n v="0"/>
  </r>
  <r>
    <x v="845"/>
    <s v="American Crocodile"/>
    <x v="1"/>
    <s v="Crocodylidae"/>
    <x v="0"/>
    <x v="95"/>
    <n v="112.5"/>
    <x v="1"/>
    <x v="2"/>
    <s v="09-02-2016"/>
    <x v="15"/>
    <x v="20"/>
    <x v="1"/>
    <s v="Amy Leach"/>
    <s v="Few debate during seven local better think anything so authority."/>
    <n v="0"/>
  </r>
  <r>
    <x v="846"/>
    <s v="Congo Dwarf Crocodile"/>
    <x v="5"/>
    <s v="Crocodylidae"/>
    <x v="1"/>
    <x v="19"/>
    <n v="29.5"/>
    <x v="0"/>
    <x v="2"/>
    <s v="20-09-2016"/>
    <x v="5"/>
    <x v="19"/>
    <x v="3"/>
    <s v="Jeremy Alvarez"/>
    <s v="My Democrat maintain notice ok."/>
    <n v="0"/>
  </r>
  <r>
    <x v="847"/>
    <s v="Cuban Crocodile"/>
    <x v="11"/>
    <s v="Crocodylidae"/>
    <x v="0"/>
    <x v="258"/>
    <n v="76.400000000000006"/>
    <x v="0"/>
    <x v="2"/>
    <s v="20-05-2015"/>
    <x v="15"/>
    <x v="0"/>
    <x v="2"/>
    <s v="Ashley Tanner"/>
    <s v="Open play sense yeah edge imagine."/>
    <n v="0"/>
  </r>
  <r>
    <x v="848"/>
    <s v="Orinoco Crocodile"/>
    <x v="2"/>
    <s v="Crocodylidae"/>
    <x v="0"/>
    <x v="225"/>
    <n v="216.9"/>
    <x v="1"/>
    <x v="0"/>
    <s v="21-06-2009"/>
    <x v="1"/>
    <x v="2"/>
    <x v="2"/>
    <s v="Mark Murphy"/>
    <s v="Method week federal test eat every night final key with watch maintain five."/>
    <n v="0"/>
  </r>
  <r>
    <x v="849"/>
    <s v="Morelet's Crocodile"/>
    <x v="0"/>
    <s v="Crocodylidae"/>
    <x v="0"/>
    <x v="109"/>
    <n v="50.9"/>
    <x v="1"/>
    <x v="2"/>
    <s v="18-05-2011"/>
    <x v="0"/>
    <x v="8"/>
    <x v="0"/>
    <s v="Julie Martin"/>
    <s v="Set pull behind television garden reach."/>
    <n v="0"/>
  </r>
  <r>
    <x v="850"/>
    <s v="Hall's New Guinea Crocodile"/>
    <x v="17"/>
    <s v="Crocodylidae"/>
    <x v="0"/>
    <x v="126"/>
    <n v="35.799999999999997"/>
    <x v="1"/>
    <x v="2"/>
    <s v="31-12-2008"/>
    <x v="19"/>
    <x v="25"/>
    <x v="0"/>
    <s v="Cheryl Rodriguez"/>
    <s v="Degree maybe floor most bill feel participant."/>
    <n v="0"/>
  </r>
  <r>
    <x v="851"/>
    <s v="West African Dwarf Crocodile"/>
    <x v="7"/>
    <s v="Crocodylidae"/>
    <x v="1"/>
    <x v="209"/>
    <n v="19.8"/>
    <x v="2"/>
    <x v="1"/>
    <s v="24-05-2025"/>
    <x v="9"/>
    <x v="6"/>
    <x v="1"/>
    <s v="Brittney Moore"/>
    <s v="Skill system particular church what wonder president small."/>
    <n v="0"/>
  </r>
  <r>
    <x v="852"/>
    <s v="Nile Crocodile"/>
    <x v="8"/>
    <s v="Crocodylidae"/>
    <x v="0"/>
    <x v="71"/>
    <n v="283.5"/>
    <x v="1"/>
    <x v="0"/>
    <s v="28-01-2008"/>
    <x v="28"/>
    <x v="4"/>
    <x v="0"/>
    <s v="Debra Cantu"/>
    <s v="Various strong he fill risk stop firm final none several accept vote area impact."/>
    <n v="0"/>
  </r>
  <r>
    <x v="853"/>
    <s v="Central African Slender-snouted Crocodile"/>
    <x v="16"/>
    <s v="Crocodylidae"/>
    <x v="2"/>
    <x v="127"/>
    <n v="83.9"/>
    <x v="2"/>
    <x v="1"/>
    <s v="10-02-2012"/>
    <x v="32"/>
    <x v="21"/>
    <x v="4"/>
    <s v="Brenda Bryant"/>
    <s v="Affect region decade respond far health focus so."/>
    <n v="0"/>
  </r>
  <r>
    <x v="854"/>
    <s v="Orinoco Crocodile"/>
    <x v="2"/>
    <s v="Crocodylidae"/>
    <x v="0"/>
    <x v="331"/>
    <n v="445.1"/>
    <x v="0"/>
    <x v="1"/>
    <s v="07-03-2025"/>
    <x v="24"/>
    <x v="2"/>
    <x v="2"/>
    <s v="Justin Gonzalez"/>
    <s v="Pay key ever avoid civil reveal."/>
    <n v="0"/>
  </r>
  <r>
    <x v="855"/>
    <s v="Nile Crocodile"/>
    <x v="8"/>
    <s v="Crocodylidae"/>
    <x v="0"/>
    <x v="370"/>
    <n v="604.79999999999995"/>
    <x v="0"/>
    <x v="0"/>
    <s v="31-07-2013"/>
    <x v="13"/>
    <x v="7"/>
    <x v="0"/>
    <s v="Leslie Crane"/>
    <s v="Sit hope where."/>
    <n v="0"/>
  </r>
  <r>
    <x v="856"/>
    <s v="Philippine Crocodile"/>
    <x v="12"/>
    <s v="Crocodylidae"/>
    <x v="0"/>
    <x v="68"/>
    <n v="51.5"/>
    <x v="2"/>
    <x v="1"/>
    <s v="15-02-2011"/>
    <x v="11"/>
    <x v="28"/>
    <x v="2"/>
    <s v="Danielle Benitez"/>
    <s v="Heart big policy everybody hard type book care seek foot simple including charge."/>
    <n v="0"/>
  </r>
  <r>
    <x v="857"/>
    <s v="Central African Slender-snouted Crocodile"/>
    <x v="16"/>
    <s v="Crocodylidae"/>
    <x v="2"/>
    <x v="154"/>
    <n v="79.099999999999994"/>
    <x v="0"/>
    <x v="0"/>
    <s v="12-05-2024"/>
    <x v="32"/>
    <x v="0"/>
    <x v="4"/>
    <s v="Edwin Gonzalez"/>
    <s v="Just foreign national produce news stage ready cell show."/>
    <n v="0"/>
  </r>
  <r>
    <x v="858"/>
    <s v="Central African Slender-snouted Crocodile"/>
    <x v="16"/>
    <s v="Crocodylidae"/>
    <x v="2"/>
    <x v="295"/>
    <n v="105.8"/>
    <x v="2"/>
    <x v="1"/>
    <s v="06-07-2021"/>
    <x v="31"/>
    <x v="21"/>
    <x v="4"/>
    <s v="Melissa Stevenson"/>
    <s v="Toward knowledge this contain life leave four."/>
    <n v="0"/>
  </r>
  <r>
    <x v="859"/>
    <s v="Borneo Crocodile (disputed)"/>
    <x v="9"/>
    <s v="Crocodylidae"/>
    <x v="0"/>
    <x v="371"/>
    <n v="155.19999999999999"/>
    <x v="0"/>
    <x v="1"/>
    <s v="09-10-2018"/>
    <x v="10"/>
    <x v="10"/>
    <x v="3"/>
    <s v="Michele Scott"/>
    <s v="Cell politics interview south something story."/>
    <n v="0"/>
  </r>
  <r>
    <x v="860"/>
    <s v="Orinoco Crocodile"/>
    <x v="2"/>
    <s v="Crocodylidae"/>
    <x v="0"/>
    <x v="372"/>
    <n v="636.5"/>
    <x v="0"/>
    <x v="0"/>
    <s v="14-11-2008"/>
    <x v="24"/>
    <x v="16"/>
    <x v="2"/>
    <s v="William Brooks"/>
    <s v="Join allow mean sometimes so man offer plant same north wind sister mother."/>
    <n v="0"/>
  </r>
  <r>
    <x v="861"/>
    <s v="Philippine Crocodile"/>
    <x v="12"/>
    <s v="Crocodylidae"/>
    <x v="0"/>
    <x v="112"/>
    <n v="51.7"/>
    <x v="2"/>
    <x v="2"/>
    <s v="29-09-2017"/>
    <x v="11"/>
    <x v="28"/>
    <x v="2"/>
    <s v="Sarah Miller"/>
    <s v="Particular year sell short issue everybody later thing school practice authority possible fund month realize."/>
    <n v="0"/>
  </r>
  <r>
    <x v="862"/>
    <s v="American Crocodile"/>
    <x v="1"/>
    <s v="Crocodylidae"/>
    <x v="0"/>
    <x v="181"/>
    <n v="157.6"/>
    <x v="0"/>
    <x v="0"/>
    <s v="10-09-2022"/>
    <x v="2"/>
    <x v="11"/>
    <x v="1"/>
    <s v="Jessica Smith"/>
    <s v="Family perhaps hope across follow character talk once should mother president customer start understand."/>
    <n v="0"/>
  </r>
  <r>
    <x v="863"/>
    <s v="West African Slender-snouted Crocodile"/>
    <x v="14"/>
    <s v="Crocodylidae"/>
    <x v="2"/>
    <x v="207"/>
    <n v="122.3"/>
    <x v="0"/>
    <x v="0"/>
    <s v="06-10-2021"/>
    <x v="28"/>
    <x v="17"/>
    <x v="2"/>
    <s v="Michelle Ray"/>
    <s v="Significant deal consider ago own suddenly single music."/>
    <n v="0"/>
  </r>
  <r>
    <x v="864"/>
    <s v="Saltwater Crocodile"/>
    <x v="10"/>
    <s v="Crocodylidae"/>
    <x v="0"/>
    <x v="373"/>
    <n v="751.3"/>
    <x v="0"/>
    <x v="2"/>
    <s v="26-10-2024"/>
    <x v="3"/>
    <x v="1"/>
    <x v="0"/>
    <s v="Erin Stewart"/>
    <s v="Probably cut clear yard do turn sign agree."/>
    <n v="0"/>
  </r>
  <r>
    <x v="865"/>
    <s v="Siamese Crocodile"/>
    <x v="4"/>
    <s v="Crocodylidae"/>
    <x v="0"/>
    <x v="183"/>
    <n v="145.6"/>
    <x v="0"/>
    <x v="2"/>
    <s v="10-08-2023"/>
    <x v="4"/>
    <x v="5"/>
    <x v="2"/>
    <s v="Terry Martinez"/>
    <s v="Agent test take decade any just cup side opportunity by wide medical."/>
    <n v="0"/>
  </r>
  <r>
    <x v="866"/>
    <s v="Cuban Crocodile"/>
    <x v="11"/>
    <s v="Crocodylidae"/>
    <x v="0"/>
    <x v="207"/>
    <n v="108.1"/>
    <x v="0"/>
    <x v="0"/>
    <s v="04-09-2012"/>
    <x v="15"/>
    <x v="25"/>
    <x v="2"/>
    <s v="Kelli Martin"/>
    <s v="Build major painting see first course world son growth effort born lead."/>
    <n v="0"/>
  </r>
  <r>
    <x v="867"/>
    <s v="Philippine Crocodile"/>
    <x v="12"/>
    <s v="Crocodylidae"/>
    <x v="0"/>
    <x v="280"/>
    <n v="40.4"/>
    <x v="0"/>
    <x v="2"/>
    <s v="24-08-2017"/>
    <x v="11"/>
    <x v="28"/>
    <x v="2"/>
    <s v="Robert Ross"/>
    <s v="Great watch student its."/>
    <n v="0"/>
  </r>
  <r>
    <x v="868"/>
    <s v="New Guinea Crocodile"/>
    <x v="13"/>
    <s v="Crocodylidae"/>
    <x v="0"/>
    <x v="16"/>
    <n v="58.9"/>
    <x v="1"/>
    <x v="2"/>
    <s v="07-04-2017"/>
    <x v="19"/>
    <x v="7"/>
    <x v="0"/>
    <s v="Elizabeth Key"/>
    <s v="Practice special then administration who role today animal suggest."/>
    <n v="0"/>
  </r>
  <r>
    <x v="869"/>
    <s v="West African Slender-snouted Crocodile"/>
    <x v="14"/>
    <s v="Crocodylidae"/>
    <x v="2"/>
    <x v="271"/>
    <n v="120.6"/>
    <x v="0"/>
    <x v="1"/>
    <s v="30-07-2012"/>
    <x v="9"/>
    <x v="0"/>
    <x v="2"/>
    <s v="Adam Stone"/>
    <s v="Reason several article sort term produce he."/>
    <n v="0"/>
  </r>
  <r>
    <x v="870"/>
    <s v="Saltwater Crocodile"/>
    <x v="10"/>
    <s v="Crocodylidae"/>
    <x v="0"/>
    <x v="130"/>
    <n v="918.4"/>
    <x v="0"/>
    <x v="2"/>
    <s v="21-04-2018"/>
    <x v="20"/>
    <x v="1"/>
    <x v="0"/>
    <s v="Christopher Thompson"/>
    <s v="Whole score special consider these body class marriage fill personal training enter fly situation former threat alone."/>
    <n v="0"/>
  </r>
  <r>
    <x v="871"/>
    <s v="Orinoco Crocodile"/>
    <x v="2"/>
    <s v="Crocodylidae"/>
    <x v="0"/>
    <x v="307"/>
    <n v="427.3"/>
    <x v="2"/>
    <x v="2"/>
    <s v="18-11-2013"/>
    <x v="1"/>
    <x v="2"/>
    <x v="2"/>
    <s v="Susan Williams"/>
    <s v="Several reveal college beyond give development."/>
    <n v="0"/>
  </r>
  <r>
    <x v="872"/>
    <s v="Cuban Crocodile"/>
    <x v="11"/>
    <s v="Crocodylidae"/>
    <x v="0"/>
    <x v="103"/>
    <n v="102.7"/>
    <x v="2"/>
    <x v="1"/>
    <s v="20-12-2023"/>
    <x v="15"/>
    <x v="25"/>
    <x v="2"/>
    <s v="Austin Novak"/>
    <s v="Work task Mr care owner PM find light total campaign prevent half party respond local."/>
    <n v="0"/>
  </r>
  <r>
    <x v="873"/>
    <s v="Orinoco Crocodile"/>
    <x v="2"/>
    <s v="Crocodylidae"/>
    <x v="0"/>
    <x v="352"/>
    <n v="307.39999999999998"/>
    <x v="0"/>
    <x v="2"/>
    <s v="03-11-2020"/>
    <x v="1"/>
    <x v="16"/>
    <x v="2"/>
    <s v="Sarah Gonzalez"/>
    <s v="Method south central process sea response executive past economic economy."/>
    <n v="0"/>
  </r>
  <r>
    <x v="874"/>
    <s v="Cuban Crocodile"/>
    <x v="11"/>
    <s v="Crocodylidae"/>
    <x v="0"/>
    <x v="53"/>
    <n v="97.8"/>
    <x v="0"/>
    <x v="2"/>
    <s v="23-05-2018"/>
    <x v="15"/>
    <x v="25"/>
    <x v="2"/>
    <s v="Elizabeth Page"/>
    <s v="Property mind officer third service capital instead product often various alone town his."/>
    <n v="0"/>
  </r>
  <r>
    <x v="875"/>
    <s v="Central African Slender-snouted Crocodile"/>
    <x v="16"/>
    <s v="Crocodylidae"/>
    <x v="2"/>
    <x v="70"/>
    <n v="37.700000000000003"/>
    <x v="1"/>
    <x v="0"/>
    <s v="11-09-2018"/>
    <x v="32"/>
    <x v="0"/>
    <x v="4"/>
    <s v="Craig White"/>
    <s v="Play structure down however activity."/>
    <n v="0"/>
  </r>
  <r>
    <x v="876"/>
    <s v="Mugger Crocodile (Marsh Crocodile)"/>
    <x v="3"/>
    <s v="Crocodylidae"/>
    <x v="0"/>
    <x v="93"/>
    <n v="157.5"/>
    <x v="0"/>
    <x v="2"/>
    <s v="19-05-2008"/>
    <x v="46"/>
    <x v="4"/>
    <x v="1"/>
    <s v="Dr. Cody Kane"/>
    <s v="If yeah law enjoy key seat pretty method front you control game the sign lead."/>
    <n v="0"/>
  </r>
  <r>
    <x v="877"/>
    <s v="Central African Slender-snouted Crocodile"/>
    <x v="16"/>
    <s v="Crocodylidae"/>
    <x v="2"/>
    <x v="143"/>
    <n v="78.2"/>
    <x v="0"/>
    <x v="2"/>
    <s v="31-01-2023"/>
    <x v="31"/>
    <x v="0"/>
    <x v="4"/>
    <s v="Scott Hines"/>
    <s v="As half politics who call dinner."/>
    <n v="0"/>
  </r>
  <r>
    <x v="878"/>
    <s v="West African Crocodile"/>
    <x v="6"/>
    <s v="Crocodylidae"/>
    <x v="0"/>
    <x v="103"/>
    <n v="132"/>
    <x v="0"/>
    <x v="2"/>
    <s v="23-06-2014"/>
    <x v="34"/>
    <x v="7"/>
    <x v="0"/>
    <s v="Brian Pierce"/>
    <s v="Call girl laugh network vote whom will consumer star those memory."/>
    <n v="0"/>
  </r>
  <r>
    <x v="879"/>
    <s v="Siamese Crocodile"/>
    <x v="4"/>
    <s v="Crocodylidae"/>
    <x v="0"/>
    <x v="140"/>
    <n v="178.7"/>
    <x v="0"/>
    <x v="2"/>
    <s v="04-07-2007"/>
    <x v="4"/>
    <x v="0"/>
    <x v="2"/>
    <s v="Michael Parsons"/>
    <s v="Safe government over charge teacher modern song guy discover water most."/>
    <n v="0"/>
  </r>
  <r>
    <x v="880"/>
    <s v="West African Crocodile"/>
    <x v="6"/>
    <s v="Crocodylidae"/>
    <x v="0"/>
    <x v="51"/>
    <n v="77"/>
    <x v="0"/>
    <x v="2"/>
    <s v="03-10-2014"/>
    <x v="34"/>
    <x v="7"/>
    <x v="0"/>
    <s v="Brett Martin"/>
    <s v="Difficult us respond must western interest dark any wide husband hope miss instead."/>
    <n v="0"/>
  </r>
  <r>
    <x v="881"/>
    <s v="Saltwater Crocodile"/>
    <x v="10"/>
    <s v="Crocodylidae"/>
    <x v="0"/>
    <x v="374"/>
    <n v="524.70000000000005"/>
    <x v="2"/>
    <x v="0"/>
    <s v="05-03-2017"/>
    <x v="29"/>
    <x v="1"/>
    <x v="0"/>
    <s v="Frank Griffith"/>
    <s v="A edge new find type party where arrive improve."/>
    <n v="0"/>
  </r>
  <r>
    <x v="882"/>
    <s v="Hall's New Guinea Crocodile"/>
    <x v="17"/>
    <s v="Crocodylidae"/>
    <x v="0"/>
    <x v="236"/>
    <n v="118.1"/>
    <x v="0"/>
    <x v="1"/>
    <s v="27-07-2021"/>
    <x v="19"/>
    <x v="25"/>
    <x v="0"/>
    <s v="Rodney Duran"/>
    <s v="Hospital city industry option eat go difficult."/>
    <n v="0"/>
  </r>
  <r>
    <x v="883"/>
    <s v="American Crocodile"/>
    <x v="1"/>
    <s v="Crocodylidae"/>
    <x v="0"/>
    <x v="159"/>
    <n v="187.3"/>
    <x v="2"/>
    <x v="1"/>
    <s v="28-05-2023"/>
    <x v="1"/>
    <x v="20"/>
    <x v="1"/>
    <s v="Brenda Morales"/>
    <s v="Want charge kitchen public set action bring find."/>
    <n v="0"/>
  </r>
  <r>
    <x v="884"/>
    <s v="American Crocodile"/>
    <x v="1"/>
    <s v="Crocodylidae"/>
    <x v="0"/>
    <x v="304"/>
    <n v="99.8"/>
    <x v="1"/>
    <x v="2"/>
    <s v="20-10-2025"/>
    <x v="18"/>
    <x v="1"/>
    <x v="1"/>
    <s v="Mark Ruiz"/>
    <s v="Federal by sea lawyer audience without treat game evening write high through both."/>
    <n v="0"/>
  </r>
  <r>
    <x v="885"/>
    <s v="West African Crocodile"/>
    <x v="6"/>
    <s v="Crocodylidae"/>
    <x v="0"/>
    <x v="33"/>
    <n v="102.4"/>
    <x v="0"/>
    <x v="2"/>
    <s v="12-08-2007"/>
    <x v="43"/>
    <x v="15"/>
    <x v="0"/>
    <s v="Kevin Walter"/>
    <s v="Serve different billion young owner out guy thank professor student white instead."/>
    <n v="0"/>
  </r>
  <r>
    <x v="886"/>
    <s v="Freshwater Crocodile (Johnstone's)"/>
    <x v="15"/>
    <s v="Crocodylidae"/>
    <x v="0"/>
    <x v="211"/>
    <n v="49.3"/>
    <x v="0"/>
    <x v="0"/>
    <s v="23-01-2022"/>
    <x v="20"/>
    <x v="23"/>
    <x v="0"/>
    <s v="Sharon Ramirez"/>
    <s v="Toward policy forget project economy ground actually."/>
    <n v="0"/>
  </r>
  <r>
    <x v="887"/>
    <s v="Siamese Crocodile"/>
    <x v="4"/>
    <s v="Crocodylidae"/>
    <x v="0"/>
    <x v="284"/>
    <n v="32.700000000000003"/>
    <x v="3"/>
    <x v="1"/>
    <s v="30-11-2007"/>
    <x v="41"/>
    <x v="0"/>
    <x v="2"/>
    <s v="Karla Willis"/>
    <s v="Opportunity program billion sit remain night study heart million understand him."/>
    <n v="0"/>
  </r>
  <r>
    <x v="888"/>
    <s v="New Guinea Crocodile"/>
    <x v="13"/>
    <s v="Crocodylidae"/>
    <x v="0"/>
    <x v="87"/>
    <n v="77.3"/>
    <x v="0"/>
    <x v="1"/>
    <s v="20-07-2023"/>
    <x v="26"/>
    <x v="3"/>
    <x v="0"/>
    <s v="Leslie Leon"/>
    <s v="Offer brother shake guess pull tough instead hour."/>
    <n v="0"/>
  </r>
  <r>
    <x v="889"/>
    <s v="New Guinea Crocodile"/>
    <x v="13"/>
    <s v="Crocodylidae"/>
    <x v="0"/>
    <x v="148"/>
    <n v="107.4"/>
    <x v="0"/>
    <x v="0"/>
    <s v="13-05-2015"/>
    <x v="26"/>
    <x v="7"/>
    <x v="0"/>
    <s v="Hannah French"/>
    <s v="Of mission vote spend physical sing protect agent note agency watch better turn soon rock support."/>
    <n v="0"/>
  </r>
  <r>
    <x v="890"/>
    <s v="Orinoco Crocodile"/>
    <x v="2"/>
    <s v="Crocodylidae"/>
    <x v="0"/>
    <x v="375"/>
    <n v="718.2"/>
    <x v="0"/>
    <x v="1"/>
    <s v="29-09-2012"/>
    <x v="1"/>
    <x v="16"/>
    <x v="2"/>
    <s v="Robert Cooper"/>
    <s v="Everybody situation foot recognize play shoulder civil next tell possible scientist send."/>
    <n v="0"/>
  </r>
  <r>
    <x v="891"/>
    <s v="Hall's New Guinea Crocodile"/>
    <x v="17"/>
    <s v="Crocodylidae"/>
    <x v="0"/>
    <x v="148"/>
    <n v="96.4"/>
    <x v="0"/>
    <x v="1"/>
    <s v="20-11-2012"/>
    <x v="19"/>
    <x v="3"/>
    <x v="0"/>
    <s v="Carolyn Porter"/>
    <s v="Free pattern science structure."/>
    <n v="0"/>
  </r>
  <r>
    <x v="892"/>
    <s v="Freshwater Crocodile (Johnstone's)"/>
    <x v="15"/>
    <s v="Crocodylidae"/>
    <x v="0"/>
    <x v="65"/>
    <n v="78.2"/>
    <x v="0"/>
    <x v="0"/>
    <s v="06-03-2007"/>
    <x v="20"/>
    <x v="14"/>
    <x v="0"/>
    <s v="Ronald Garcia"/>
    <s v="Police fine market control him enter."/>
    <n v="0"/>
  </r>
  <r>
    <x v="893"/>
    <s v="Morelet's Crocodile"/>
    <x v="0"/>
    <s v="Crocodylidae"/>
    <x v="0"/>
    <x v="295"/>
    <n v="89.8"/>
    <x v="2"/>
    <x v="2"/>
    <s v="13-03-2025"/>
    <x v="23"/>
    <x v="3"/>
    <x v="0"/>
    <s v="Heather Shaffer"/>
    <s v="Senior where follow born ok training record night series Mrs huge."/>
    <n v="0"/>
  </r>
  <r>
    <x v="894"/>
    <s v="Hall's New Guinea Crocodile"/>
    <x v="17"/>
    <s v="Crocodylidae"/>
    <x v="0"/>
    <x v="319"/>
    <n v="119.8"/>
    <x v="0"/>
    <x v="1"/>
    <s v="18-10-2013"/>
    <x v="19"/>
    <x v="3"/>
    <x v="0"/>
    <s v="Christina Davis"/>
    <s v="Trip production system certainly future government card history suddenly save theory sometimes party wife food different step."/>
    <n v="0"/>
  </r>
  <r>
    <x v="895"/>
    <s v="West African Slender-snouted Crocodile"/>
    <x v="14"/>
    <s v="Crocodylidae"/>
    <x v="2"/>
    <x v="227"/>
    <n v="44.6"/>
    <x v="3"/>
    <x v="1"/>
    <s v="12-11-2008"/>
    <x v="28"/>
    <x v="17"/>
    <x v="2"/>
    <s v="Christopher Haney"/>
    <s v="Manager street work early difficult possible democratic."/>
    <n v="0"/>
  </r>
  <r>
    <x v="896"/>
    <s v="Borneo Crocodile (disputed)"/>
    <x v="9"/>
    <s v="Crocodylidae"/>
    <x v="0"/>
    <x v="376"/>
    <n v="263.2"/>
    <x v="0"/>
    <x v="1"/>
    <s v="03-03-2014"/>
    <x v="10"/>
    <x v="10"/>
    <x v="3"/>
    <s v="David Smith"/>
    <s v="Low keep news your court control million hundred offer total hit end."/>
    <n v="0"/>
  </r>
  <r>
    <x v="897"/>
    <s v="Orinoco Crocodile"/>
    <x v="2"/>
    <s v="Crocodylidae"/>
    <x v="0"/>
    <x v="377"/>
    <n v="593.9"/>
    <x v="0"/>
    <x v="1"/>
    <s v="25-09-2013"/>
    <x v="1"/>
    <x v="16"/>
    <x v="2"/>
    <s v="Helen Solis"/>
    <s v="Have tonight view floor ground when care team worry east Mrs can wonder six."/>
    <n v="0"/>
  </r>
  <r>
    <x v="898"/>
    <s v="Hall's New Guinea Crocodile"/>
    <x v="17"/>
    <s v="Crocodylidae"/>
    <x v="0"/>
    <x v="323"/>
    <n v="27.7"/>
    <x v="1"/>
    <x v="1"/>
    <s v="06-05-2015"/>
    <x v="19"/>
    <x v="25"/>
    <x v="0"/>
    <s v="Karen Edwards"/>
    <s v="Direction give reduce with start difference especially student least just opportunity ask yet against large practice time."/>
    <n v="0"/>
  </r>
  <r>
    <x v="899"/>
    <s v="Mugger Crocodile (Marsh Crocodile)"/>
    <x v="3"/>
    <s v="Crocodylidae"/>
    <x v="0"/>
    <x v="378"/>
    <n v="225.8"/>
    <x v="2"/>
    <x v="2"/>
    <s v="13-03-2021"/>
    <x v="3"/>
    <x v="7"/>
    <x v="1"/>
    <s v="Michael Brown"/>
    <s v="Assume rest now water road require."/>
    <n v="0"/>
  </r>
  <r>
    <x v="900"/>
    <s v="Borneo Crocodile (disputed)"/>
    <x v="9"/>
    <s v="Crocodylidae"/>
    <x v="0"/>
    <x v="200"/>
    <n v="70.2"/>
    <x v="1"/>
    <x v="1"/>
    <s v="12-01-2021"/>
    <x v="10"/>
    <x v="10"/>
    <x v="3"/>
    <s v="Michael Bender DVM"/>
    <s v="Product finally recent fight discussion sometimes meet imagine short woman only."/>
    <n v="0"/>
  </r>
  <r>
    <x v="901"/>
    <s v="Saltwater Crocodile"/>
    <x v="10"/>
    <s v="Crocodylidae"/>
    <x v="0"/>
    <x v="238"/>
    <n v="514.5"/>
    <x v="0"/>
    <x v="1"/>
    <s v="11-02-2019"/>
    <x v="36"/>
    <x v="18"/>
    <x v="0"/>
    <s v="Tricia Brown"/>
    <s v="Onto simple audience as including claim create woman similar writer structure ahead."/>
    <n v="0"/>
  </r>
  <r>
    <x v="902"/>
    <s v="Morelet's Crocodile"/>
    <x v="0"/>
    <s v="Crocodylidae"/>
    <x v="0"/>
    <x v="199"/>
    <n v="57.8"/>
    <x v="0"/>
    <x v="2"/>
    <s v="06-04-2014"/>
    <x v="23"/>
    <x v="3"/>
    <x v="0"/>
    <s v="Monica Rivera"/>
    <s v="Watch off we hold imagine."/>
    <n v="0"/>
  </r>
  <r>
    <x v="903"/>
    <s v="Mugger Crocodile (Marsh Crocodile)"/>
    <x v="3"/>
    <s v="Crocodylidae"/>
    <x v="0"/>
    <x v="10"/>
    <n v="54.4"/>
    <x v="1"/>
    <x v="2"/>
    <s v="01-06-2012"/>
    <x v="17"/>
    <x v="4"/>
    <x v="1"/>
    <s v="Brenda Cooper"/>
    <s v="Find concern involve edge before employee customer."/>
    <n v="0"/>
  </r>
  <r>
    <x v="904"/>
    <s v="Saltwater Crocodile"/>
    <x v="10"/>
    <s v="Crocodylidae"/>
    <x v="0"/>
    <x v="379"/>
    <n v="639.9"/>
    <x v="0"/>
    <x v="0"/>
    <s v="25-09-2017"/>
    <x v="36"/>
    <x v="26"/>
    <x v="0"/>
    <s v="Matthew Miller"/>
    <s v="Sell model after paper word arrive health collection white more above his agree toward nor."/>
    <n v="0"/>
  </r>
  <r>
    <x v="905"/>
    <s v="West African Slender-snouted Crocodile"/>
    <x v="14"/>
    <s v="Crocodylidae"/>
    <x v="2"/>
    <x v="253"/>
    <n v="77"/>
    <x v="1"/>
    <x v="0"/>
    <s v="08-02-2018"/>
    <x v="27"/>
    <x v="0"/>
    <x v="2"/>
    <s v="Tina Lopez"/>
    <s v="Marriage movement wish best raise choice hear computer key suffer sign medical sport knowledge performance."/>
    <n v="0"/>
  </r>
  <r>
    <x v="906"/>
    <s v="West African Dwarf Crocodile"/>
    <x v="7"/>
    <s v="Crocodylidae"/>
    <x v="1"/>
    <x v="31"/>
    <n v="11.6"/>
    <x v="2"/>
    <x v="2"/>
    <s v="27-09-2016"/>
    <x v="7"/>
    <x v="9"/>
    <x v="1"/>
    <s v="Stacy Leon"/>
    <s v="Southern find fact give Congress million too marriage page."/>
    <n v="0"/>
  </r>
  <r>
    <x v="907"/>
    <s v="Orinoco Crocodile"/>
    <x v="2"/>
    <s v="Crocodylidae"/>
    <x v="0"/>
    <x v="234"/>
    <n v="404.5"/>
    <x v="0"/>
    <x v="1"/>
    <s v="14-09-2022"/>
    <x v="1"/>
    <x v="16"/>
    <x v="2"/>
    <s v="Tamara Pace DVM"/>
    <s v="Story six want protect assume east center whether make some among around word lose."/>
    <n v="0"/>
  </r>
  <r>
    <x v="908"/>
    <s v="Central African Slender-snouted Crocodile"/>
    <x v="16"/>
    <s v="Crocodylidae"/>
    <x v="2"/>
    <x v="193"/>
    <n v="86.9"/>
    <x v="0"/>
    <x v="1"/>
    <s v="22-02-2025"/>
    <x v="31"/>
    <x v="21"/>
    <x v="4"/>
    <s v="Mary Webster"/>
    <s v="Better mind professional fly month offer mother hour national cut fly language cup want."/>
    <n v="0"/>
  </r>
  <r>
    <x v="909"/>
    <s v="Saltwater Crocodile"/>
    <x v="10"/>
    <s v="Crocodylidae"/>
    <x v="0"/>
    <x v="380"/>
    <n v="765.1"/>
    <x v="0"/>
    <x v="1"/>
    <s v="23-01-2017"/>
    <x v="20"/>
    <x v="11"/>
    <x v="0"/>
    <s v="Jeffrey Miller"/>
    <s v="Make focus machine home marriage skill expert range."/>
    <n v="0"/>
  </r>
  <r>
    <x v="910"/>
    <s v="West African Dwarf Crocodile"/>
    <x v="7"/>
    <s v="Crocodylidae"/>
    <x v="1"/>
    <x v="323"/>
    <n v="7.7"/>
    <x v="1"/>
    <x v="0"/>
    <s v="31-08-2018"/>
    <x v="7"/>
    <x v="9"/>
    <x v="1"/>
    <s v="Ronald Lopez"/>
    <s v="Film onto too myself."/>
    <n v="0"/>
  </r>
  <r>
    <x v="911"/>
    <s v="Philippine Crocodile"/>
    <x v="12"/>
    <s v="Crocodylidae"/>
    <x v="0"/>
    <x v="261"/>
    <n v="79.400000000000006"/>
    <x v="0"/>
    <x v="2"/>
    <s v="01-06-2015"/>
    <x v="11"/>
    <x v="28"/>
    <x v="2"/>
    <s v="Nancy Ferguson"/>
    <s v="Whom his goal."/>
    <n v="0"/>
  </r>
  <r>
    <x v="912"/>
    <s v="New Guinea Crocodile"/>
    <x v="13"/>
    <s v="Crocodylidae"/>
    <x v="0"/>
    <x v="129"/>
    <n v="117.5"/>
    <x v="0"/>
    <x v="2"/>
    <s v="08-10-2017"/>
    <x v="19"/>
    <x v="3"/>
    <x v="0"/>
    <s v="Samantha Sutton"/>
    <s v="School model condition he recognize treat better wear throughout Republican authority data deal."/>
    <n v="0"/>
  </r>
  <r>
    <x v="913"/>
    <s v="Morelet's Crocodile"/>
    <x v="0"/>
    <s v="Crocodylidae"/>
    <x v="0"/>
    <x v="242"/>
    <n v="105.9"/>
    <x v="0"/>
    <x v="0"/>
    <s v="25-08-2010"/>
    <x v="0"/>
    <x v="8"/>
    <x v="0"/>
    <s v="Alexis Weeks"/>
    <s v="Too break fact toward process trip former computer."/>
    <n v="0"/>
  </r>
  <r>
    <x v="914"/>
    <s v="Central African Slender-snouted Crocodile"/>
    <x v="16"/>
    <s v="Crocodylidae"/>
    <x v="2"/>
    <x v="89"/>
    <n v="88.4"/>
    <x v="2"/>
    <x v="1"/>
    <s v="03-08-2017"/>
    <x v="32"/>
    <x v="0"/>
    <x v="4"/>
    <s v="Darryl Lowery"/>
    <s v="And center east protect think institution now tell phone daughter these say evening real."/>
    <n v="0"/>
  </r>
  <r>
    <x v="915"/>
    <s v="Morelet's Crocodile"/>
    <x v="0"/>
    <s v="Crocodylidae"/>
    <x v="0"/>
    <x v="63"/>
    <n v="126.3"/>
    <x v="2"/>
    <x v="1"/>
    <s v="29-05-2020"/>
    <x v="23"/>
    <x v="0"/>
    <x v="0"/>
    <s v="Jason Ramirez"/>
    <s v="Stage major outside phone house receive last."/>
    <n v="0"/>
  </r>
  <r>
    <x v="916"/>
    <s v="Morelet's Crocodile"/>
    <x v="0"/>
    <s v="Crocodylidae"/>
    <x v="0"/>
    <x v="339"/>
    <n v="86.4"/>
    <x v="0"/>
    <x v="1"/>
    <s v="27-01-2020"/>
    <x v="2"/>
    <x v="3"/>
    <x v="0"/>
    <s v="Courtney Walsh"/>
    <s v="City social at Mr cold."/>
    <n v="0"/>
  </r>
  <r>
    <x v="917"/>
    <s v="Philippine Crocodile"/>
    <x v="12"/>
    <s v="Crocodylidae"/>
    <x v="0"/>
    <x v="253"/>
    <n v="49.8"/>
    <x v="0"/>
    <x v="2"/>
    <s v="29-08-2019"/>
    <x v="11"/>
    <x v="28"/>
    <x v="2"/>
    <s v="Tina Espinoza"/>
    <s v="Expect expert talk end set house those dark beat suffer customer."/>
    <n v="0"/>
  </r>
  <r>
    <x v="918"/>
    <s v="Mugger Crocodile (Marsh Crocodile)"/>
    <x v="3"/>
    <s v="Crocodylidae"/>
    <x v="0"/>
    <x v="276"/>
    <n v="155.1"/>
    <x v="2"/>
    <x v="2"/>
    <s v="30-03-2006"/>
    <x v="17"/>
    <x v="4"/>
    <x v="1"/>
    <s v="Amanda Mendoza"/>
    <s v="Director strategy continue several southern."/>
    <n v="0"/>
  </r>
  <r>
    <x v="919"/>
    <s v="West African Slender-snouted Crocodile"/>
    <x v="14"/>
    <s v="Crocodylidae"/>
    <x v="2"/>
    <x v="77"/>
    <n v="137.80000000000001"/>
    <x v="2"/>
    <x v="1"/>
    <s v="30-07-2021"/>
    <x v="25"/>
    <x v="17"/>
    <x v="2"/>
    <s v="Luis Kim"/>
    <s v="Kind shoulder production mean window shoulder right analysis add check."/>
    <n v="0"/>
  </r>
  <r>
    <x v="920"/>
    <s v="West African Slender-snouted Crocodile"/>
    <x v="14"/>
    <s v="Crocodylidae"/>
    <x v="2"/>
    <x v="325"/>
    <n v="120.8"/>
    <x v="0"/>
    <x v="0"/>
    <s v="10-07-2022"/>
    <x v="28"/>
    <x v="0"/>
    <x v="2"/>
    <s v="Danielle Thompson"/>
    <s v="Customer popular hospital check factor as contain create price keep the attorney early more news."/>
    <n v="0"/>
  </r>
  <r>
    <x v="921"/>
    <s v="Mugger Crocodile (Marsh Crocodile)"/>
    <x v="3"/>
    <s v="Crocodylidae"/>
    <x v="0"/>
    <x v="49"/>
    <n v="174.6"/>
    <x v="2"/>
    <x v="0"/>
    <s v="02-08-2015"/>
    <x v="45"/>
    <x v="7"/>
    <x v="1"/>
    <s v="Victor Brown"/>
    <s v="Improve move peace college usually have century."/>
    <n v="0"/>
  </r>
  <r>
    <x v="922"/>
    <s v="Borneo Crocodile (disputed)"/>
    <x v="9"/>
    <s v="Crocodylidae"/>
    <x v="0"/>
    <x v="224"/>
    <n v="108"/>
    <x v="2"/>
    <x v="1"/>
    <s v="06-11-2010"/>
    <x v="12"/>
    <x v="3"/>
    <x v="3"/>
    <s v="David James"/>
    <s v="Around hold note tax several along nation after station live."/>
    <n v="0"/>
  </r>
  <r>
    <x v="923"/>
    <s v="American Crocodile"/>
    <x v="1"/>
    <s v="Crocodylidae"/>
    <x v="0"/>
    <x v="270"/>
    <n v="252"/>
    <x v="0"/>
    <x v="1"/>
    <s v="03-11-2024"/>
    <x v="15"/>
    <x v="11"/>
    <x v="1"/>
    <s v="Jasmin Jennings"/>
    <s v="Last security raise partner generation write lawyer try check movie growth."/>
    <n v="0"/>
  </r>
  <r>
    <x v="924"/>
    <s v="West African Slender-snouted Crocodile"/>
    <x v="14"/>
    <s v="Crocodylidae"/>
    <x v="2"/>
    <x v="137"/>
    <n v="138.1"/>
    <x v="0"/>
    <x v="0"/>
    <s v="24-02-2008"/>
    <x v="27"/>
    <x v="0"/>
    <x v="2"/>
    <s v="Mark Thompson"/>
    <s v="Yourself think happy again south century least represent must dinner I style good."/>
    <n v="0"/>
  </r>
  <r>
    <x v="925"/>
    <s v="West African Crocodile"/>
    <x v="6"/>
    <s v="Crocodylidae"/>
    <x v="0"/>
    <x v="170"/>
    <n v="192.7"/>
    <x v="0"/>
    <x v="2"/>
    <s v="21-09-2022"/>
    <x v="6"/>
    <x v="7"/>
    <x v="0"/>
    <s v="Jennifer Butler"/>
    <s v="Know home hair for human rich day describe course create them."/>
    <n v="0"/>
  </r>
  <r>
    <x v="926"/>
    <s v="New Guinea Crocodile"/>
    <x v="13"/>
    <s v="Crocodylidae"/>
    <x v="0"/>
    <x v="111"/>
    <n v="130"/>
    <x v="0"/>
    <x v="1"/>
    <s v="25-12-2023"/>
    <x v="19"/>
    <x v="3"/>
    <x v="0"/>
    <s v="Lisa Mccullough"/>
    <s v="Television society hear fill hotel like myself laugh toward what thank include current front three process."/>
    <n v="0"/>
  </r>
  <r>
    <x v="927"/>
    <s v="Philippine Crocodile"/>
    <x v="12"/>
    <s v="Crocodylidae"/>
    <x v="0"/>
    <x v="89"/>
    <n v="79.3"/>
    <x v="0"/>
    <x v="1"/>
    <s v="31-05-2008"/>
    <x v="11"/>
    <x v="13"/>
    <x v="2"/>
    <s v="Jessica Hahn"/>
    <s v="Really history project event second."/>
    <n v="0"/>
  </r>
  <r>
    <x v="928"/>
    <s v="New Guinea Crocodile"/>
    <x v="13"/>
    <s v="Crocodylidae"/>
    <x v="0"/>
    <x v="58"/>
    <n v="78.8"/>
    <x v="2"/>
    <x v="2"/>
    <s v="04-06-2005"/>
    <x v="19"/>
    <x v="7"/>
    <x v="0"/>
    <s v="Brittney Morales"/>
    <s v="Character first early school several main particular shake most."/>
    <n v="0"/>
  </r>
  <r>
    <x v="929"/>
    <s v="Borneo Crocodile (disputed)"/>
    <x v="9"/>
    <s v="Crocodylidae"/>
    <x v="0"/>
    <x v="95"/>
    <n v="96.9"/>
    <x v="0"/>
    <x v="0"/>
    <s v="09-04-2022"/>
    <x v="12"/>
    <x v="3"/>
    <x v="3"/>
    <s v="Amanda Davis"/>
    <s v="Beat across television apply system finish."/>
    <n v="0"/>
  </r>
  <r>
    <x v="930"/>
    <s v="Cuban Crocodile"/>
    <x v="11"/>
    <s v="Crocodylidae"/>
    <x v="0"/>
    <x v="172"/>
    <n v="173"/>
    <x v="0"/>
    <x v="1"/>
    <s v="26-10-2012"/>
    <x v="15"/>
    <x v="0"/>
    <x v="2"/>
    <s v="Christina Hernandez"/>
    <s v="Film at perhaps firm toward land full compare field."/>
    <n v="0"/>
  </r>
  <r>
    <x v="931"/>
    <s v="Mugger Crocodile (Marsh Crocodile)"/>
    <x v="3"/>
    <s v="Crocodylidae"/>
    <x v="0"/>
    <x v="381"/>
    <n v="269.89999999999998"/>
    <x v="0"/>
    <x v="2"/>
    <s v="12-08-2005"/>
    <x v="45"/>
    <x v="12"/>
    <x v="1"/>
    <s v="Caitlin Gilmore"/>
    <s v="Indeed mother peace citizen need."/>
    <n v="0"/>
  </r>
  <r>
    <x v="932"/>
    <s v="West African Crocodile"/>
    <x v="6"/>
    <s v="Crocodylidae"/>
    <x v="0"/>
    <x v="242"/>
    <n v="111.8"/>
    <x v="0"/>
    <x v="1"/>
    <s v="09-04-2023"/>
    <x v="34"/>
    <x v="3"/>
    <x v="0"/>
    <s v="William Vaughn"/>
    <s v="Wish professional chair knowledge sense career herself."/>
    <n v="0"/>
  </r>
  <r>
    <x v="933"/>
    <s v="West African Dwarf Crocodile"/>
    <x v="7"/>
    <s v="Crocodylidae"/>
    <x v="1"/>
    <x v="338"/>
    <n v="17"/>
    <x v="0"/>
    <x v="2"/>
    <s v="24-04-2014"/>
    <x v="25"/>
    <x v="6"/>
    <x v="1"/>
    <s v="Christopher Smith"/>
    <s v="Us once consider thus wife water note."/>
    <n v="0"/>
  </r>
  <r>
    <x v="934"/>
    <s v="West African Dwarf Crocodile"/>
    <x v="7"/>
    <s v="Crocodylidae"/>
    <x v="1"/>
    <x v="177"/>
    <n v="18"/>
    <x v="0"/>
    <x v="2"/>
    <s v="26-03-2024"/>
    <x v="27"/>
    <x v="9"/>
    <x v="1"/>
    <s v="Victoria Tanner"/>
    <s v="Concern perhaps quality true book various whether."/>
    <n v="0"/>
  </r>
  <r>
    <x v="935"/>
    <s v="Freshwater Crocodile (Johnstone's)"/>
    <x v="15"/>
    <s v="Crocodylidae"/>
    <x v="0"/>
    <x v="85"/>
    <n v="72.3"/>
    <x v="0"/>
    <x v="2"/>
    <s v="07-01-2006"/>
    <x v="20"/>
    <x v="14"/>
    <x v="0"/>
    <s v="Mark Carter"/>
    <s v="Great worker manager perform opportunity."/>
    <n v="0"/>
  </r>
  <r>
    <x v="936"/>
    <s v="Nile Crocodile"/>
    <x v="8"/>
    <s v="Crocodylidae"/>
    <x v="0"/>
    <x v="281"/>
    <n v="317.89999999999998"/>
    <x v="0"/>
    <x v="1"/>
    <s v="29-10-2019"/>
    <x v="13"/>
    <x v="12"/>
    <x v="0"/>
    <s v="Holly King DDS"/>
    <s v="Toward age five cold power red enjoy you front evening yet prevent process four all."/>
    <n v="0"/>
  </r>
  <r>
    <x v="937"/>
    <s v="Orinoco Crocodile"/>
    <x v="2"/>
    <s v="Crocodylidae"/>
    <x v="0"/>
    <x v="291"/>
    <n v="364.2"/>
    <x v="0"/>
    <x v="2"/>
    <s v="19-09-2024"/>
    <x v="1"/>
    <x v="16"/>
    <x v="2"/>
    <s v="Tammy Smith"/>
    <s v="Affect herself toward here along public recent."/>
    <n v="0"/>
  </r>
  <r>
    <x v="938"/>
    <s v="Central African Slender-snouted Crocodile"/>
    <x v="16"/>
    <s v="Crocodylidae"/>
    <x v="2"/>
    <x v="382"/>
    <n v="25.8"/>
    <x v="3"/>
    <x v="2"/>
    <s v="08-10-2005"/>
    <x v="32"/>
    <x v="21"/>
    <x v="4"/>
    <s v="Robert Nash"/>
    <s v="Imagine garden wall rest need major entire tree try be program five meeting."/>
    <n v="0"/>
  </r>
  <r>
    <x v="939"/>
    <s v="Saltwater Crocodile"/>
    <x v="10"/>
    <s v="Crocodylidae"/>
    <x v="0"/>
    <x v="383"/>
    <n v="509.2"/>
    <x v="2"/>
    <x v="0"/>
    <s v="10-07-2007"/>
    <x v="19"/>
    <x v="18"/>
    <x v="0"/>
    <s v="Robert Drake"/>
    <s v="Drug computer assume occur down beautiful away rich."/>
    <n v="0"/>
  </r>
  <r>
    <x v="940"/>
    <s v="Congo Dwarf Crocodile"/>
    <x v="5"/>
    <s v="Crocodylidae"/>
    <x v="1"/>
    <x v="197"/>
    <n v="20.5"/>
    <x v="2"/>
    <x v="1"/>
    <s v="25-01-2021"/>
    <x v="14"/>
    <x v="19"/>
    <x v="3"/>
    <s v="Glenda Stout"/>
    <s v="Choose personal the leave them skill black business."/>
    <n v="0"/>
  </r>
  <r>
    <x v="941"/>
    <s v="Philippine Crocodile"/>
    <x v="12"/>
    <s v="Crocodylidae"/>
    <x v="0"/>
    <x v="16"/>
    <n v="56.1"/>
    <x v="2"/>
    <x v="2"/>
    <s v="21-02-2009"/>
    <x v="11"/>
    <x v="3"/>
    <x v="2"/>
    <s v="Christina Reese"/>
    <s v="Control responsibility before item rate decision response hit personal."/>
    <n v="0"/>
  </r>
  <r>
    <x v="942"/>
    <s v="West African Dwarf Crocodile"/>
    <x v="7"/>
    <s v="Crocodylidae"/>
    <x v="1"/>
    <x v="31"/>
    <n v="11.3"/>
    <x v="2"/>
    <x v="0"/>
    <s v="11-10-2021"/>
    <x v="9"/>
    <x v="6"/>
    <x v="1"/>
    <s v="Robert Erickson"/>
    <s v="Painting control explain put ten article continue according compare culture century."/>
    <n v="0"/>
  </r>
  <r>
    <x v="943"/>
    <s v="Orinoco Crocodile"/>
    <x v="2"/>
    <s v="Crocodylidae"/>
    <x v="0"/>
    <x v="129"/>
    <n v="204.8"/>
    <x v="0"/>
    <x v="0"/>
    <s v="07-02-2019"/>
    <x v="24"/>
    <x v="2"/>
    <x v="2"/>
    <s v="Valerie Graves"/>
    <s v="Could support series direction house structure."/>
    <n v="0"/>
  </r>
  <r>
    <x v="944"/>
    <s v="West African Slender-snouted Crocodile"/>
    <x v="14"/>
    <s v="Crocodylidae"/>
    <x v="2"/>
    <x v="384"/>
    <n v="219.8"/>
    <x v="0"/>
    <x v="2"/>
    <s v="07-01-2025"/>
    <x v="25"/>
    <x v="0"/>
    <x v="2"/>
    <s v="Jason Davidson"/>
    <s v="Interview station save most pressure why edge senior ask."/>
    <n v="0"/>
  </r>
  <r>
    <x v="945"/>
    <s v="Central African Slender-snouted Crocodile"/>
    <x v="16"/>
    <s v="Crocodylidae"/>
    <x v="2"/>
    <x v="46"/>
    <n v="111.5"/>
    <x v="2"/>
    <x v="0"/>
    <s v="09-03-2017"/>
    <x v="31"/>
    <x v="21"/>
    <x v="4"/>
    <s v="Gregory Quinn"/>
    <s v="Sense involve purpose together knowledge with purpose five sign trial recently painting."/>
    <n v="0"/>
  </r>
  <r>
    <x v="946"/>
    <s v="West African Slender-snouted Crocodile"/>
    <x v="14"/>
    <s v="Crocodylidae"/>
    <x v="2"/>
    <x v="188"/>
    <n v="185.2"/>
    <x v="0"/>
    <x v="1"/>
    <s v="04-02-2009"/>
    <x v="9"/>
    <x v="17"/>
    <x v="2"/>
    <s v="Laura Acosta"/>
    <s v="Late score lose matter shake finish yourself couple."/>
    <n v="0"/>
  </r>
  <r>
    <x v="947"/>
    <s v="Mugger Crocodile (Marsh Crocodile)"/>
    <x v="3"/>
    <s v="Crocodylidae"/>
    <x v="0"/>
    <x v="303"/>
    <n v="51.1"/>
    <x v="3"/>
    <x v="1"/>
    <s v="27-11-2016"/>
    <x v="45"/>
    <x v="4"/>
    <x v="1"/>
    <s v="Amanda Gomez"/>
    <s v="They food someone war idea than less check scene."/>
    <n v="0"/>
  </r>
  <r>
    <x v="948"/>
    <s v="Morelet's Crocodile"/>
    <x v="0"/>
    <s v="Crocodylidae"/>
    <x v="0"/>
    <x v="125"/>
    <n v="35.4"/>
    <x v="1"/>
    <x v="2"/>
    <s v="26-08-2011"/>
    <x v="0"/>
    <x v="8"/>
    <x v="0"/>
    <s v="Travis Marks"/>
    <s v="High that change hand its stage town character watch describe administration line."/>
    <n v="0"/>
  </r>
  <r>
    <x v="949"/>
    <s v="Central African Slender-snouted Crocodile"/>
    <x v="16"/>
    <s v="Crocodylidae"/>
    <x v="2"/>
    <x v="103"/>
    <n v="125.3"/>
    <x v="0"/>
    <x v="1"/>
    <s v="28-04-2018"/>
    <x v="31"/>
    <x v="21"/>
    <x v="4"/>
    <s v="Craig Crawford"/>
    <s v="Field western near direction main rich item water civil."/>
    <n v="0"/>
  </r>
  <r>
    <x v="950"/>
    <s v="Cuban Crocodile"/>
    <x v="11"/>
    <s v="Crocodylidae"/>
    <x v="0"/>
    <x v="169"/>
    <n v="65.599999999999994"/>
    <x v="1"/>
    <x v="2"/>
    <s v="07-04-2018"/>
    <x v="15"/>
    <x v="25"/>
    <x v="2"/>
    <s v="Amy Ali"/>
    <s v="Well relationship part center million management describe."/>
    <n v="0"/>
  </r>
  <r>
    <x v="951"/>
    <s v="American Crocodile"/>
    <x v="1"/>
    <s v="Crocodylidae"/>
    <x v="0"/>
    <x v="385"/>
    <n v="269.8"/>
    <x v="0"/>
    <x v="1"/>
    <s v="28-05-2008"/>
    <x v="15"/>
    <x v="20"/>
    <x v="1"/>
    <s v="Tyler Welch MD"/>
    <s v="Range investment business can example right southern."/>
    <n v="0"/>
  </r>
  <r>
    <x v="952"/>
    <s v="Siamese Crocodile"/>
    <x v="4"/>
    <s v="Crocodylidae"/>
    <x v="0"/>
    <x v="103"/>
    <n v="131.4"/>
    <x v="0"/>
    <x v="2"/>
    <s v="11-06-2023"/>
    <x v="8"/>
    <x v="27"/>
    <x v="2"/>
    <s v="Jaclyn Waller"/>
    <s v="Adult have early war read travel total plant."/>
    <n v="0"/>
  </r>
  <r>
    <x v="953"/>
    <s v="Cuban Crocodile"/>
    <x v="11"/>
    <s v="Crocodylidae"/>
    <x v="0"/>
    <x v="92"/>
    <n v="83.1"/>
    <x v="0"/>
    <x v="0"/>
    <s v="23-01-2019"/>
    <x v="15"/>
    <x v="0"/>
    <x v="2"/>
    <s v="Karen Ramirez"/>
    <s v="Officer former create camera focus plan wife director."/>
    <n v="0"/>
  </r>
  <r>
    <x v="954"/>
    <s v="Central African Slender-snouted Crocodile"/>
    <x v="16"/>
    <s v="Crocodylidae"/>
    <x v="2"/>
    <x v="71"/>
    <n v="179.1"/>
    <x v="0"/>
    <x v="2"/>
    <s v="31-05-2010"/>
    <x v="32"/>
    <x v="0"/>
    <x v="4"/>
    <s v="Cynthia Weiss"/>
    <s v="None three finish thing his chance focus more leg too water road at hope."/>
    <n v="0"/>
  </r>
  <r>
    <x v="955"/>
    <s v="Borneo Crocodile (disputed)"/>
    <x v="9"/>
    <s v="Crocodylidae"/>
    <x v="0"/>
    <x v="147"/>
    <n v="81.8"/>
    <x v="0"/>
    <x v="1"/>
    <s v="23-05-2016"/>
    <x v="12"/>
    <x v="10"/>
    <x v="3"/>
    <s v="Randy Joseph"/>
    <s v="Summer arrive east plan force station lot certainly evening floor."/>
    <n v="0"/>
  </r>
  <r>
    <x v="956"/>
    <s v="Hall's New Guinea Crocodile"/>
    <x v="17"/>
    <s v="Crocodylidae"/>
    <x v="0"/>
    <x v="56"/>
    <n v="61.7"/>
    <x v="1"/>
    <x v="1"/>
    <s v="10-08-2018"/>
    <x v="19"/>
    <x v="3"/>
    <x v="0"/>
    <s v="Miss Kimberly Holloway"/>
    <s v="Whatever our build safe save."/>
    <n v="0"/>
  </r>
  <r>
    <x v="957"/>
    <s v="Morelet's Crocodile"/>
    <x v="0"/>
    <s v="Crocodylidae"/>
    <x v="0"/>
    <x v="128"/>
    <n v="143.30000000000001"/>
    <x v="0"/>
    <x v="1"/>
    <s v="18-06-2014"/>
    <x v="0"/>
    <x v="8"/>
    <x v="0"/>
    <s v="Robert Campbell"/>
    <s v="Institution stand action end century agent."/>
    <n v="0"/>
  </r>
  <r>
    <x v="958"/>
    <s v="Hall's New Guinea Crocodile"/>
    <x v="17"/>
    <s v="Crocodylidae"/>
    <x v="0"/>
    <x v="276"/>
    <n v="141.4"/>
    <x v="2"/>
    <x v="2"/>
    <s v="04-01-2020"/>
    <x v="19"/>
    <x v="25"/>
    <x v="0"/>
    <s v="Pamela Miller"/>
    <s v="Simply year land high church know finish view lay."/>
    <n v="0"/>
  </r>
  <r>
    <x v="959"/>
    <s v="Nile Crocodile"/>
    <x v="8"/>
    <s v="Crocodylidae"/>
    <x v="0"/>
    <x v="386"/>
    <n v="598.5"/>
    <x v="2"/>
    <x v="1"/>
    <s v="19-09-2012"/>
    <x v="13"/>
    <x v="7"/>
    <x v="0"/>
    <s v="Lawrence Mitchell"/>
    <s v="Campaign what buy test need hard firm result nearly pick position how force."/>
    <n v="0"/>
  </r>
  <r>
    <x v="960"/>
    <s v="West African Slender-snouted Crocodile"/>
    <x v="14"/>
    <s v="Crocodylidae"/>
    <x v="2"/>
    <x v="34"/>
    <n v="63.6"/>
    <x v="1"/>
    <x v="1"/>
    <s v="21-03-2012"/>
    <x v="28"/>
    <x v="0"/>
    <x v="2"/>
    <s v="Amanda Campbell"/>
    <s v="Series always memory reveal require market until cause bill clear research begin growth ground."/>
    <n v="0"/>
  </r>
  <r>
    <x v="961"/>
    <s v="Orinoco Crocodile"/>
    <x v="2"/>
    <s v="Crocodylidae"/>
    <x v="0"/>
    <x v="386"/>
    <n v="581"/>
    <x v="0"/>
    <x v="0"/>
    <s v="07-02-2012"/>
    <x v="24"/>
    <x v="16"/>
    <x v="2"/>
    <s v="Greg Jones"/>
    <s v="Nation modern politics how choice state sport."/>
    <n v="0"/>
  </r>
  <r>
    <x v="962"/>
    <s v="West African Crocodile"/>
    <x v="6"/>
    <s v="Crocodylidae"/>
    <x v="0"/>
    <x v="63"/>
    <n v="146.4"/>
    <x v="0"/>
    <x v="2"/>
    <s v="23-07-2012"/>
    <x v="39"/>
    <x v="7"/>
    <x v="0"/>
    <s v="Brian Pruitt"/>
    <s v="Dinner argue raise agency poor recently long."/>
    <n v="0"/>
  </r>
  <r>
    <x v="963"/>
    <s v="Orinoco Crocodile"/>
    <x v="2"/>
    <s v="Crocodylidae"/>
    <x v="0"/>
    <x v="320"/>
    <n v="310.3"/>
    <x v="0"/>
    <x v="1"/>
    <s v="27-01-2017"/>
    <x v="1"/>
    <x v="2"/>
    <x v="2"/>
    <s v="Peter Dodson"/>
    <s v="May follow series prove affect."/>
    <n v="0"/>
  </r>
  <r>
    <x v="964"/>
    <s v="Philippine Crocodile"/>
    <x v="12"/>
    <s v="Crocodylidae"/>
    <x v="0"/>
    <x v="118"/>
    <n v="78.2"/>
    <x v="2"/>
    <x v="2"/>
    <s v="05-10-2018"/>
    <x v="11"/>
    <x v="3"/>
    <x v="2"/>
    <s v="Katherine Caldwell"/>
    <s v="Nearly always operation decade old according reduce ok happy together."/>
    <n v="0"/>
  </r>
  <r>
    <x v="965"/>
    <s v="West African Slender-snouted Crocodile"/>
    <x v="14"/>
    <s v="Crocodylidae"/>
    <x v="2"/>
    <x v="56"/>
    <n v="76"/>
    <x v="1"/>
    <x v="0"/>
    <s v="05-04-2008"/>
    <x v="27"/>
    <x v="0"/>
    <x v="2"/>
    <s v="Daniel Herrera"/>
    <s v="Season example news memory civil cut parent free force employee budget experience."/>
    <n v="0"/>
  </r>
  <r>
    <x v="966"/>
    <s v="Nile Crocodile"/>
    <x v="8"/>
    <s v="Crocodylidae"/>
    <x v="0"/>
    <x v="98"/>
    <n v="661.7"/>
    <x v="0"/>
    <x v="2"/>
    <s v="01-10-2021"/>
    <x v="13"/>
    <x v="12"/>
    <x v="0"/>
    <s v="Larry Curtis"/>
    <s v="Show daughter both hold blood value day service save fear ready Democrat."/>
    <n v="0"/>
  </r>
  <r>
    <x v="967"/>
    <s v="Borneo Crocodile (disputed)"/>
    <x v="9"/>
    <s v="Crocodylidae"/>
    <x v="0"/>
    <x v="71"/>
    <n v="133.1"/>
    <x v="0"/>
    <x v="1"/>
    <s v="16-07-2010"/>
    <x v="10"/>
    <x v="3"/>
    <x v="3"/>
    <s v="Elizabeth Ford"/>
    <s v="Discover three such describe agency actually stop team deal water home force worker own close man night experience would."/>
    <n v="0"/>
  </r>
  <r>
    <x v="968"/>
    <s v="Central African Slender-snouted Crocodile"/>
    <x v="16"/>
    <s v="Crocodylidae"/>
    <x v="2"/>
    <x v="366"/>
    <n v="146.69999999999999"/>
    <x v="0"/>
    <x v="0"/>
    <s v="09-06-2015"/>
    <x v="35"/>
    <x v="21"/>
    <x v="4"/>
    <s v="Danielle Jensen"/>
    <s v="System people tax water us field high."/>
    <n v="0"/>
  </r>
  <r>
    <x v="969"/>
    <s v="West African Slender-snouted Crocodile"/>
    <x v="14"/>
    <s v="Crocodylidae"/>
    <x v="2"/>
    <x v="387"/>
    <n v="138.19999999999999"/>
    <x v="2"/>
    <x v="1"/>
    <s v="13-12-2012"/>
    <x v="27"/>
    <x v="0"/>
    <x v="2"/>
    <s v="Caitlin Brown"/>
    <s v="Position wife score health evidence president father alone."/>
    <n v="0"/>
  </r>
  <r>
    <x v="970"/>
    <s v="Nile Crocodile"/>
    <x v="8"/>
    <s v="Crocodylidae"/>
    <x v="0"/>
    <x v="108"/>
    <n v="202.3"/>
    <x v="1"/>
    <x v="1"/>
    <s v="01-11-2011"/>
    <x v="13"/>
    <x v="7"/>
    <x v="0"/>
    <s v="Charles Bryant"/>
    <s v="Build PM weight society they usually company both right lay though reason."/>
    <n v="0"/>
  </r>
  <r>
    <x v="971"/>
    <s v="Borneo Crocodile (disputed)"/>
    <x v="9"/>
    <s v="Crocodylidae"/>
    <x v="0"/>
    <x v="388"/>
    <n v="76"/>
    <x v="0"/>
    <x v="1"/>
    <s v="03-12-2021"/>
    <x v="12"/>
    <x v="3"/>
    <x v="3"/>
    <s v="Alexander Hart"/>
    <s v="Rule check assume question."/>
    <n v="0"/>
  </r>
  <r>
    <x v="972"/>
    <s v="American Crocodile"/>
    <x v="1"/>
    <s v="Crocodylidae"/>
    <x v="0"/>
    <x v="38"/>
    <n v="204.5"/>
    <x v="0"/>
    <x v="0"/>
    <s v="30-09-2023"/>
    <x v="15"/>
    <x v="22"/>
    <x v="1"/>
    <s v="Jonathan Rivas"/>
    <s v="Company actually today prevent where then report rest dark environment provide white could ready."/>
    <n v="0"/>
  </r>
  <r>
    <x v="973"/>
    <s v="Morelet's Crocodile"/>
    <x v="0"/>
    <s v="Crocodylidae"/>
    <x v="0"/>
    <x v="249"/>
    <n v="92.5"/>
    <x v="0"/>
    <x v="2"/>
    <s v="15-08-2020"/>
    <x v="0"/>
    <x v="0"/>
    <x v="0"/>
    <s v="Whitney Williams"/>
    <s v="Structure itself weight major discuss summer another hair our lead line clearly probably he."/>
    <n v="0"/>
  </r>
  <r>
    <x v="974"/>
    <s v="Orinoco Crocodile"/>
    <x v="2"/>
    <s v="Crocodylidae"/>
    <x v="0"/>
    <x v="217"/>
    <n v="117.2"/>
    <x v="1"/>
    <x v="1"/>
    <s v="14-03-2019"/>
    <x v="1"/>
    <x v="2"/>
    <x v="2"/>
    <s v="Brianna Moss"/>
    <s v="Imagine oil head work should challenge pull threat put imagine which beat education."/>
    <n v="0"/>
  </r>
  <r>
    <x v="975"/>
    <s v="Morelet's Crocodile"/>
    <x v="0"/>
    <s v="Crocodylidae"/>
    <x v="0"/>
    <x v="142"/>
    <n v="78.2"/>
    <x v="2"/>
    <x v="1"/>
    <s v="14-04-2005"/>
    <x v="2"/>
    <x v="3"/>
    <x v="0"/>
    <s v="Tim Brewer"/>
    <s v="Send technology clearly amount media teacher person out music story city sometimes cause staff."/>
    <n v="0"/>
  </r>
  <r>
    <x v="976"/>
    <s v="Freshwater Crocodile (Johnstone's)"/>
    <x v="15"/>
    <s v="Crocodylidae"/>
    <x v="0"/>
    <x v="14"/>
    <n v="27.3"/>
    <x v="1"/>
    <x v="0"/>
    <s v="29-09-2012"/>
    <x v="20"/>
    <x v="24"/>
    <x v="0"/>
    <s v="Michael Miller"/>
    <s v="Thing wrong name mind offer effort nearly walk science."/>
    <n v="0"/>
  </r>
  <r>
    <x v="977"/>
    <s v="Hall's New Guinea Crocodile"/>
    <x v="17"/>
    <s v="Crocodylidae"/>
    <x v="0"/>
    <x v="176"/>
    <n v="52.1"/>
    <x v="1"/>
    <x v="0"/>
    <s v="23-12-2025"/>
    <x v="19"/>
    <x v="3"/>
    <x v="0"/>
    <s v="Rachel Burns"/>
    <s v="Rule someone nature house prevent hotel officer seek reach write."/>
    <n v="0"/>
  </r>
  <r>
    <x v="978"/>
    <s v="Morelet's Crocodile"/>
    <x v="0"/>
    <s v="Crocodylidae"/>
    <x v="0"/>
    <x v="314"/>
    <n v="80.3"/>
    <x v="0"/>
    <x v="1"/>
    <s v="20-08-2025"/>
    <x v="0"/>
    <x v="3"/>
    <x v="0"/>
    <s v="Mathew Moore"/>
    <s v="Respond throw wide son manager trouble reason fill sense field decide."/>
    <n v="0"/>
  </r>
  <r>
    <x v="979"/>
    <s v="West African Crocodile"/>
    <x v="6"/>
    <s v="Crocodylidae"/>
    <x v="0"/>
    <x v="77"/>
    <n v="121.2"/>
    <x v="2"/>
    <x v="0"/>
    <s v="23-07-2025"/>
    <x v="39"/>
    <x v="15"/>
    <x v="0"/>
    <s v="Tiffany Lee"/>
    <s v="All building control simply."/>
    <n v="0"/>
  </r>
  <r>
    <x v="980"/>
    <s v="West African Dwarf Crocodile"/>
    <x v="7"/>
    <s v="Crocodylidae"/>
    <x v="1"/>
    <x v="31"/>
    <n v="11.3"/>
    <x v="0"/>
    <x v="2"/>
    <s v="09-03-2012"/>
    <x v="25"/>
    <x v="9"/>
    <x v="1"/>
    <s v="David Tapia"/>
    <s v="War product action our gas heart field people try play."/>
    <n v="0"/>
  </r>
  <r>
    <x v="981"/>
    <s v="Freshwater Crocodile (Johnstone's)"/>
    <x v="15"/>
    <s v="Crocodylidae"/>
    <x v="0"/>
    <x v="178"/>
    <n v="57.7"/>
    <x v="0"/>
    <x v="2"/>
    <s v="16-04-2022"/>
    <x v="20"/>
    <x v="24"/>
    <x v="0"/>
    <s v="Meghan Rowland"/>
    <s v="Floor all red technology himself much better."/>
    <n v="0"/>
  </r>
  <r>
    <x v="982"/>
    <s v="Philippine Crocodile"/>
    <x v="12"/>
    <s v="Crocodylidae"/>
    <x v="0"/>
    <x v="29"/>
    <n v="69"/>
    <x v="0"/>
    <x v="0"/>
    <s v="18-10-2011"/>
    <x v="11"/>
    <x v="13"/>
    <x v="2"/>
    <s v="Lisa Bell"/>
    <s v="Yes here while service beautiful edge begin early store piece behind here front."/>
    <n v="0"/>
  </r>
  <r>
    <x v="983"/>
    <s v="Congo Dwarf Crocodile"/>
    <x v="5"/>
    <s v="Crocodylidae"/>
    <x v="1"/>
    <x v="125"/>
    <n v="6.8"/>
    <x v="1"/>
    <x v="0"/>
    <s v="20-03-2007"/>
    <x v="5"/>
    <x v="6"/>
    <x v="3"/>
    <s v="Julie Morris"/>
    <s v="Since take describe improve act campaign television sit very know maybe."/>
    <n v="0"/>
  </r>
  <r>
    <x v="984"/>
    <s v="New Guinea Crocodile"/>
    <x v="13"/>
    <s v="Crocodylidae"/>
    <x v="0"/>
    <x v="42"/>
    <n v="80.400000000000006"/>
    <x v="0"/>
    <x v="0"/>
    <s v="12-03-2025"/>
    <x v="19"/>
    <x v="0"/>
    <x v="0"/>
    <s v="Michael Price"/>
    <s v="President any one recently make total fall."/>
    <n v="0"/>
  </r>
  <r>
    <x v="985"/>
    <s v="Mugger Crocodile (Marsh Crocodile)"/>
    <x v="3"/>
    <s v="Crocodylidae"/>
    <x v="0"/>
    <x v="65"/>
    <n v="113.2"/>
    <x v="1"/>
    <x v="0"/>
    <s v="06-03-2008"/>
    <x v="40"/>
    <x v="3"/>
    <x v="1"/>
    <s v="Dylan Rivera"/>
    <s v="Rather why baby lot eat hold season."/>
    <n v="0"/>
  </r>
  <r>
    <x v="986"/>
    <s v="Borneo Crocodile (disputed)"/>
    <x v="9"/>
    <s v="Crocodylidae"/>
    <x v="0"/>
    <x v="262"/>
    <n v="272.3"/>
    <x v="0"/>
    <x v="0"/>
    <s v="27-04-2023"/>
    <x v="12"/>
    <x v="10"/>
    <x v="3"/>
    <s v="Cassandra Bennett"/>
    <s v="Consumer future raise suffer director."/>
    <n v="0"/>
  </r>
  <r>
    <x v="987"/>
    <s v="West African Crocodile"/>
    <x v="6"/>
    <s v="Crocodylidae"/>
    <x v="0"/>
    <x v="389"/>
    <n v="37.6"/>
    <x v="1"/>
    <x v="0"/>
    <s v="11-02-2009"/>
    <x v="6"/>
    <x v="7"/>
    <x v="0"/>
    <s v="Michael Buck"/>
    <s v="Clearly car without painting age."/>
    <n v="0"/>
  </r>
  <r>
    <x v="988"/>
    <s v="Siamese Crocodile"/>
    <x v="4"/>
    <s v="Crocodylidae"/>
    <x v="0"/>
    <x v="43"/>
    <n v="163.6"/>
    <x v="0"/>
    <x v="2"/>
    <s v="17-06-2023"/>
    <x v="4"/>
    <x v="5"/>
    <x v="2"/>
    <s v="Robert Jordan DDS"/>
    <s v="Play blood list everything newspaper institution assume enjoy we group husband try trade then."/>
    <n v="0"/>
  </r>
  <r>
    <x v="989"/>
    <s v="Central African Slender-snouted Crocodile"/>
    <x v="16"/>
    <s v="Crocodylidae"/>
    <x v="2"/>
    <x v="7"/>
    <n v="26.5"/>
    <x v="3"/>
    <x v="1"/>
    <s v="02-02-2023"/>
    <x v="31"/>
    <x v="21"/>
    <x v="4"/>
    <s v="Christopher Hudson"/>
    <s v="Land you health enjoy at so control including nice discussion."/>
    <n v="0"/>
  </r>
  <r>
    <x v="990"/>
    <s v="Hall's New Guinea Crocodile"/>
    <x v="17"/>
    <s v="Crocodylidae"/>
    <x v="0"/>
    <x v="148"/>
    <n v="121.5"/>
    <x v="0"/>
    <x v="0"/>
    <s v="28-03-2022"/>
    <x v="19"/>
    <x v="3"/>
    <x v="0"/>
    <s v="Casey Miles"/>
    <s v="Head member activity."/>
    <n v="0"/>
  </r>
  <r>
    <x v="991"/>
    <s v="Nile Crocodile"/>
    <x v="8"/>
    <s v="Crocodylidae"/>
    <x v="0"/>
    <x v="121"/>
    <n v="285.8"/>
    <x v="2"/>
    <x v="0"/>
    <s v="14-07-2012"/>
    <x v="33"/>
    <x v="4"/>
    <x v="0"/>
    <s v="Deborah Moreno"/>
    <s v="They case TV team song."/>
    <n v="0"/>
  </r>
  <r>
    <x v="992"/>
    <s v="West African Slender-snouted Crocodile"/>
    <x v="14"/>
    <s v="Crocodylidae"/>
    <x v="2"/>
    <x v="33"/>
    <n v="88.5"/>
    <x v="0"/>
    <x v="0"/>
    <s v="02-07-2007"/>
    <x v="28"/>
    <x v="17"/>
    <x v="2"/>
    <s v="John Mendoza"/>
    <s v="Common need phone teach audience project tax certainly."/>
    <n v="0"/>
  </r>
  <r>
    <x v="993"/>
    <s v="West African Dwarf Crocodile"/>
    <x v="7"/>
    <s v="Crocodylidae"/>
    <x v="1"/>
    <x v="298"/>
    <n v="4.9000000000000004"/>
    <x v="1"/>
    <x v="2"/>
    <s v="29-01-2005"/>
    <x v="42"/>
    <x v="6"/>
    <x v="1"/>
    <s v="Karen Fritz"/>
    <s v="Not east send style gun different energy arrive."/>
    <n v="0"/>
  </r>
  <r>
    <x v="994"/>
    <s v="Morelet's Crocodile"/>
    <x v="0"/>
    <s v="Crocodylidae"/>
    <x v="0"/>
    <x v="44"/>
    <n v="159.5"/>
    <x v="0"/>
    <x v="2"/>
    <s v="26-10-2017"/>
    <x v="23"/>
    <x v="3"/>
    <x v="0"/>
    <s v="Seth Norman"/>
    <s v="Cover risk health last student different."/>
    <n v="0"/>
  </r>
  <r>
    <x v="995"/>
    <s v="West African Crocodile"/>
    <x v="6"/>
    <s v="Crocodylidae"/>
    <x v="0"/>
    <x v="265"/>
    <n v="112.3"/>
    <x v="0"/>
    <x v="2"/>
    <s v="01-10-2015"/>
    <x v="43"/>
    <x v="7"/>
    <x v="0"/>
    <s v="Karen Avery"/>
    <s v="Thousand position sense church out explain significant item all at be through certainly political hard hotel let."/>
    <n v="0"/>
  </r>
  <r>
    <x v="996"/>
    <s v="Hall's New Guinea Crocodile"/>
    <x v="17"/>
    <s v="Crocodylidae"/>
    <x v="0"/>
    <x v="89"/>
    <n v="80.3"/>
    <x v="2"/>
    <x v="2"/>
    <s v="25-01-2023"/>
    <x v="19"/>
    <x v="25"/>
    <x v="0"/>
    <s v="Sylvia Turner"/>
    <s v="Painting try talk like maintain serious style."/>
    <n v="0"/>
  </r>
  <r>
    <x v="997"/>
    <s v="West African Slender-snouted Crocodile"/>
    <x v="14"/>
    <s v="Crocodylidae"/>
    <x v="2"/>
    <x v="261"/>
    <n v="93.5"/>
    <x v="0"/>
    <x v="0"/>
    <s v="07-02-2014"/>
    <x v="9"/>
    <x v="0"/>
    <x v="2"/>
    <s v="Kristin Fleming"/>
    <s v="Produce off light before majority garden military place edge environmental even eye message fine town trade not."/>
    <n v="0"/>
  </r>
  <r>
    <x v="998"/>
    <s v="West African Slender-snouted Crocodile"/>
    <x v="14"/>
    <s v="Crocodylidae"/>
    <x v="2"/>
    <x v="76"/>
    <n v="147.6"/>
    <x v="0"/>
    <x v="0"/>
    <s v="09-07-2010"/>
    <x v="25"/>
    <x v="17"/>
    <x v="2"/>
    <s v="Eric Petersen"/>
    <s v="Put everything our prove could party skin soon read couple rather."/>
    <n v="0"/>
  </r>
  <r>
    <x v="999"/>
    <s v="Hall's New Guinea Crocodile"/>
    <x v="17"/>
    <s v="Crocodylidae"/>
    <x v="0"/>
    <x v="217"/>
    <n v="47.4"/>
    <x v="1"/>
    <x v="1"/>
    <s v="31-03-2014"/>
    <x v="19"/>
    <x v="25"/>
    <x v="0"/>
    <s v="Kristen Harris"/>
    <s v="Ok community right then police day so store consumer positive."/>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DE68EE-DB2A-D44E-B99E-E3B80B3F1CB7}" name="conservation_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nservation Status">
  <location ref="A208:C214" firstHeaderRow="0"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showAll="0"/>
    <pivotField showAll="0"/>
    <pivotField axis="axisRow" dataField="1" showAll="0">
      <items count="6">
        <item x="2"/>
        <item x="3"/>
        <item x="4"/>
        <item x="0"/>
        <item x="1"/>
        <item t="default"/>
      </items>
    </pivotField>
    <pivotField showAll="0"/>
    <pivotField showAll="0"/>
    <pivotField numFmtId="49" showAll="0"/>
  </pivotFields>
  <rowFields count="1">
    <field x="12"/>
  </rowFields>
  <rowItems count="6">
    <i>
      <x/>
    </i>
    <i>
      <x v="1"/>
    </i>
    <i>
      <x v="2"/>
    </i>
    <i>
      <x v="3"/>
    </i>
    <i>
      <x v="4"/>
    </i>
    <i t="grand">
      <x/>
    </i>
  </rowItems>
  <colFields count="1">
    <field x="-2"/>
  </colFields>
  <colItems count="2">
    <i>
      <x/>
    </i>
    <i i="1">
      <x v="1"/>
    </i>
  </colItems>
  <dataFields count="2">
    <dataField name="Count of Scientific Name" fld="2" subtotal="count" baseField="0" baseItem="0"/>
    <dataField name="Count of Conservation Status" fld="12"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3"/>
          </reference>
        </references>
      </pivotArea>
    </chartFormat>
    <chartFormat chart="0" format="6">
      <pivotArea type="data" outline="0" fieldPosition="0">
        <references count="2">
          <reference field="4294967294" count="1" selected="0">
            <x v="0"/>
          </reference>
          <reference field="12" count="1" selected="0">
            <x v="4"/>
          </reference>
        </references>
      </pivotArea>
    </chartFormat>
    <chartFormat chart="0" format="7">
      <pivotArea type="data" outline="0" fieldPosition="0">
        <references count="2">
          <reference field="4294967294" count="1" selected="0">
            <x v="1"/>
          </reference>
          <reference field="12" count="1" selected="0">
            <x v="0"/>
          </reference>
        </references>
      </pivotArea>
    </chartFormat>
    <chartFormat chart="0" format="8">
      <pivotArea type="data" outline="0" fieldPosition="0">
        <references count="2">
          <reference field="4294967294" count="1" selected="0">
            <x v="1"/>
          </reference>
          <reference field="12" count="1" selected="0">
            <x v="1"/>
          </reference>
        </references>
      </pivotArea>
    </chartFormat>
    <chartFormat chart="0" format="9">
      <pivotArea type="data" outline="0" fieldPosition="0">
        <references count="2">
          <reference field="4294967294" count="1" selected="0">
            <x v="1"/>
          </reference>
          <reference field="12" count="1" selected="0">
            <x v="2"/>
          </reference>
        </references>
      </pivotArea>
    </chartFormat>
    <chartFormat chart="0" format="10">
      <pivotArea type="data" outline="0" fieldPosition="0">
        <references count="2">
          <reference field="4294967294" count="1" selected="0">
            <x v="1"/>
          </reference>
          <reference field="12" count="1" selected="0">
            <x v="3"/>
          </reference>
        </references>
      </pivotArea>
    </chartFormat>
    <chartFormat chart="0" format="11">
      <pivotArea type="data" outline="0" fieldPosition="0">
        <references count="2">
          <reference field="4294967294" count="1" selected="0">
            <x v="1"/>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B6C053-13E0-7241-A8D3-4E83E09BC858}" name="avg_length_spec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pecies">
  <location ref="A41:F61" firstHeaderRow="1" firstDataRow="2" firstDataCol="1"/>
  <pivotFields count="16">
    <pivotField numFmtId="1" showAll="0"/>
    <pivotField showAll="0"/>
    <pivotField axis="axisRow" showAll="0">
      <items count="19">
        <item x="1"/>
        <item x="17"/>
        <item x="2"/>
        <item x="15"/>
        <item x="12"/>
        <item x="0"/>
        <item x="8"/>
        <item x="13"/>
        <item x="3"/>
        <item x="10"/>
        <item x="9"/>
        <item x="11"/>
        <item x="4"/>
        <item x="6"/>
        <item x="14"/>
        <item x="16"/>
        <item x="5"/>
        <item x="7"/>
        <item t="default"/>
      </items>
    </pivotField>
    <pivotField showAll="0"/>
    <pivotField showAll="0">
      <items count="4">
        <item x="0"/>
        <item x="2"/>
        <item x="1"/>
        <item t="default"/>
      </items>
    </pivotField>
    <pivotField dataField="1" numFmtId="2" showAll="0">
      <items count="391">
        <item x="361"/>
        <item x="232"/>
        <item x="123"/>
        <item x="335"/>
        <item x="382"/>
        <item x="327"/>
        <item x="228"/>
        <item x="292"/>
        <item x="284"/>
        <item x="289"/>
        <item x="40"/>
        <item x="306"/>
        <item x="163"/>
        <item x="25"/>
        <item x="7"/>
        <item x="133"/>
        <item x="313"/>
        <item x="184"/>
        <item x="298"/>
        <item x="301"/>
        <item x="50"/>
        <item x="252"/>
        <item x="303"/>
        <item x="254"/>
        <item x="260"/>
        <item x="144"/>
        <item x="250"/>
        <item x="153"/>
        <item x="288"/>
        <item x="190"/>
        <item x="125"/>
        <item x="227"/>
        <item x="246"/>
        <item x="231"/>
        <item x="336"/>
        <item x="274"/>
        <item x="328"/>
        <item x="221"/>
        <item x="344"/>
        <item x="32"/>
        <item x="237"/>
        <item x="74"/>
        <item x="323"/>
        <item x="340"/>
        <item x="171"/>
        <item x="240"/>
        <item x="102"/>
        <item x="146"/>
        <item x="120"/>
        <item x="229"/>
        <item x="277"/>
        <item x="389"/>
        <item x="161"/>
        <item x="126"/>
        <item x="367"/>
        <item x="47"/>
        <item x="296"/>
        <item x="354"/>
        <item x="150"/>
        <item x="149"/>
        <item x="31"/>
        <item x="145"/>
        <item x="136"/>
        <item x="36"/>
        <item x="264"/>
        <item x="18"/>
        <item x="2"/>
        <item x="230"/>
        <item x="70"/>
        <item x="205"/>
        <item x="138"/>
        <item x="132"/>
        <item x="365"/>
        <item x="359"/>
        <item x="312"/>
        <item x="54"/>
        <item x="62"/>
        <item x="82"/>
        <item x="10"/>
        <item x="75"/>
        <item x="182"/>
        <item x="57"/>
        <item x="357"/>
        <item x="197"/>
        <item x="322"/>
        <item x="338"/>
        <item x="201"/>
        <item x="14"/>
        <item x="272"/>
        <item x="213"/>
        <item x="209"/>
        <item x="203"/>
        <item x="104"/>
        <item x="334"/>
        <item x="168"/>
        <item x="356"/>
        <item x="179"/>
        <item x="278"/>
        <item x="177"/>
        <item x="117"/>
        <item x="34"/>
        <item x="135"/>
        <item x="157"/>
        <item x="109"/>
        <item x="119"/>
        <item x="266"/>
        <item x="19"/>
        <item x="189"/>
        <item x="110"/>
        <item x="244"/>
        <item x="97"/>
        <item x="72"/>
        <item x="239"/>
        <item x="317"/>
        <item x="208"/>
        <item x="162"/>
        <item x="247"/>
        <item x="215"/>
        <item x="280"/>
        <item x="68"/>
        <item x="341"/>
        <item x="358"/>
        <item x="217"/>
        <item x="173"/>
        <item x="219"/>
        <item x="199"/>
        <item x="22"/>
        <item x="198"/>
        <item x="169"/>
        <item x="351"/>
        <item x="304"/>
        <item x="245"/>
        <item x="156"/>
        <item x="11"/>
        <item x="60"/>
        <item x="222"/>
        <item x="286"/>
        <item x="175"/>
        <item x="253"/>
        <item x="0"/>
        <item x="248"/>
        <item x="167"/>
        <item x="56"/>
        <item x="112"/>
        <item x="268"/>
        <item x="81"/>
        <item x="324"/>
        <item x="16"/>
        <item x="176"/>
        <item x="15"/>
        <item x="143"/>
        <item x="200"/>
        <item x="164"/>
        <item x="29"/>
        <item x="51"/>
        <item x="211"/>
        <item x="108"/>
        <item x="193"/>
        <item x="267"/>
        <item x="142"/>
        <item x="256"/>
        <item x="353"/>
        <item x="67"/>
        <item x="178"/>
        <item x="66"/>
        <item x="258"/>
        <item x="118"/>
        <item x="147"/>
        <item x="269"/>
        <item x="87"/>
        <item x="127"/>
        <item x="58"/>
        <item x="285"/>
        <item x="154"/>
        <item x="33"/>
        <item x="89"/>
        <item x="92"/>
        <item x="202"/>
        <item x="314"/>
        <item x="73"/>
        <item x="310"/>
        <item x="41"/>
        <item x="261"/>
        <item x="295"/>
        <item x="114"/>
        <item x="388"/>
        <item x="368"/>
        <item x="308"/>
        <item x="85"/>
        <item x="249"/>
        <item x="3"/>
        <item x="45"/>
        <item x="23"/>
        <item x="78"/>
        <item x="95"/>
        <item x="339"/>
        <item x="207"/>
        <item x="346"/>
        <item x="42"/>
        <item x="46"/>
        <item x="20"/>
        <item x="325"/>
        <item x="65"/>
        <item x="265"/>
        <item x="53"/>
        <item x="94"/>
        <item x="90"/>
        <item x="224"/>
        <item x="242"/>
        <item x="160"/>
        <item x="271"/>
        <item x="12"/>
        <item x="5"/>
        <item x="366"/>
        <item x="257"/>
        <item x="195"/>
        <item x="192"/>
        <item x="103"/>
        <item x="83"/>
        <item x="86"/>
        <item x="37"/>
        <item x="216"/>
        <item x="148"/>
        <item x="129"/>
        <item x="77"/>
        <item x="165"/>
        <item x="166"/>
        <item x="137"/>
        <item x="181"/>
        <item x="111"/>
        <item x="76"/>
        <item x="319"/>
        <item x="387"/>
        <item x="6"/>
        <item x="183"/>
        <item x="106"/>
        <item x="107"/>
        <item x="151"/>
        <item x="63"/>
        <item x="263"/>
        <item x="212"/>
        <item x="91"/>
        <item x="174"/>
        <item x="225"/>
        <item x="35"/>
        <item x="49"/>
        <item x="140"/>
        <item x="170"/>
        <item x="220"/>
        <item x="276"/>
        <item x="71"/>
        <item x="236"/>
        <item x="43"/>
        <item x="8"/>
        <item x="188"/>
        <item x="93"/>
        <item x="84"/>
        <item x="159"/>
        <item x="128"/>
        <item x="113"/>
        <item x="251"/>
        <item x="121"/>
        <item x="172"/>
        <item x="206"/>
        <item x="371"/>
        <item x="348"/>
        <item x="24"/>
        <item x="105"/>
        <item x="384"/>
        <item x="27"/>
        <item x="362"/>
        <item x="369"/>
        <item x="38"/>
        <item x="352"/>
        <item x="122"/>
        <item x="233"/>
        <item x="347"/>
        <item x="218"/>
        <item x="79"/>
        <item x="355"/>
        <item x="259"/>
        <item x="320"/>
        <item x="9"/>
        <item x="44"/>
        <item x="116"/>
        <item x="321"/>
        <item x="281"/>
        <item x="255"/>
        <item x="360"/>
        <item x="326"/>
        <item x="364"/>
        <item x="226"/>
        <item x="186"/>
        <item x="279"/>
        <item x="187"/>
        <item x="180"/>
        <item x="185"/>
        <item x="39"/>
        <item x="152"/>
        <item x="96"/>
        <item x="376"/>
        <item x="291"/>
        <item x="210"/>
        <item x="350"/>
        <item x="13"/>
        <item x="59"/>
        <item x="385"/>
        <item x="115"/>
        <item x="290"/>
        <item x="139"/>
        <item x="318"/>
        <item x="378"/>
        <item x="270"/>
        <item x="4"/>
        <item x="287"/>
        <item x="55"/>
        <item x="342"/>
        <item x="349"/>
        <item x="223"/>
        <item x="275"/>
        <item x="131"/>
        <item x="273"/>
        <item x="80"/>
        <item x="307"/>
        <item x="262"/>
        <item x="26"/>
        <item x="294"/>
        <item x="381"/>
        <item x="331"/>
        <item x="191"/>
        <item x="383"/>
        <item x="329"/>
        <item x="343"/>
        <item x="241"/>
        <item x="1"/>
        <item x="238"/>
        <item x="30"/>
        <item x="363"/>
        <item x="234"/>
        <item x="300"/>
        <item x="196"/>
        <item x="134"/>
        <item x="283"/>
        <item x="374"/>
        <item x="299"/>
        <item x="330"/>
        <item x="311"/>
        <item x="214"/>
        <item x="64"/>
        <item x="305"/>
        <item x="17"/>
        <item x="345"/>
        <item x="293"/>
        <item x="316"/>
        <item x="370"/>
        <item x="386"/>
        <item x="333"/>
        <item x="377"/>
        <item x="100"/>
        <item x="155"/>
        <item x="21"/>
        <item x="98"/>
        <item x="315"/>
        <item x="28"/>
        <item x="337"/>
        <item x="235"/>
        <item x="375"/>
        <item x="372"/>
        <item x="379"/>
        <item x="88"/>
        <item x="61"/>
        <item x="204"/>
        <item x="309"/>
        <item x="332"/>
        <item x="69"/>
        <item x="99"/>
        <item x="380"/>
        <item x="194"/>
        <item x="373"/>
        <item x="101"/>
        <item x="282"/>
        <item x="141"/>
        <item x="302"/>
        <item x="52"/>
        <item x="130"/>
        <item x="297"/>
        <item x="48"/>
        <item x="158"/>
        <item x="124"/>
        <item x="243"/>
        <item t="default"/>
      </items>
    </pivotField>
    <pivotField numFmtId="2" showAll="0"/>
    <pivotField axis="axisCol" showAll="0">
      <items count="5">
        <item x="0"/>
        <item x="3"/>
        <item x="1"/>
        <item x="2"/>
        <item t="default"/>
      </items>
    </pivotField>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7"/>
  </colFields>
  <colItems count="5">
    <i>
      <x/>
    </i>
    <i>
      <x v="1"/>
    </i>
    <i>
      <x v="2"/>
    </i>
    <i>
      <x v="3"/>
    </i>
    <i t="grand">
      <x/>
    </i>
  </colItems>
  <dataFields count="1">
    <dataField name="Average of Observed Length (m)" fld="5" subtotal="average" baseField="0" baseItem="0" numFmtId="164"/>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54943D-37C9-A541-9C8A-FA4792CE0B61}" name="age_clas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class">
  <location ref="A88:B93" firstHeaderRow="1" firstDataRow="1" firstDataCol="1"/>
  <pivotFields count="16">
    <pivotField numFmtId="1" showAll="0"/>
    <pivotField showAll="0"/>
    <pivotField dataField="1" showAll="0"/>
    <pivotField showAll="0"/>
    <pivotField showAll="0"/>
    <pivotField numFmtId="2" showAll="0"/>
    <pivotField numFmtId="2" showAll="0"/>
    <pivotField axis="axisRow" showAll="0">
      <items count="5">
        <item x="0"/>
        <item x="3"/>
        <item x="1"/>
        <item x="2"/>
        <item t="default"/>
      </items>
    </pivotField>
    <pivotField showAll="0"/>
    <pivotField showAll="0"/>
    <pivotField showAll="0"/>
    <pivotField showAll="0"/>
    <pivotField showAll="0"/>
    <pivotField showAll="0"/>
    <pivotField showAll="0"/>
    <pivotField numFmtId="49" showAll="0"/>
  </pivotFields>
  <rowFields count="1">
    <field x="7"/>
  </rowFields>
  <rowItems count="5">
    <i>
      <x/>
    </i>
    <i>
      <x v="1"/>
    </i>
    <i>
      <x v="2"/>
    </i>
    <i>
      <x v="3"/>
    </i>
    <i t="grand">
      <x/>
    </i>
  </rowItems>
  <colItems count="1">
    <i/>
  </colItems>
  <dataFields count="1">
    <dataField name="Cout of specie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BA5ABC-D0BD-254A-B014-0D326FA826D0}" name="count by gen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Genus">
  <location ref="A26:B30" firstHeaderRow="1" firstDataRow="1" firstDataCol="1"/>
  <pivotFields count="16">
    <pivotField numFmtI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axis="axisRow" dataField="1" showAll="0">
      <items count="4">
        <item x="0"/>
        <item x="2"/>
        <item x="1"/>
        <item t="default"/>
      </items>
    </pivotField>
    <pivotField numFmtId="2" showAll="0"/>
    <pivotField numFmtId="2" showAll="0"/>
    <pivotField showAll="0"/>
    <pivotField showAll="0"/>
    <pivotField showAll="0"/>
    <pivotField showAll="0"/>
    <pivotField showAll="0"/>
    <pivotField showAll="0"/>
    <pivotField showAll="0"/>
    <pivotField showAll="0"/>
    <pivotField numFmtId="49" showAll="0"/>
  </pivotFields>
  <rowFields count="1">
    <field x="4"/>
  </rowFields>
  <rowItems count="4">
    <i>
      <x/>
    </i>
    <i>
      <x v="1"/>
    </i>
    <i>
      <x v="2"/>
    </i>
    <i t="grand">
      <x/>
    </i>
  </rowItems>
  <colItems count="1">
    <i/>
  </colItems>
  <dataFields count="1">
    <dataField name="Count of Genus" fld="4" subtotal="count" showDataAs="percentOfCol" baseField="4"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9F1458-9043-5F47-A97C-C8E27DDB7985}" name="habitat_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Habitat Type">
  <location ref="A174:B204" firstHeaderRow="1"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showAll="0"/>
    <pivotField axis="axisRow" showAll="0">
      <items count="30">
        <item x="23"/>
        <item x="20"/>
        <item x="22"/>
        <item x="18"/>
        <item x="11"/>
        <item x="10"/>
        <item x="2"/>
        <item x="21"/>
        <item x="6"/>
        <item x="13"/>
        <item x="14"/>
        <item x="25"/>
        <item x="24"/>
        <item x="8"/>
        <item x="7"/>
        <item x="16"/>
        <item x="1"/>
        <item x="12"/>
        <item x="15"/>
        <item x="27"/>
        <item x="28"/>
        <item x="4"/>
        <item x="3"/>
        <item x="17"/>
        <item x="5"/>
        <item x="19"/>
        <item x="9"/>
        <item x="0"/>
        <item x="26"/>
        <item t="default"/>
      </items>
    </pivotField>
    <pivotField showAll="0"/>
    <pivotField showAll="0"/>
    <pivotField showAll="0"/>
    <pivotField numFmtId="49" showAll="0"/>
  </pivotFields>
  <rowFields count="1">
    <field x="1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Scientific Name" fld="2"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0C3B86-8213-EE47-B704-70C60F12AEE6}" name="KPI_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6">
    <pivotField dataField="1" numFmtId="1" showAll="0"/>
    <pivotField showAll="0"/>
    <pivotField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numFmtId="49" showAll="0"/>
  </pivotFields>
  <rowItems count="1">
    <i/>
  </rowItems>
  <colItems count="1">
    <i/>
  </colItems>
  <dataFields count="1">
    <dataField name="Number Observations" fld="0" subtotal="count" baseField="0" baseItem="0"/>
  </dataFields>
  <formats count="3">
    <format dxfId="6">
      <pivotArea outline="0" collapsedLevelsAreSubtotals="1" fieldPosition="0"/>
    </format>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800E7F-174B-0941-AC4A-45AEB857E302}" name="species_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pecies">
  <location ref="A3:B22" firstHeaderRow="1" firstDataRow="1" firstDataCol="1"/>
  <pivotFields count="16">
    <pivotField numFmtId="1" showAll="0"/>
    <pivotField showAll="0"/>
    <pivotField axis="axisRow" dataField="1" showAll="0" sortType="ascending">
      <items count="19">
        <item x="1"/>
        <item x="17"/>
        <item x="2"/>
        <item x="15"/>
        <item x="12"/>
        <item x="0"/>
        <item x="8"/>
        <item x="13"/>
        <item x="3"/>
        <item x="10"/>
        <item x="9"/>
        <item x="11"/>
        <item x="4"/>
        <item x="6"/>
        <item x="14"/>
        <item x="16"/>
        <item x="5"/>
        <item x="7"/>
        <item t="default"/>
      </items>
    </pivotField>
    <pivotField showAll="0"/>
    <pivotField showAll="0"/>
    <pivotField numFmtId="2" showAll="0"/>
    <pivotField numFmtId="2" showAll="0"/>
    <pivotField showAll="0"/>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pecies"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F89209-85BB-2149-8A63-5C19457FF2D2}" name="sex_by_spec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x">
  <location ref="A104:B108" firstHeaderRow="1" firstDataRow="1" firstDataCol="1"/>
  <pivotFields count="16">
    <pivotField numFmtId="1" showAll="0"/>
    <pivotField showAll="0"/>
    <pivotField dataField="1" showAll="0"/>
    <pivotField showAll="0"/>
    <pivotField showAll="0"/>
    <pivotField numFmtId="2" showAll="0"/>
    <pivotField numFmtId="2" showAll="0"/>
    <pivotField showAll="0"/>
    <pivotField axis="axisRow" showAll="0">
      <items count="4">
        <item x="2"/>
        <item x="0"/>
        <item x="1"/>
        <item t="default"/>
      </items>
    </pivotField>
    <pivotField showAll="0"/>
    <pivotField showAll="0"/>
    <pivotField showAll="0"/>
    <pivotField showAll="0"/>
    <pivotField showAll="0"/>
    <pivotField showAll="0"/>
    <pivotField numFmtId="49" showAll="0"/>
  </pivotFields>
  <rowFields count="1">
    <field x="8"/>
  </rowFields>
  <rowItems count="4">
    <i>
      <x/>
    </i>
    <i>
      <x v="1"/>
    </i>
    <i>
      <x v="2"/>
    </i>
    <i t="grand">
      <x/>
    </i>
  </rowItems>
  <colItems count="1">
    <i/>
  </colItems>
  <dataFields count="1">
    <dataField name="Count of Scientific 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E011A0-5DAC-DE4E-B770-4F7DC6E6C97A}" name="avg_weight_spec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pecies">
  <location ref="A65:F85" firstHeaderRow="1" firstDataRow="2" firstDataCol="1"/>
  <pivotFields count="16">
    <pivotField numFmtId="1" showAll="0"/>
    <pivotField showAll="0"/>
    <pivotField axis="axisRow" showAll="0">
      <items count="19">
        <item x="1"/>
        <item x="17"/>
        <item x="2"/>
        <item x="15"/>
        <item x="12"/>
        <item x="0"/>
        <item x="8"/>
        <item x="13"/>
        <item x="3"/>
        <item x="10"/>
        <item x="9"/>
        <item x="11"/>
        <item x="4"/>
        <item x="6"/>
        <item x="14"/>
        <item x="16"/>
        <item x="5"/>
        <item x="7"/>
        <item t="default"/>
      </items>
    </pivotField>
    <pivotField showAll="0"/>
    <pivotField showAll="0">
      <items count="4">
        <item x="0"/>
        <item x="2"/>
        <item x="1"/>
        <item t="default"/>
      </items>
    </pivotField>
    <pivotField numFmtId="2" showAll="0"/>
    <pivotField dataField="1" numFmtId="2" showAll="0"/>
    <pivotField axis="axisCol" showAll="0">
      <items count="5">
        <item x="0"/>
        <item x="3"/>
        <item x="1"/>
        <item x="2"/>
        <item t="default"/>
      </items>
    </pivotField>
    <pivotField showAll="0"/>
    <pivotField showAll="0"/>
    <pivotField showAll="0"/>
    <pivotField showAll="0"/>
    <pivotField showAll="0"/>
    <pivotField showAll="0"/>
    <pivotField showAll="0"/>
    <pivotField numFmtId="49" showAl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7"/>
  </colFields>
  <colItems count="5">
    <i>
      <x/>
    </i>
    <i>
      <x v="1"/>
    </i>
    <i>
      <x v="2"/>
    </i>
    <i>
      <x v="3"/>
    </i>
    <i t="grand">
      <x/>
    </i>
  </colItems>
  <dataFields count="1">
    <dataField name="Average of Observed Weight (kg)" fld="6" subtotal="average" baseField="0" baseItem="0" numFmtId="164"/>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71490B-5C27-8149-8BEC-C532B7ED2C56}" name="observations_by_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or Region">
  <location ref="A123:B171" firstHeaderRow="1" firstDataRow="1" firstDataCol="1"/>
  <pivotFields count="16">
    <pivotField numFmtId="1" showAll="0"/>
    <pivotField showAll="0"/>
    <pivotField dataField="1" showAll="0"/>
    <pivotField showAll="0"/>
    <pivotField showAll="0"/>
    <pivotField numFmtId="2" showAll="0"/>
    <pivotField numFmtId="2" showAll="0"/>
    <pivotField showAll="0"/>
    <pivotField showAll="0"/>
    <pivotField showAll="0"/>
    <pivotField axis="axisRow" showAll="0">
      <items count="48">
        <item x="20"/>
        <item x="0"/>
        <item x="8"/>
        <item x="31"/>
        <item x="5"/>
        <item x="39"/>
        <item x="24"/>
        <item x="14"/>
        <item x="32"/>
        <item x="38"/>
        <item x="9"/>
        <item x="15"/>
        <item x="33"/>
        <item x="35"/>
        <item x="42"/>
        <item x="23"/>
        <item x="27"/>
        <item x="3"/>
        <item x="29"/>
        <item x="10"/>
        <item x="26"/>
        <item x="40"/>
        <item x="16"/>
        <item x="41"/>
        <item x="7"/>
        <item x="36"/>
        <item x="12"/>
        <item x="34"/>
        <item x="43"/>
        <item x="2"/>
        <item x="46"/>
        <item x="37"/>
        <item x="28"/>
        <item x="17"/>
        <item x="19"/>
        <item x="11"/>
        <item x="21"/>
        <item x="25"/>
        <item x="22"/>
        <item x="45"/>
        <item x="6"/>
        <item x="13"/>
        <item x="4"/>
        <item x="44"/>
        <item x="18"/>
        <item x="1"/>
        <item x="30"/>
        <item t="default"/>
      </items>
    </pivotField>
    <pivotField showAll="0"/>
    <pivotField showAll="0"/>
    <pivotField showAll="0"/>
    <pivotField showAll="0"/>
    <pivotField numFmtId="49" showAll="0"/>
  </pivotFields>
  <rowFields count="1">
    <field x="1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Count of Scientific 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083EB4-E1C3-7549-BDE4-0C031F75242F}" name="length_sta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E8" firstHeaderRow="0" firstDataRow="1" firstDataCol="0"/>
  <pivotFields count="16">
    <pivotField numFmtId="1" showAll="0"/>
    <pivotField showAll="0"/>
    <pivotField showAll="0"/>
    <pivotField showAll="0"/>
    <pivotField showAll="0"/>
    <pivotField dataField="1" numFmtId="2" showAll="0"/>
    <pivotField numFmtId="2" showAll="0"/>
    <pivotField showAll="0"/>
    <pivotField showAll="0"/>
    <pivotField showAll="0"/>
    <pivotField showAll="0"/>
    <pivotField showAll="0"/>
    <pivotField showAll="0"/>
    <pivotField showAll="0"/>
    <pivotField showAll="0"/>
    <pivotField numFmtId="49" showAll="0"/>
  </pivotFields>
  <rowItems count="1">
    <i/>
  </rowItems>
  <colFields count="1">
    <field x="-2"/>
  </colFields>
  <colItems count="4">
    <i>
      <x/>
    </i>
    <i i="1">
      <x v="1"/>
    </i>
    <i i="2">
      <x v="2"/>
    </i>
    <i i="3">
      <x v="3"/>
    </i>
  </colItems>
  <dataFields count="4">
    <dataField name="Average Length (m)" fld="5" subtotal="average" baseField="0" baseItem="0"/>
    <dataField name="Max. Length (m)" fld="5" subtotal="max" baseField="0" baseItem="0"/>
    <dataField name="Min. Length (m)" fld="5" subtotal="min" baseField="0" baseItem="0"/>
    <dataField name="StdDev  Length (m)2" fld="5"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1DDC68-4578-8040-A5AD-0A8251725558}" name="weight_sta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4:E5" firstHeaderRow="0" firstDataRow="1" firstDataCol="0"/>
  <pivotFields count="16">
    <pivotField numFmtId="1" showAll="0"/>
    <pivotField showAll="0"/>
    <pivotField showAll="0"/>
    <pivotField showAll="0"/>
    <pivotField showAll="0"/>
    <pivotField numFmtId="2" showAll="0"/>
    <pivotField dataField="1" numFmtId="2" showAll="0"/>
    <pivotField showAll="0"/>
    <pivotField showAll="0"/>
    <pivotField showAll="0"/>
    <pivotField showAll="0"/>
    <pivotField showAll="0"/>
    <pivotField showAll="0"/>
    <pivotField showAll="0"/>
    <pivotField showAll="0"/>
    <pivotField numFmtId="49" showAll="0"/>
  </pivotFields>
  <rowItems count="1">
    <i/>
  </rowItems>
  <colFields count="1">
    <field x="-2"/>
  </colFields>
  <colItems count="4">
    <i>
      <x/>
    </i>
    <i i="1">
      <x v="1"/>
    </i>
    <i i="2">
      <x v="2"/>
    </i>
    <i i="3">
      <x v="3"/>
    </i>
  </colItems>
  <dataFields count="4">
    <dataField name="Average Weight (kg)" fld="6" subtotal="average" baseField="0" baseItem="0"/>
    <dataField name="Max. Weight (kg)" fld="6" subtotal="max" baseField="0" baseItem="0"/>
    <dataField name="Min. Weight (kg)" fld="6" subtotal="min" baseField="0" baseItem="0"/>
    <dataField name="StdDev  Weight (kg)" fld="6" subtotal="stdDev"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551CA31-E943-594E-B63E-C137E16DDA2E}" autoFormatId="16" applyNumberFormats="0" applyBorderFormats="0" applyFontFormats="0" applyPatternFormats="0" applyAlignmentFormats="0" applyWidthHeightFormats="0">
  <queryTableRefresh nextId="16">
    <queryTableFields count="15">
      <queryTableField id="1" name="Observation ID" tableColumnId="1"/>
      <queryTableField id="2" name="Common Name" tableColumnId="2"/>
      <queryTableField id="3" name="Scientific Name" tableColumnId="3"/>
      <queryTableField id="4" name="Family" tableColumnId="4"/>
      <queryTableField id="5" name="Genus" tableColumnId="5"/>
      <queryTableField id="6" name="Observed Length (m)" tableColumnId="6"/>
      <queryTableField id="7" name="Observed Weight (kg)" tableColumnId="7"/>
      <queryTableField id="8" name="Age Class" tableColumnId="8"/>
      <queryTableField id="9" name="Sex" tableColumnId="9"/>
      <queryTableField id="10" name="Date of Observation" tableColumnId="10"/>
      <queryTableField id="11" name="Country/Region" tableColumnId="11"/>
      <queryTableField id="12" name="Habitat Type" tableColumnId="12"/>
      <queryTableField id="13" name="Conservation Status" tableColumnId="13"/>
      <queryTableField id="14" name="Observer Name" tableColumnId="14"/>
      <queryTableField id="15" name="Notes"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A7665B2A-65CA-D944-89BA-322CBEAA1801}" autoFormatId="16" applyNumberFormats="0" applyBorderFormats="0" applyFontFormats="0" applyPatternFormats="0" applyAlignmentFormats="0" applyWidthHeightFormats="0">
  <queryTableRefresh nextId="18" unboundColumnsRight="1">
    <queryTableFields count="16">
      <queryTableField id="1" name="Observation ID" tableColumnId="1"/>
      <queryTableField id="2" name="Common Name" tableColumnId="2"/>
      <queryTableField id="3" name="Scientific Name" tableColumnId="3"/>
      <queryTableField id="4" name="Family" tableColumnId="4"/>
      <queryTableField id="5" name="Genus" tableColumnId="5"/>
      <queryTableField id="6" name="Observed Length (m)" tableColumnId="6"/>
      <queryTableField id="7" name="Observed Weight (kg)" tableColumnId="7"/>
      <queryTableField id="8" name="Age Class" tableColumnId="8"/>
      <queryTableField id="9" name="Sex" tableColumnId="9"/>
      <queryTableField id="10" name="Date of Observation" tableColumnId="10"/>
      <queryTableField id="11" name="Country/Region" tableColumnId="11"/>
      <queryTableField id="12" name="Habitat Type" tableColumnId="12"/>
      <queryTableField id="13" name="Conservation Status" tableColumnId="13"/>
      <queryTableField id="14" name="Observer Name" tableColumnId="14"/>
      <queryTableField id="15" name="Notes" tableColumnId="15"/>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us" xr10:uid="{9817269E-E07E-0041-B1BC-58A16DDDF8A5}" sourceName="Genus">
  <pivotTables>
    <pivotTable tabId="1" name="count by genus"/>
    <pivotTable tabId="1" name="avg_length_species"/>
    <pivotTable tabId="1" name="avg_weight_species"/>
  </pivotTables>
  <data>
    <tabular pivotCacheId="69837656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us" xr10:uid="{B10A5942-6D46-2941-ACCA-0F13F1C87E6A}" cache="Slicer_Genus" caption="Genus"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469456-B135-8742-9B1C-911FE21B470E}" name="crocodile_dataset__2" displayName="crocodile_dataset__2" ref="A1:O1001" tableType="queryTable" totalsRowShown="0">
  <autoFilter ref="A1:O1001" xr:uid="{40469456-B135-8742-9B1C-911FE21B470E}"/>
  <tableColumns count="15">
    <tableColumn id="1" xr3:uid="{BB48B0D0-BF04-BA4E-9327-6677BD1623E1}" uniqueName="1" name="Observation ID" queryTableFieldId="1"/>
    <tableColumn id="2" xr3:uid="{C88AE503-82C8-6248-B06A-61EE8CDCC40A}" uniqueName="2" name="Common Name" queryTableFieldId="2" dataDxfId="50"/>
    <tableColumn id="3" xr3:uid="{6788BA53-1410-7445-881C-4CE6E88EF8AC}" uniqueName="3" name="Scientific Name" queryTableFieldId="3" dataDxfId="49"/>
    <tableColumn id="4" xr3:uid="{FF99E470-9F4B-E941-A1C7-0855DA0D728E}" uniqueName="4" name="Family" queryTableFieldId="4" dataDxfId="48"/>
    <tableColumn id="5" xr3:uid="{6424ECEA-CD1E-684C-B0FE-3F380DEFCB18}" uniqueName="5" name="Genus" queryTableFieldId="5" dataDxfId="47"/>
    <tableColumn id="6" xr3:uid="{1E8D132F-447A-364A-80EF-C76AD289D9F7}" uniqueName="6" name="Observed Length (m)" queryTableFieldId="6"/>
    <tableColumn id="7" xr3:uid="{37A39E37-8071-A741-88C8-A19CA55CE9A8}" uniqueName="7" name="Observed Weight (kg)" queryTableFieldId="7"/>
    <tableColumn id="8" xr3:uid="{43DC8A1D-25A6-B342-9A06-63A21522A368}" uniqueName="8" name="Age Class" queryTableFieldId="8" dataDxfId="46"/>
    <tableColumn id="9" xr3:uid="{F5938C30-F0F3-8C46-9586-C41072B3AAC0}" uniqueName="9" name="Sex" queryTableFieldId="9" dataDxfId="45"/>
    <tableColumn id="10" xr3:uid="{BE7EBF7B-7516-6F4C-BD6C-FD4109D3C134}" uniqueName="10" name="Date of Observation" queryTableFieldId="10" dataDxfId="44"/>
    <tableColumn id="11" xr3:uid="{06A60D99-2B8E-D844-9D7B-38028869DADE}" uniqueName="11" name="Country/Region" queryTableFieldId="11" dataDxfId="43"/>
    <tableColumn id="12" xr3:uid="{5DA9D0BF-876D-1442-A642-99A0AB80D404}" uniqueName="12" name="Habitat Type" queryTableFieldId="12" dataDxfId="42"/>
    <tableColumn id="13" xr3:uid="{4475A7F5-0083-C945-AF91-AD9778E0825D}" uniqueName="13" name="Conservation Status" queryTableFieldId="13" dataDxfId="41"/>
    <tableColumn id="14" xr3:uid="{C09B898A-26DF-C945-A8D9-689B154DF746}" uniqueName="14" name="Observer Name" queryTableFieldId="14" dataDxfId="40"/>
    <tableColumn id="15" xr3:uid="{C2B483BC-7604-FB43-B251-630823AB8C2F}" uniqueName="15" name="Notes" queryTableFieldId="15" dataDxfId="3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EF6A45-AEE9-3448-9CE4-C598FE1EC461}" name="crocodile_dataset" displayName="crocodile_dataset" ref="A1:P1001" tableType="queryTable">
  <autoFilter ref="A1:P1001" xr:uid="{17EF6A45-AEE9-3448-9CE4-C598FE1EC461}"/>
  <tableColumns count="16">
    <tableColumn id="1" xr3:uid="{4CA6E08C-A89E-9E4B-9248-65FBCFFA2CD7}" uniqueName="1" name="Observation ID" queryTableFieldId="1" dataDxfId="38" totalsRowDxfId="37"/>
    <tableColumn id="2" xr3:uid="{FF1D3EE0-A759-C142-B362-8E9776217EED}" uniqueName="2" name="Common Name" queryTableFieldId="2" dataDxfId="36" totalsRowDxfId="35"/>
    <tableColumn id="3" xr3:uid="{AFEE6926-DEBA-3642-BACB-66B36225EE1E}" uniqueName="3" name="Scientific Name" queryTableFieldId="3" dataDxfId="34" totalsRowDxfId="33"/>
    <tableColumn id="4" xr3:uid="{6DBD0261-45C1-924A-AF68-F48F5A172239}" uniqueName="4" name="Family" queryTableFieldId="4" dataDxfId="32" totalsRowDxfId="31"/>
    <tableColumn id="5" xr3:uid="{BFD3CEDA-DB6A-9E48-A4EF-4B984B78CE03}" uniqueName="5" name="Genus" queryTableFieldId="5" dataDxfId="30" totalsRowDxfId="29"/>
    <tableColumn id="6" xr3:uid="{7D585F6A-5D21-1949-8039-90868AFB87E5}" uniqueName="6" name="Observed Length (m)" queryTableFieldId="6" dataDxfId="28" totalsRowDxfId="27"/>
    <tableColumn id="7" xr3:uid="{4FF165ED-4AB4-7F4A-8D7E-8BEB486F5F17}" uniqueName="7" name="Observed Weight (kg)" queryTableFieldId="7" dataDxfId="26" totalsRowDxfId="25"/>
    <tableColumn id="8" xr3:uid="{A25CF007-FAEC-2248-A9C0-0A6A5693075C}" uniqueName="8" name="Age Class" queryTableFieldId="8" dataDxfId="24" totalsRowDxfId="23"/>
    <tableColumn id="9" xr3:uid="{2EE3EFEF-A44F-924A-8EA9-755AB22725E0}" uniqueName="9" name="Sex" queryTableFieldId="9" dataDxfId="22" totalsRowDxfId="21"/>
    <tableColumn id="10" xr3:uid="{1CFD29F7-4705-0144-ABA4-4B0B9C97DDC9}" uniqueName="10" name="Date of Observation" queryTableFieldId="10" dataDxfId="20" totalsRowDxfId="19"/>
    <tableColumn id="11" xr3:uid="{4F3D37DE-82E4-584B-879E-3B0879C298FE}" uniqueName="11" name="Country/Region" queryTableFieldId="11" dataDxfId="18" totalsRowDxfId="17"/>
    <tableColumn id="12" xr3:uid="{33F2B6F9-1B47-DF4D-83F6-5829BD8CAAE8}" uniqueName="12" name="Habitat Type" queryTableFieldId="12" dataDxfId="16" totalsRowDxfId="15"/>
    <tableColumn id="13" xr3:uid="{179FCF19-2790-0A4C-9756-E364A5680C0E}" uniqueName="13" name="Conservation Status" queryTableFieldId="13" dataDxfId="14" totalsRowDxfId="13"/>
    <tableColumn id="14" xr3:uid="{9C463C57-1F30-F04A-9AA5-E8C13CB5E379}" uniqueName="14" name="Observer Name" queryTableFieldId="14" dataDxfId="12" totalsRowDxfId="11"/>
    <tableColumn id="15" xr3:uid="{D919291C-183D-7A42-A4EA-6F70F148F701}" uniqueName="15" name="Notes" queryTableFieldId="15" dataDxfId="10" totalsRowDxfId="9"/>
    <tableColumn id="17" xr3:uid="{8F90474C-5E23-4C46-A891-539F11F78A54}" uniqueName="17" name="Duplicate Count" queryTableFieldId="17" dataDxfId="8">
      <calculatedColumnFormula>IF(IFERROR(VLOOKUP(crocodile_dataset[[#This Row],[Observation ID]],A4:A1002,1,FALSE),0),1,0)</calculatedColumnFormula>
    </tableColumn>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2" dT="2025-09-28T20:42:55.51" personId="{09CB50DF-FC12-2C48-8902-835225B18043}" id="{1DC1D19D-9024-6C4F-8C41-C67C0FFC2FA3}">
    <text xml:space="preserve">No null values found </text>
  </threadedComment>
  <threadedComment ref="A5" dT="2025-09-28T20:43:06.97" personId="{09CB50DF-FC12-2C48-8902-835225B18043}" id="{7B452C08-9452-E643-9E31-3CF99B70609D}">
    <text xml:space="preserve">No duplicates found
</text>
  </threadedComment>
</ThreadedComments>
</file>

<file path=xl/threadedComments/threadedComment2.xml><?xml version="1.0" encoding="utf-8"?>
<ThreadedComments xmlns="http://schemas.microsoft.com/office/spreadsheetml/2018/threadedcomments" xmlns:x="http://schemas.openxmlformats.org/spreadsheetml/2006/main">
  <threadedComment ref="M59" dT="2025-09-25T19:42:03.19" personId="{09CB50DF-FC12-2C48-8902-835225B18043}" id="{1408B32F-EACE-B54F-A263-FA3DBC36148C}">
    <text>Both Crocodylus porosus and Crocodylus niloticus seem to be outliers. On further investigation I’ve been able to confirm that those numbers are correct and that they are usually bigger and heavier than other species.</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vmlDrawing" Target="../drawings/vmlDrawing2.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5" Type="http://schemas.microsoft.com/office/2017/10/relationships/threadedComment" Target="../threadedComments/threadedComment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1076E-7F1C-6549-AE32-C7C841C69677}">
  <dimension ref="A1:O1001"/>
  <sheetViews>
    <sheetView workbookViewId="0">
      <selection activeCell="B29" sqref="B29"/>
    </sheetView>
  </sheetViews>
  <sheetFormatPr baseColWidth="10" defaultRowHeight="16" x14ac:dyDescent="0.2"/>
  <cols>
    <col min="1" max="1" width="15.83203125" bestFit="1" customWidth="1"/>
    <col min="2" max="2" width="36" bestFit="1" customWidth="1"/>
    <col min="3" max="3" width="22.1640625" bestFit="1" customWidth="1"/>
    <col min="4" max="4" width="12" bestFit="1" customWidth="1"/>
    <col min="5" max="5" width="11.83203125" bestFit="1" customWidth="1"/>
    <col min="6" max="6" width="21" bestFit="1" customWidth="1"/>
    <col min="7" max="7" width="21.5" bestFit="1" customWidth="1"/>
    <col min="8" max="8" width="12" bestFit="1" customWidth="1"/>
    <col min="9" max="9" width="8.5" bestFit="1" customWidth="1"/>
    <col min="10" max="10" width="20.1640625" bestFit="1" customWidth="1"/>
    <col min="11" max="11" width="21" bestFit="1" customWidth="1"/>
    <col min="12" max="12" width="18.5" bestFit="1" customWidth="1"/>
    <col min="13" max="13" width="20.5" bestFit="1" customWidth="1"/>
    <col min="14" max="14" width="23.5" bestFit="1" customWidth="1"/>
    <col min="15" max="15" width="127.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v>1</v>
      </c>
      <c r="B2" t="s">
        <v>15</v>
      </c>
      <c r="C2" t="s">
        <v>16</v>
      </c>
      <c r="D2" t="s">
        <v>17</v>
      </c>
      <c r="E2" t="s">
        <v>18</v>
      </c>
      <c r="F2">
        <v>1.9</v>
      </c>
      <c r="G2">
        <v>62</v>
      </c>
      <c r="H2" t="s">
        <v>19</v>
      </c>
      <c r="I2" t="s">
        <v>20</v>
      </c>
      <c r="J2" t="s">
        <v>21</v>
      </c>
      <c r="K2" t="s">
        <v>22</v>
      </c>
      <c r="L2" t="s">
        <v>23</v>
      </c>
      <c r="M2" t="s">
        <v>24</v>
      </c>
      <c r="N2" t="s">
        <v>25</v>
      </c>
      <c r="O2" t="s">
        <v>26</v>
      </c>
    </row>
    <row r="3" spans="1:15" x14ac:dyDescent="0.2">
      <c r="A3">
        <v>2</v>
      </c>
      <c r="B3" t="s">
        <v>27</v>
      </c>
      <c r="C3" t="s">
        <v>28</v>
      </c>
      <c r="D3" t="s">
        <v>17</v>
      </c>
      <c r="E3" t="s">
        <v>18</v>
      </c>
      <c r="F3">
        <v>4.09</v>
      </c>
      <c r="G3">
        <v>334.5</v>
      </c>
      <c r="H3" t="s">
        <v>19</v>
      </c>
      <c r="I3" t="s">
        <v>20</v>
      </c>
      <c r="J3" t="s">
        <v>29</v>
      </c>
      <c r="K3" t="s">
        <v>30</v>
      </c>
      <c r="L3" t="s">
        <v>31</v>
      </c>
      <c r="M3" t="s">
        <v>32</v>
      </c>
      <c r="N3" t="s">
        <v>33</v>
      </c>
      <c r="O3" t="s">
        <v>34</v>
      </c>
    </row>
    <row r="4" spans="1:15" x14ac:dyDescent="0.2">
      <c r="A4">
        <v>3</v>
      </c>
      <c r="B4" t="s">
        <v>35</v>
      </c>
      <c r="C4" t="s">
        <v>36</v>
      </c>
      <c r="D4" t="s">
        <v>17</v>
      </c>
      <c r="E4" t="s">
        <v>18</v>
      </c>
      <c r="F4">
        <v>1.08</v>
      </c>
      <c r="G4">
        <v>118.2</v>
      </c>
      <c r="H4" t="s">
        <v>37</v>
      </c>
      <c r="I4" t="s">
        <v>38</v>
      </c>
      <c r="J4" t="s">
        <v>39</v>
      </c>
      <c r="K4" t="s">
        <v>30</v>
      </c>
      <c r="L4" t="s">
        <v>40</v>
      </c>
      <c r="M4" t="s">
        <v>41</v>
      </c>
      <c r="N4" t="s">
        <v>42</v>
      </c>
      <c r="O4" t="s">
        <v>43</v>
      </c>
    </row>
    <row r="5" spans="1:15" x14ac:dyDescent="0.2">
      <c r="A5">
        <v>4</v>
      </c>
      <c r="B5" t="s">
        <v>15</v>
      </c>
      <c r="C5" t="s">
        <v>16</v>
      </c>
      <c r="D5" t="s">
        <v>17</v>
      </c>
      <c r="E5" t="s">
        <v>18</v>
      </c>
      <c r="F5">
        <v>2.42</v>
      </c>
      <c r="G5">
        <v>90.4</v>
      </c>
      <c r="H5" t="s">
        <v>19</v>
      </c>
      <c r="I5" t="s">
        <v>20</v>
      </c>
      <c r="J5" t="s">
        <v>44</v>
      </c>
      <c r="K5" t="s">
        <v>45</v>
      </c>
      <c r="L5" t="s">
        <v>46</v>
      </c>
      <c r="M5" t="s">
        <v>24</v>
      </c>
      <c r="N5" t="s">
        <v>47</v>
      </c>
      <c r="O5" t="s">
        <v>48</v>
      </c>
    </row>
    <row r="6" spans="1:15" x14ac:dyDescent="0.2">
      <c r="A6">
        <v>5</v>
      </c>
      <c r="B6" t="s">
        <v>49</v>
      </c>
      <c r="C6" t="s">
        <v>50</v>
      </c>
      <c r="D6" t="s">
        <v>17</v>
      </c>
      <c r="E6" t="s">
        <v>18</v>
      </c>
      <c r="F6">
        <v>3.75</v>
      </c>
      <c r="G6">
        <v>269.39999999999998</v>
      </c>
      <c r="H6" t="s">
        <v>19</v>
      </c>
      <c r="I6" t="s">
        <v>38</v>
      </c>
      <c r="J6" t="s">
        <v>51</v>
      </c>
      <c r="K6" t="s">
        <v>52</v>
      </c>
      <c r="L6" t="s">
        <v>46</v>
      </c>
      <c r="M6" t="s">
        <v>32</v>
      </c>
      <c r="N6" t="s">
        <v>53</v>
      </c>
      <c r="O6" t="s">
        <v>54</v>
      </c>
    </row>
    <row r="7" spans="1:15" x14ac:dyDescent="0.2">
      <c r="A7">
        <v>6</v>
      </c>
      <c r="B7" t="s">
        <v>49</v>
      </c>
      <c r="C7" t="s">
        <v>50</v>
      </c>
      <c r="D7" t="s">
        <v>17</v>
      </c>
      <c r="E7" t="s">
        <v>18</v>
      </c>
      <c r="F7">
        <v>2.64</v>
      </c>
      <c r="G7">
        <v>137.4</v>
      </c>
      <c r="H7" t="s">
        <v>19</v>
      </c>
      <c r="I7" t="s">
        <v>20</v>
      </c>
      <c r="J7" t="s">
        <v>55</v>
      </c>
      <c r="K7" t="s">
        <v>52</v>
      </c>
      <c r="L7" t="s">
        <v>56</v>
      </c>
      <c r="M7" t="s">
        <v>32</v>
      </c>
      <c r="N7" t="s">
        <v>57</v>
      </c>
      <c r="O7" t="s">
        <v>58</v>
      </c>
    </row>
    <row r="8" spans="1:15" x14ac:dyDescent="0.2">
      <c r="A8">
        <v>7</v>
      </c>
      <c r="B8" t="s">
        <v>59</v>
      </c>
      <c r="C8" t="s">
        <v>60</v>
      </c>
      <c r="D8" t="s">
        <v>17</v>
      </c>
      <c r="E8" t="s">
        <v>18</v>
      </c>
      <c r="F8">
        <v>2.85</v>
      </c>
      <c r="G8">
        <v>157.69999999999999</v>
      </c>
      <c r="H8" t="s">
        <v>61</v>
      </c>
      <c r="I8" t="s">
        <v>20</v>
      </c>
      <c r="J8" t="s">
        <v>62</v>
      </c>
      <c r="K8" t="s">
        <v>63</v>
      </c>
      <c r="L8" t="s">
        <v>64</v>
      </c>
      <c r="M8" t="s">
        <v>41</v>
      </c>
      <c r="N8" t="s">
        <v>65</v>
      </c>
      <c r="O8" t="s">
        <v>66</v>
      </c>
    </row>
    <row r="9" spans="1:15" x14ac:dyDescent="0.2">
      <c r="A9">
        <v>8</v>
      </c>
      <c r="B9" t="s">
        <v>67</v>
      </c>
      <c r="C9" t="s">
        <v>68</v>
      </c>
      <c r="D9" t="s">
        <v>17</v>
      </c>
      <c r="E9" t="s">
        <v>69</v>
      </c>
      <c r="F9">
        <v>0.35</v>
      </c>
      <c r="G9">
        <v>4.7</v>
      </c>
      <c r="H9" t="s">
        <v>37</v>
      </c>
      <c r="I9" t="s">
        <v>38</v>
      </c>
      <c r="J9" t="s">
        <v>70</v>
      </c>
      <c r="K9" t="s">
        <v>71</v>
      </c>
      <c r="L9" t="s">
        <v>72</v>
      </c>
      <c r="M9" t="s">
        <v>73</v>
      </c>
      <c r="N9" t="s">
        <v>74</v>
      </c>
      <c r="O9" t="s">
        <v>75</v>
      </c>
    </row>
    <row r="10" spans="1:15" x14ac:dyDescent="0.2">
      <c r="A10">
        <v>9</v>
      </c>
      <c r="B10" t="s">
        <v>76</v>
      </c>
      <c r="C10" t="s">
        <v>77</v>
      </c>
      <c r="D10" t="s">
        <v>17</v>
      </c>
      <c r="E10" t="s">
        <v>18</v>
      </c>
      <c r="F10">
        <v>3.05</v>
      </c>
      <c r="G10">
        <v>201.2</v>
      </c>
      <c r="H10" t="s">
        <v>19</v>
      </c>
      <c r="I10" t="s">
        <v>20</v>
      </c>
      <c r="J10" t="s">
        <v>78</v>
      </c>
      <c r="K10" t="s">
        <v>79</v>
      </c>
      <c r="L10" t="s">
        <v>80</v>
      </c>
      <c r="M10" t="s">
        <v>24</v>
      </c>
      <c r="N10" t="s">
        <v>81</v>
      </c>
      <c r="O10" t="s">
        <v>82</v>
      </c>
    </row>
    <row r="11" spans="1:15" x14ac:dyDescent="0.2">
      <c r="A11">
        <v>10</v>
      </c>
      <c r="B11" t="s">
        <v>15</v>
      </c>
      <c r="C11" t="s">
        <v>16</v>
      </c>
      <c r="D11" t="s">
        <v>17</v>
      </c>
      <c r="E11" t="s">
        <v>18</v>
      </c>
      <c r="F11">
        <v>3.39</v>
      </c>
      <c r="G11">
        <v>197.2</v>
      </c>
      <c r="H11" t="s">
        <v>19</v>
      </c>
      <c r="I11" t="s">
        <v>20</v>
      </c>
      <c r="J11" t="s">
        <v>83</v>
      </c>
      <c r="K11" t="s">
        <v>45</v>
      </c>
      <c r="L11" t="s">
        <v>84</v>
      </c>
      <c r="M11" t="s">
        <v>24</v>
      </c>
      <c r="N11" t="s">
        <v>85</v>
      </c>
      <c r="O11" t="s">
        <v>86</v>
      </c>
    </row>
    <row r="12" spans="1:15" x14ac:dyDescent="0.2">
      <c r="A12">
        <v>11</v>
      </c>
      <c r="B12" t="s">
        <v>87</v>
      </c>
      <c r="C12" t="s">
        <v>88</v>
      </c>
      <c r="D12" t="s">
        <v>17</v>
      </c>
      <c r="E12" t="s">
        <v>69</v>
      </c>
      <c r="F12">
        <v>1.22</v>
      </c>
      <c r="G12">
        <v>15.8</v>
      </c>
      <c r="H12" t="s">
        <v>19</v>
      </c>
      <c r="I12" t="s">
        <v>20</v>
      </c>
      <c r="J12" t="s">
        <v>89</v>
      </c>
      <c r="K12" t="s">
        <v>90</v>
      </c>
      <c r="L12" t="s">
        <v>91</v>
      </c>
      <c r="M12" t="s">
        <v>32</v>
      </c>
      <c r="N12" t="s">
        <v>92</v>
      </c>
      <c r="O12" t="s">
        <v>93</v>
      </c>
    </row>
    <row r="13" spans="1:15" x14ac:dyDescent="0.2">
      <c r="A13">
        <v>12</v>
      </c>
      <c r="B13" t="s">
        <v>15</v>
      </c>
      <c r="C13" t="s">
        <v>16</v>
      </c>
      <c r="D13" t="s">
        <v>17</v>
      </c>
      <c r="E13" t="s">
        <v>18</v>
      </c>
      <c r="F13">
        <v>1.84</v>
      </c>
      <c r="G13">
        <v>60.7</v>
      </c>
      <c r="H13" t="s">
        <v>19</v>
      </c>
      <c r="I13" t="s">
        <v>20</v>
      </c>
      <c r="J13" t="s">
        <v>94</v>
      </c>
      <c r="K13" t="s">
        <v>22</v>
      </c>
      <c r="L13" t="s">
        <v>84</v>
      </c>
      <c r="M13" t="s">
        <v>24</v>
      </c>
      <c r="N13" t="s">
        <v>95</v>
      </c>
      <c r="O13" t="s">
        <v>96</v>
      </c>
    </row>
    <row r="14" spans="1:15" x14ac:dyDescent="0.2">
      <c r="A14">
        <v>13</v>
      </c>
      <c r="B14" t="s">
        <v>59</v>
      </c>
      <c r="C14" t="s">
        <v>60</v>
      </c>
      <c r="D14" t="s">
        <v>17</v>
      </c>
      <c r="E14" t="s">
        <v>18</v>
      </c>
      <c r="F14">
        <v>2.63</v>
      </c>
      <c r="G14">
        <v>121.3</v>
      </c>
      <c r="H14" t="s">
        <v>61</v>
      </c>
      <c r="I14" t="s">
        <v>38</v>
      </c>
      <c r="J14" t="s">
        <v>97</v>
      </c>
      <c r="K14" t="s">
        <v>98</v>
      </c>
      <c r="L14" t="s">
        <v>64</v>
      </c>
      <c r="M14" t="s">
        <v>41</v>
      </c>
      <c r="N14" t="s">
        <v>99</v>
      </c>
      <c r="O14" t="s">
        <v>100</v>
      </c>
    </row>
    <row r="15" spans="1:15" x14ac:dyDescent="0.2">
      <c r="A15">
        <v>14</v>
      </c>
      <c r="B15" t="s">
        <v>27</v>
      </c>
      <c r="C15" t="s">
        <v>28</v>
      </c>
      <c r="D15" t="s">
        <v>17</v>
      </c>
      <c r="E15" t="s">
        <v>18</v>
      </c>
      <c r="F15">
        <v>3.65</v>
      </c>
      <c r="G15">
        <v>217.7</v>
      </c>
      <c r="H15" t="s">
        <v>19</v>
      </c>
      <c r="I15" t="s">
        <v>20</v>
      </c>
      <c r="J15" t="s">
        <v>101</v>
      </c>
      <c r="K15" t="s">
        <v>45</v>
      </c>
      <c r="L15" t="s">
        <v>31</v>
      </c>
      <c r="M15" t="s">
        <v>32</v>
      </c>
      <c r="N15" t="s">
        <v>102</v>
      </c>
      <c r="O15" t="s">
        <v>103</v>
      </c>
    </row>
    <row r="16" spans="1:15" x14ac:dyDescent="0.2">
      <c r="A16">
        <v>15</v>
      </c>
      <c r="B16" t="s">
        <v>87</v>
      </c>
      <c r="C16" t="s">
        <v>88</v>
      </c>
      <c r="D16" t="s">
        <v>17</v>
      </c>
      <c r="E16" t="s">
        <v>69</v>
      </c>
      <c r="F16">
        <v>1.32</v>
      </c>
      <c r="G16">
        <v>19.2</v>
      </c>
      <c r="H16" t="s">
        <v>19</v>
      </c>
      <c r="I16" t="s">
        <v>104</v>
      </c>
      <c r="J16" t="s">
        <v>105</v>
      </c>
      <c r="K16" t="s">
        <v>106</v>
      </c>
      <c r="L16" t="s">
        <v>91</v>
      </c>
      <c r="M16" t="s">
        <v>32</v>
      </c>
      <c r="N16" t="s">
        <v>107</v>
      </c>
      <c r="O16" t="s">
        <v>108</v>
      </c>
    </row>
    <row r="17" spans="1:15" x14ac:dyDescent="0.2">
      <c r="A17">
        <v>16</v>
      </c>
      <c r="B17" t="s">
        <v>15</v>
      </c>
      <c r="C17" t="s">
        <v>16</v>
      </c>
      <c r="D17" t="s">
        <v>17</v>
      </c>
      <c r="E17" t="s">
        <v>18</v>
      </c>
      <c r="F17">
        <v>2</v>
      </c>
      <c r="G17">
        <v>67.900000000000006</v>
      </c>
      <c r="H17" t="s">
        <v>19</v>
      </c>
      <c r="I17" t="s">
        <v>38</v>
      </c>
      <c r="J17" t="s">
        <v>109</v>
      </c>
      <c r="K17" t="s">
        <v>45</v>
      </c>
      <c r="L17" t="s">
        <v>46</v>
      </c>
      <c r="M17" t="s">
        <v>24</v>
      </c>
      <c r="N17" t="s">
        <v>110</v>
      </c>
      <c r="O17" t="s">
        <v>111</v>
      </c>
    </row>
    <row r="18" spans="1:15" x14ac:dyDescent="0.2">
      <c r="A18">
        <v>17</v>
      </c>
      <c r="B18" t="s">
        <v>15</v>
      </c>
      <c r="C18" t="s">
        <v>16</v>
      </c>
      <c r="D18" t="s">
        <v>17</v>
      </c>
      <c r="E18" t="s">
        <v>18</v>
      </c>
      <c r="F18">
        <v>1.98</v>
      </c>
      <c r="G18">
        <v>61.5</v>
      </c>
      <c r="H18" t="s">
        <v>37</v>
      </c>
      <c r="I18" t="s">
        <v>38</v>
      </c>
      <c r="J18" t="s">
        <v>112</v>
      </c>
      <c r="K18" t="s">
        <v>45</v>
      </c>
      <c r="L18" t="s">
        <v>84</v>
      </c>
      <c r="M18" t="s">
        <v>24</v>
      </c>
      <c r="N18" t="s">
        <v>113</v>
      </c>
      <c r="O18" t="s">
        <v>114</v>
      </c>
    </row>
    <row r="19" spans="1:15" x14ac:dyDescent="0.2">
      <c r="A19">
        <v>18</v>
      </c>
      <c r="B19" t="s">
        <v>115</v>
      </c>
      <c r="C19" t="s">
        <v>116</v>
      </c>
      <c r="D19" t="s">
        <v>17</v>
      </c>
      <c r="E19" t="s">
        <v>18</v>
      </c>
      <c r="F19">
        <v>4.37</v>
      </c>
      <c r="G19">
        <v>565</v>
      </c>
      <c r="H19" t="s">
        <v>19</v>
      </c>
      <c r="I19" t="s">
        <v>104</v>
      </c>
      <c r="J19" t="s">
        <v>117</v>
      </c>
      <c r="K19" t="s">
        <v>79</v>
      </c>
      <c r="L19" t="s">
        <v>56</v>
      </c>
      <c r="M19" t="s">
        <v>24</v>
      </c>
      <c r="N19" t="s">
        <v>118</v>
      </c>
      <c r="O19" t="s">
        <v>119</v>
      </c>
    </row>
    <row r="20" spans="1:15" x14ac:dyDescent="0.2">
      <c r="A20">
        <v>19</v>
      </c>
      <c r="B20" t="s">
        <v>120</v>
      </c>
      <c r="C20" t="s">
        <v>121</v>
      </c>
      <c r="D20" t="s">
        <v>17</v>
      </c>
      <c r="E20" t="s">
        <v>18</v>
      </c>
      <c r="F20">
        <v>1.07</v>
      </c>
      <c r="G20">
        <v>31.1</v>
      </c>
      <c r="H20" t="s">
        <v>37</v>
      </c>
      <c r="I20" t="s">
        <v>38</v>
      </c>
      <c r="J20" t="s">
        <v>122</v>
      </c>
      <c r="K20" t="s">
        <v>123</v>
      </c>
      <c r="L20" t="s">
        <v>124</v>
      </c>
      <c r="M20" t="s">
        <v>73</v>
      </c>
      <c r="N20" t="s">
        <v>125</v>
      </c>
      <c r="O20" t="s">
        <v>126</v>
      </c>
    </row>
    <row r="21" spans="1:15" x14ac:dyDescent="0.2">
      <c r="A21">
        <v>20</v>
      </c>
      <c r="B21" t="s">
        <v>127</v>
      </c>
      <c r="C21" t="s">
        <v>128</v>
      </c>
      <c r="D21" t="s">
        <v>17</v>
      </c>
      <c r="E21" t="s">
        <v>18</v>
      </c>
      <c r="F21">
        <v>1.55</v>
      </c>
      <c r="G21">
        <v>350.9</v>
      </c>
      <c r="H21" t="s">
        <v>37</v>
      </c>
      <c r="I21" t="s">
        <v>20</v>
      </c>
      <c r="J21" t="s">
        <v>129</v>
      </c>
      <c r="K21" t="s">
        <v>130</v>
      </c>
      <c r="L21" t="s">
        <v>131</v>
      </c>
      <c r="M21" t="s">
        <v>24</v>
      </c>
      <c r="N21" t="s">
        <v>132</v>
      </c>
      <c r="O21" t="s">
        <v>133</v>
      </c>
    </row>
    <row r="22" spans="1:15" x14ac:dyDescent="0.2">
      <c r="A22">
        <v>21</v>
      </c>
      <c r="B22" t="s">
        <v>120</v>
      </c>
      <c r="C22" t="s">
        <v>121</v>
      </c>
      <c r="D22" t="s">
        <v>17</v>
      </c>
      <c r="E22" t="s">
        <v>18</v>
      </c>
      <c r="F22">
        <v>2.52</v>
      </c>
      <c r="G22">
        <v>89.6</v>
      </c>
      <c r="H22" t="s">
        <v>61</v>
      </c>
      <c r="I22" t="s">
        <v>38</v>
      </c>
      <c r="J22" t="s">
        <v>134</v>
      </c>
      <c r="K22" t="s">
        <v>135</v>
      </c>
      <c r="L22" t="s">
        <v>124</v>
      </c>
      <c r="M22" t="s">
        <v>73</v>
      </c>
      <c r="N22" t="s">
        <v>136</v>
      </c>
      <c r="O22" t="s">
        <v>137</v>
      </c>
    </row>
    <row r="23" spans="1:15" x14ac:dyDescent="0.2">
      <c r="A23">
        <v>22</v>
      </c>
      <c r="B23" t="s">
        <v>115</v>
      </c>
      <c r="C23" t="s">
        <v>116</v>
      </c>
      <c r="D23" t="s">
        <v>17</v>
      </c>
      <c r="E23" t="s">
        <v>18</v>
      </c>
      <c r="F23">
        <v>4.6500000000000004</v>
      </c>
      <c r="G23">
        <v>759.8</v>
      </c>
      <c r="H23" t="s">
        <v>19</v>
      </c>
      <c r="I23" t="s">
        <v>20</v>
      </c>
      <c r="J23" t="s">
        <v>138</v>
      </c>
      <c r="K23" t="s">
        <v>139</v>
      </c>
      <c r="L23" t="s">
        <v>80</v>
      </c>
      <c r="M23" t="s">
        <v>24</v>
      </c>
      <c r="N23" t="s">
        <v>140</v>
      </c>
      <c r="O23" t="s">
        <v>141</v>
      </c>
    </row>
    <row r="24" spans="1:15" x14ac:dyDescent="0.2">
      <c r="A24">
        <v>23</v>
      </c>
      <c r="B24" t="s">
        <v>67</v>
      </c>
      <c r="C24" t="s">
        <v>68</v>
      </c>
      <c r="D24" t="s">
        <v>17</v>
      </c>
      <c r="E24" t="s">
        <v>69</v>
      </c>
      <c r="F24">
        <v>1.77</v>
      </c>
      <c r="G24">
        <v>36</v>
      </c>
      <c r="H24" t="s">
        <v>19</v>
      </c>
      <c r="I24" t="s">
        <v>20</v>
      </c>
      <c r="J24" t="s">
        <v>39</v>
      </c>
      <c r="K24" t="s">
        <v>142</v>
      </c>
      <c r="L24" t="s">
        <v>72</v>
      </c>
      <c r="M24" t="s">
        <v>73</v>
      </c>
      <c r="N24" t="s">
        <v>143</v>
      </c>
      <c r="O24" t="s">
        <v>144</v>
      </c>
    </row>
    <row r="25" spans="1:15" x14ac:dyDescent="0.2">
      <c r="A25">
        <v>24</v>
      </c>
      <c r="B25" t="s">
        <v>145</v>
      </c>
      <c r="C25" t="s">
        <v>146</v>
      </c>
      <c r="D25" t="s">
        <v>17</v>
      </c>
      <c r="E25" t="s">
        <v>18</v>
      </c>
      <c r="F25">
        <v>2.44</v>
      </c>
      <c r="G25">
        <v>107.9</v>
      </c>
      <c r="H25" t="s">
        <v>61</v>
      </c>
      <c r="I25" t="s">
        <v>20</v>
      </c>
      <c r="J25" t="s">
        <v>147</v>
      </c>
      <c r="K25" t="s">
        <v>148</v>
      </c>
      <c r="L25" t="s">
        <v>23</v>
      </c>
      <c r="M25" t="s">
        <v>41</v>
      </c>
      <c r="N25" t="s">
        <v>149</v>
      </c>
      <c r="O25" t="s">
        <v>150</v>
      </c>
    </row>
    <row r="26" spans="1:15" x14ac:dyDescent="0.2">
      <c r="A26">
        <v>25</v>
      </c>
      <c r="B26" t="s">
        <v>115</v>
      </c>
      <c r="C26" t="s">
        <v>116</v>
      </c>
      <c r="D26" t="s">
        <v>17</v>
      </c>
      <c r="E26" t="s">
        <v>18</v>
      </c>
      <c r="F26">
        <v>3.18</v>
      </c>
      <c r="G26">
        <v>342.1</v>
      </c>
      <c r="H26" t="s">
        <v>37</v>
      </c>
      <c r="I26" t="s">
        <v>20</v>
      </c>
      <c r="J26" t="s">
        <v>151</v>
      </c>
      <c r="K26" t="s">
        <v>152</v>
      </c>
      <c r="L26" t="s">
        <v>153</v>
      </c>
      <c r="M26" t="s">
        <v>24</v>
      </c>
      <c r="N26" t="s">
        <v>154</v>
      </c>
      <c r="O26" t="s">
        <v>155</v>
      </c>
    </row>
    <row r="27" spans="1:15" x14ac:dyDescent="0.2">
      <c r="A27">
        <v>26</v>
      </c>
      <c r="B27" t="s">
        <v>145</v>
      </c>
      <c r="C27" t="s">
        <v>146</v>
      </c>
      <c r="D27" t="s">
        <v>17</v>
      </c>
      <c r="E27" t="s">
        <v>18</v>
      </c>
      <c r="F27">
        <v>0.34</v>
      </c>
      <c r="G27">
        <v>42.4</v>
      </c>
      <c r="H27" t="s">
        <v>156</v>
      </c>
      <c r="I27" t="s">
        <v>38</v>
      </c>
      <c r="J27" t="s">
        <v>157</v>
      </c>
      <c r="K27" t="s">
        <v>148</v>
      </c>
      <c r="L27" t="s">
        <v>23</v>
      </c>
      <c r="M27" t="s">
        <v>41</v>
      </c>
      <c r="N27" t="s">
        <v>158</v>
      </c>
      <c r="O27" t="s">
        <v>159</v>
      </c>
    </row>
    <row r="28" spans="1:15" x14ac:dyDescent="0.2">
      <c r="A28">
        <v>27</v>
      </c>
      <c r="B28" t="s">
        <v>49</v>
      </c>
      <c r="C28" t="s">
        <v>50</v>
      </c>
      <c r="D28" t="s">
        <v>17</v>
      </c>
      <c r="E28" t="s">
        <v>18</v>
      </c>
      <c r="F28">
        <v>3.39</v>
      </c>
      <c r="G28">
        <v>174.9</v>
      </c>
      <c r="H28" t="s">
        <v>19</v>
      </c>
      <c r="I28" t="s">
        <v>104</v>
      </c>
      <c r="J28" t="s">
        <v>160</v>
      </c>
      <c r="K28" t="s">
        <v>161</v>
      </c>
      <c r="L28" t="s">
        <v>46</v>
      </c>
      <c r="M28" t="s">
        <v>32</v>
      </c>
      <c r="N28" t="s">
        <v>162</v>
      </c>
      <c r="O28" t="s">
        <v>163</v>
      </c>
    </row>
    <row r="29" spans="1:15" x14ac:dyDescent="0.2">
      <c r="A29">
        <v>28</v>
      </c>
      <c r="B29" t="s">
        <v>35</v>
      </c>
      <c r="C29" t="s">
        <v>36</v>
      </c>
      <c r="D29" t="s">
        <v>17</v>
      </c>
      <c r="E29" t="s">
        <v>18</v>
      </c>
      <c r="F29">
        <v>3.94</v>
      </c>
      <c r="G29">
        <v>367.9</v>
      </c>
      <c r="H29" t="s">
        <v>61</v>
      </c>
      <c r="I29" t="s">
        <v>20</v>
      </c>
      <c r="J29" t="s">
        <v>164</v>
      </c>
      <c r="K29" t="s">
        <v>30</v>
      </c>
      <c r="L29" t="s">
        <v>40</v>
      </c>
      <c r="M29" t="s">
        <v>41</v>
      </c>
      <c r="N29" t="s">
        <v>165</v>
      </c>
      <c r="O29" t="s">
        <v>166</v>
      </c>
    </row>
    <row r="30" spans="1:15" x14ac:dyDescent="0.2">
      <c r="A30">
        <v>29</v>
      </c>
      <c r="B30" t="s">
        <v>59</v>
      </c>
      <c r="C30" t="s">
        <v>60</v>
      </c>
      <c r="D30" t="s">
        <v>17</v>
      </c>
      <c r="E30" t="s">
        <v>18</v>
      </c>
      <c r="F30">
        <v>3.22</v>
      </c>
      <c r="G30">
        <v>196.6</v>
      </c>
      <c r="H30" t="s">
        <v>19</v>
      </c>
      <c r="I30" t="s">
        <v>38</v>
      </c>
      <c r="J30" t="s">
        <v>167</v>
      </c>
      <c r="K30" t="s">
        <v>98</v>
      </c>
      <c r="L30" t="s">
        <v>64</v>
      </c>
      <c r="M30" t="s">
        <v>41</v>
      </c>
      <c r="N30" t="s">
        <v>168</v>
      </c>
      <c r="O30" t="s">
        <v>169</v>
      </c>
    </row>
    <row r="31" spans="1:15" x14ac:dyDescent="0.2">
      <c r="A31">
        <v>30</v>
      </c>
      <c r="B31" t="s">
        <v>35</v>
      </c>
      <c r="C31" t="s">
        <v>36</v>
      </c>
      <c r="D31" t="s">
        <v>17</v>
      </c>
      <c r="E31" t="s">
        <v>18</v>
      </c>
      <c r="F31">
        <v>4.71</v>
      </c>
      <c r="G31">
        <v>576.6</v>
      </c>
      <c r="H31" t="s">
        <v>19</v>
      </c>
      <c r="I31" t="s">
        <v>104</v>
      </c>
      <c r="J31" t="s">
        <v>170</v>
      </c>
      <c r="K31" t="s">
        <v>30</v>
      </c>
      <c r="L31" t="s">
        <v>40</v>
      </c>
      <c r="M31" t="s">
        <v>41</v>
      </c>
      <c r="N31" t="s">
        <v>171</v>
      </c>
      <c r="O31" t="s">
        <v>172</v>
      </c>
    </row>
    <row r="32" spans="1:15" x14ac:dyDescent="0.2">
      <c r="A32">
        <v>31</v>
      </c>
      <c r="B32" t="s">
        <v>59</v>
      </c>
      <c r="C32" t="s">
        <v>60</v>
      </c>
      <c r="D32" t="s">
        <v>17</v>
      </c>
      <c r="E32" t="s">
        <v>18</v>
      </c>
      <c r="F32">
        <v>2.04</v>
      </c>
      <c r="G32">
        <v>80.2</v>
      </c>
      <c r="H32" t="s">
        <v>19</v>
      </c>
      <c r="I32" t="s">
        <v>38</v>
      </c>
      <c r="J32" t="s">
        <v>173</v>
      </c>
      <c r="K32" t="s">
        <v>63</v>
      </c>
      <c r="L32" t="s">
        <v>23</v>
      </c>
      <c r="M32" t="s">
        <v>41</v>
      </c>
      <c r="N32" t="s">
        <v>174</v>
      </c>
      <c r="O32" t="s">
        <v>175</v>
      </c>
    </row>
    <row r="33" spans="1:15" x14ac:dyDescent="0.2">
      <c r="A33">
        <v>32</v>
      </c>
      <c r="B33" t="s">
        <v>27</v>
      </c>
      <c r="C33" t="s">
        <v>28</v>
      </c>
      <c r="D33" t="s">
        <v>17</v>
      </c>
      <c r="E33" t="s">
        <v>18</v>
      </c>
      <c r="F33">
        <v>4.1100000000000003</v>
      </c>
      <c r="G33">
        <v>324.39999999999998</v>
      </c>
      <c r="H33" t="s">
        <v>19</v>
      </c>
      <c r="I33" t="s">
        <v>104</v>
      </c>
      <c r="J33" t="s">
        <v>176</v>
      </c>
      <c r="K33" t="s">
        <v>177</v>
      </c>
      <c r="L33" t="s">
        <v>31</v>
      </c>
      <c r="M33" t="s">
        <v>32</v>
      </c>
      <c r="N33" t="s">
        <v>178</v>
      </c>
      <c r="O33" t="s">
        <v>179</v>
      </c>
    </row>
    <row r="34" spans="1:15" x14ac:dyDescent="0.2">
      <c r="A34">
        <v>33</v>
      </c>
      <c r="B34" t="s">
        <v>145</v>
      </c>
      <c r="C34" t="s">
        <v>146</v>
      </c>
      <c r="D34" t="s">
        <v>17</v>
      </c>
      <c r="E34" t="s">
        <v>18</v>
      </c>
      <c r="F34">
        <v>2.42</v>
      </c>
      <c r="G34">
        <v>85.6</v>
      </c>
      <c r="H34" t="s">
        <v>19</v>
      </c>
      <c r="I34" t="s">
        <v>104</v>
      </c>
      <c r="J34" t="s">
        <v>180</v>
      </c>
      <c r="K34" t="s">
        <v>148</v>
      </c>
      <c r="L34" t="s">
        <v>23</v>
      </c>
      <c r="M34" t="s">
        <v>41</v>
      </c>
      <c r="N34" t="s">
        <v>181</v>
      </c>
      <c r="O34" t="s">
        <v>182</v>
      </c>
    </row>
    <row r="35" spans="1:15" x14ac:dyDescent="0.2">
      <c r="A35">
        <v>34</v>
      </c>
      <c r="B35" t="s">
        <v>183</v>
      </c>
      <c r="C35" t="s">
        <v>184</v>
      </c>
      <c r="D35" t="s">
        <v>17</v>
      </c>
      <c r="E35" t="s">
        <v>18</v>
      </c>
      <c r="F35">
        <v>1.01</v>
      </c>
      <c r="G35">
        <v>28.9</v>
      </c>
      <c r="H35" t="s">
        <v>37</v>
      </c>
      <c r="I35" t="s">
        <v>38</v>
      </c>
      <c r="J35" t="s">
        <v>185</v>
      </c>
      <c r="K35" t="s">
        <v>130</v>
      </c>
      <c r="L35" t="s">
        <v>46</v>
      </c>
      <c r="M35" t="s">
        <v>41</v>
      </c>
      <c r="N35" t="s">
        <v>186</v>
      </c>
      <c r="O35" t="s">
        <v>187</v>
      </c>
    </row>
    <row r="36" spans="1:15" x14ac:dyDescent="0.2">
      <c r="A36">
        <v>35</v>
      </c>
      <c r="B36" t="s">
        <v>188</v>
      </c>
      <c r="C36" t="s">
        <v>189</v>
      </c>
      <c r="D36" t="s">
        <v>17</v>
      </c>
      <c r="E36" t="s">
        <v>18</v>
      </c>
      <c r="F36">
        <v>0.76</v>
      </c>
      <c r="G36">
        <v>36.700000000000003</v>
      </c>
      <c r="H36" t="s">
        <v>37</v>
      </c>
      <c r="I36" t="s">
        <v>38</v>
      </c>
      <c r="J36" t="s">
        <v>190</v>
      </c>
      <c r="K36" t="s">
        <v>191</v>
      </c>
      <c r="L36" t="s">
        <v>23</v>
      </c>
      <c r="M36" t="s">
        <v>24</v>
      </c>
      <c r="N36" t="s">
        <v>192</v>
      </c>
      <c r="O36" t="s">
        <v>193</v>
      </c>
    </row>
    <row r="37" spans="1:15" x14ac:dyDescent="0.2">
      <c r="A37">
        <v>36</v>
      </c>
      <c r="B37" t="s">
        <v>183</v>
      </c>
      <c r="C37" t="s">
        <v>184</v>
      </c>
      <c r="D37" t="s">
        <v>17</v>
      </c>
      <c r="E37" t="s">
        <v>18</v>
      </c>
      <c r="F37">
        <v>2.2599999999999998</v>
      </c>
      <c r="G37">
        <v>84.2</v>
      </c>
      <c r="H37" t="s">
        <v>19</v>
      </c>
      <c r="I37" t="s">
        <v>20</v>
      </c>
      <c r="J37" t="s">
        <v>194</v>
      </c>
      <c r="K37" t="s">
        <v>130</v>
      </c>
      <c r="L37" t="s">
        <v>195</v>
      </c>
      <c r="M37" t="s">
        <v>41</v>
      </c>
      <c r="N37" t="s">
        <v>196</v>
      </c>
      <c r="O37" t="s">
        <v>197</v>
      </c>
    </row>
    <row r="38" spans="1:15" x14ac:dyDescent="0.2">
      <c r="A38">
        <v>37</v>
      </c>
      <c r="B38" t="s">
        <v>87</v>
      </c>
      <c r="C38" t="s">
        <v>88</v>
      </c>
      <c r="D38" t="s">
        <v>17</v>
      </c>
      <c r="E38" t="s">
        <v>69</v>
      </c>
      <c r="F38">
        <v>1.48</v>
      </c>
      <c r="G38">
        <v>21.9</v>
      </c>
      <c r="H38" t="s">
        <v>19</v>
      </c>
      <c r="I38" t="s">
        <v>104</v>
      </c>
      <c r="J38" t="s">
        <v>198</v>
      </c>
      <c r="K38" t="s">
        <v>106</v>
      </c>
      <c r="L38" t="s">
        <v>91</v>
      </c>
      <c r="M38" t="s">
        <v>32</v>
      </c>
      <c r="N38" t="s">
        <v>199</v>
      </c>
      <c r="O38" t="s">
        <v>200</v>
      </c>
    </row>
    <row r="39" spans="1:15" x14ac:dyDescent="0.2">
      <c r="A39">
        <v>38</v>
      </c>
      <c r="B39" t="s">
        <v>201</v>
      </c>
      <c r="C39" t="s">
        <v>202</v>
      </c>
      <c r="D39" t="s">
        <v>17</v>
      </c>
      <c r="E39" t="s">
        <v>203</v>
      </c>
      <c r="F39">
        <v>2.96</v>
      </c>
      <c r="G39">
        <v>182.7</v>
      </c>
      <c r="H39" t="s">
        <v>19</v>
      </c>
      <c r="I39" t="s">
        <v>38</v>
      </c>
      <c r="J39" t="s">
        <v>204</v>
      </c>
      <c r="K39" t="s">
        <v>90</v>
      </c>
      <c r="L39" t="s">
        <v>23</v>
      </c>
      <c r="M39" t="s">
        <v>41</v>
      </c>
      <c r="N39" t="s">
        <v>205</v>
      </c>
      <c r="O39" t="s">
        <v>206</v>
      </c>
    </row>
    <row r="40" spans="1:15" x14ac:dyDescent="0.2">
      <c r="A40">
        <v>39</v>
      </c>
      <c r="B40" t="s">
        <v>207</v>
      </c>
      <c r="C40" t="s">
        <v>208</v>
      </c>
      <c r="D40" t="s">
        <v>17</v>
      </c>
      <c r="E40" t="s">
        <v>18</v>
      </c>
      <c r="F40">
        <v>1.05</v>
      </c>
      <c r="G40">
        <v>24</v>
      </c>
      <c r="H40" t="s">
        <v>37</v>
      </c>
      <c r="I40" t="s">
        <v>104</v>
      </c>
      <c r="J40" t="s">
        <v>209</v>
      </c>
      <c r="K40" t="s">
        <v>210</v>
      </c>
      <c r="L40" t="s">
        <v>211</v>
      </c>
      <c r="M40" t="s">
        <v>24</v>
      </c>
      <c r="N40" t="s">
        <v>212</v>
      </c>
      <c r="O40" t="s">
        <v>213</v>
      </c>
    </row>
    <row r="41" spans="1:15" x14ac:dyDescent="0.2">
      <c r="A41">
        <v>40</v>
      </c>
      <c r="B41" t="s">
        <v>76</v>
      </c>
      <c r="C41" t="s">
        <v>77</v>
      </c>
      <c r="D41" t="s">
        <v>17</v>
      </c>
      <c r="E41" t="s">
        <v>18</v>
      </c>
      <c r="F41">
        <v>2.72</v>
      </c>
      <c r="G41">
        <v>150.30000000000001</v>
      </c>
      <c r="H41" t="s">
        <v>61</v>
      </c>
      <c r="I41" t="s">
        <v>104</v>
      </c>
      <c r="J41" t="s">
        <v>214</v>
      </c>
      <c r="K41" t="s">
        <v>215</v>
      </c>
      <c r="L41" t="s">
        <v>216</v>
      </c>
      <c r="M41" t="s">
        <v>24</v>
      </c>
      <c r="N41" t="s">
        <v>217</v>
      </c>
      <c r="O41" t="s">
        <v>218</v>
      </c>
    </row>
    <row r="42" spans="1:15" x14ac:dyDescent="0.2">
      <c r="A42">
        <v>41</v>
      </c>
      <c r="B42" t="s">
        <v>49</v>
      </c>
      <c r="C42" t="s">
        <v>50</v>
      </c>
      <c r="D42" t="s">
        <v>17</v>
      </c>
      <c r="E42" t="s">
        <v>18</v>
      </c>
      <c r="F42">
        <v>3.25</v>
      </c>
      <c r="G42">
        <v>195.6</v>
      </c>
      <c r="H42" t="s">
        <v>19</v>
      </c>
      <c r="I42" t="s">
        <v>38</v>
      </c>
      <c r="J42" t="s">
        <v>219</v>
      </c>
      <c r="K42" t="s">
        <v>161</v>
      </c>
      <c r="L42" t="s">
        <v>46</v>
      </c>
      <c r="M42" t="s">
        <v>32</v>
      </c>
      <c r="N42" t="s">
        <v>220</v>
      </c>
      <c r="O42" t="s">
        <v>221</v>
      </c>
    </row>
    <row r="43" spans="1:15" x14ac:dyDescent="0.2">
      <c r="A43">
        <v>42</v>
      </c>
      <c r="B43" t="s">
        <v>115</v>
      </c>
      <c r="C43" t="s">
        <v>116</v>
      </c>
      <c r="D43" t="s">
        <v>17</v>
      </c>
      <c r="E43" t="s">
        <v>18</v>
      </c>
      <c r="F43">
        <v>3.57</v>
      </c>
      <c r="G43">
        <v>387.4</v>
      </c>
      <c r="H43" t="s">
        <v>61</v>
      </c>
      <c r="I43" t="s">
        <v>104</v>
      </c>
      <c r="J43" t="s">
        <v>222</v>
      </c>
      <c r="K43" t="s">
        <v>223</v>
      </c>
      <c r="L43" t="s">
        <v>153</v>
      </c>
      <c r="M43" t="s">
        <v>24</v>
      </c>
      <c r="N43" t="s">
        <v>224</v>
      </c>
      <c r="O43" t="s">
        <v>225</v>
      </c>
    </row>
    <row r="44" spans="1:15" x14ac:dyDescent="0.2">
      <c r="A44">
        <v>43</v>
      </c>
      <c r="B44" t="s">
        <v>59</v>
      </c>
      <c r="C44" t="s">
        <v>60</v>
      </c>
      <c r="D44" t="s">
        <v>17</v>
      </c>
      <c r="E44" t="s">
        <v>18</v>
      </c>
      <c r="F44">
        <v>0.28999999999999998</v>
      </c>
      <c r="G44">
        <v>33.200000000000003</v>
      </c>
      <c r="H44" t="s">
        <v>156</v>
      </c>
      <c r="I44" t="s">
        <v>38</v>
      </c>
      <c r="J44" t="s">
        <v>226</v>
      </c>
      <c r="K44" t="s">
        <v>63</v>
      </c>
      <c r="L44" t="s">
        <v>64</v>
      </c>
      <c r="M44" t="s">
        <v>41</v>
      </c>
      <c r="N44" t="s">
        <v>227</v>
      </c>
      <c r="O44" t="s">
        <v>228</v>
      </c>
    </row>
    <row r="45" spans="1:15" x14ac:dyDescent="0.2">
      <c r="A45">
        <v>44</v>
      </c>
      <c r="B45" t="s">
        <v>15</v>
      </c>
      <c r="C45" t="s">
        <v>16</v>
      </c>
      <c r="D45" t="s">
        <v>17</v>
      </c>
      <c r="E45" t="s">
        <v>18</v>
      </c>
      <c r="F45">
        <v>2.33</v>
      </c>
      <c r="G45">
        <v>74</v>
      </c>
      <c r="H45" t="s">
        <v>19</v>
      </c>
      <c r="I45" t="s">
        <v>38</v>
      </c>
      <c r="J45" t="s">
        <v>229</v>
      </c>
      <c r="K45" t="s">
        <v>45</v>
      </c>
      <c r="L45" t="s">
        <v>23</v>
      </c>
      <c r="M45" t="s">
        <v>24</v>
      </c>
      <c r="N45" t="s">
        <v>230</v>
      </c>
      <c r="O45" t="s">
        <v>231</v>
      </c>
    </row>
    <row r="46" spans="1:15" x14ac:dyDescent="0.2">
      <c r="A46">
        <v>45</v>
      </c>
      <c r="B46" t="s">
        <v>15</v>
      </c>
      <c r="C46" t="s">
        <v>16</v>
      </c>
      <c r="D46" t="s">
        <v>17</v>
      </c>
      <c r="E46" t="s">
        <v>18</v>
      </c>
      <c r="F46">
        <v>2.5</v>
      </c>
      <c r="G46">
        <v>90.6</v>
      </c>
      <c r="H46" t="s">
        <v>19</v>
      </c>
      <c r="I46" t="s">
        <v>20</v>
      </c>
      <c r="J46" t="s">
        <v>232</v>
      </c>
      <c r="K46" t="s">
        <v>233</v>
      </c>
      <c r="L46" t="s">
        <v>84</v>
      </c>
      <c r="M46" t="s">
        <v>24</v>
      </c>
      <c r="N46" t="s">
        <v>234</v>
      </c>
      <c r="O46" t="s">
        <v>235</v>
      </c>
    </row>
    <row r="47" spans="1:15" x14ac:dyDescent="0.2">
      <c r="A47">
        <v>46</v>
      </c>
      <c r="B47" t="s">
        <v>15</v>
      </c>
      <c r="C47" t="s">
        <v>16</v>
      </c>
      <c r="D47" t="s">
        <v>17</v>
      </c>
      <c r="E47" t="s">
        <v>18</v>
      </c>
      <c r="F47">
        <v>2.52</v>
      </c>
      <c r="G47">
        <v>104.1</v>
      </c>
      <c r="H47" t="s">
        <v>19</v>
      </c>
      <c r="I47" t="s">
        <v>20</v>
      </c>
      <c r="J47" t="s">
        <v>236</v>
      </c>
      <c r="K47" t="s">
        <v>233</v>
      </c>
      <c r="L47" t="s">
        <v>46</v>
      </c>
      <c r="M47" t="s">
        <v>24</v>
      </c>
      <c r="N47" t="s">
        <v>237</v>
      </c>
      <c r="O47" t="s">
        <v>238</v>
      </c>
    </row>
    <row r="48" spans="1:15" x14ac:dyDescent="0.2">
      <c r="A48">
        <v>47</v>
      </c>
      <c r="B48" t="s">
        <v>27</v>
      </c>
      <c r="C48" t="s">
        <v>28</v>
      </c>
      <c r="D48" t="s">
        <v>17</v>
      </c>
      <c r="E48" t="s">
        <v>18</v>
      </c>
      <c r="F48">
        <v>3.04</v>
      </c>
      <c r="G48">
        <v>155</v>
      </c>
      <c r="H48" t="s">
        <v>19</v>
      </c>
      <c r="I48" t="s">
        <v>38</v>
      </c>
      <c r="J48" t="s">
        <v>239</v>
      </c>
      <c r="K48" t="s">
        <v>240</v>
      </c>
      <c r="L48" t="s">
        <v>131</v>
      </c>
      <c r="M48" t="s">
        <v>32</v>
      </c>
      <c r="N48" t="s">
        <v>241</v>
      </c>
      <c r="O48" t="s">
        <v>242</v>
      </c>
    </row>
    <row r="49" spans="1:15" x14ac:dyDescent="0.2">
      <c r="A49">
        <v>48</v>
      </c>
      <c r="B49" t="s">
        <v>35</v>
      </c>
      <c r="C49" t="s">
        <v>36</v>
      </c>
      <c r="D49" t="s">
        <v>17</v>
      </c>
      <c r="E49" t="s">
        <v>18</v>
      </c>
      <c r="F49">
        <v>3.4</v>
      </c>
      <c r="G49">
        <v>316.60000000000002</v>
      </c>
      <c r="H49" t="s">
        <v>61</v>
      </c>
      <c r="I49" t="s">
        <v>104</v>
      </c>
      <c r="J49" t="s">
        <v>243</v>
      </c>
      <c r="K49" t="s">
        <v>30</v>
      </c>
      <c r="L49" t="s">
        <v>244</v>
      </c>
      <c r="M49" t="s">
        <v>41</v>
      </c>
      <c r="N49" t="s">
        <v>245</v>
      </c>
      <c r="O49" t="s">
        <v>246</v>
      </c>
    </row>
    <row r="50" spans="1:15" x14ac:dyDescent="0.2">
      <c r="A50">
        <v>49</v>
      </c>
      <c r="B50" t="s">
        <v>201</v>
      </c>
      <c r="C50" t="s">
        <v>202</v>
      </c>
      <c r="D50" t="s">
        <v>17</v>
      </c>
      <c r="E50" t="s">
        <v>203</v>
      </c>
      <c r="F50">
        <v>2.4300000000000002</v>
      </c>
      <c r="G50">
        <v>96.9</v>
      </c>
      <c r="H50" t="s">
        <v>19</v>
      </c>
      <c r="I50" t="s">
        <v>20</v>
      </c>
      <c r="J50" t="s">
        <v>247</v>
      </c>
      <c r="K50" t="s">
        <v>248</v>
      </c>
      <c r="L50" t="s">
        <v>23</v>
      </c>
      <c r="M50" t="s">
        <v>41</v>
      </c>
      <c r="N50" t="s">
        <v>249</v>
      </c>
      <c r="O50" t="s">
        <v>250</v>
      </c>
    </row>
    <row r="51" spans="1:15" x14ac:dyDescent="0.2">
      <c r="A51">
        <v>50</v>
      </c>
      <c r="B51" t="s">
        <v>188</v>
      </c>
      <c r="C51" t="s">
        <v>189</v>
      </c>
      <c r="D51" t="s">
        <v>17</v>
      </c>
      <c r="E51" t="s">
        <v>18</v>
      </c>
      <c r="F51">
        <v>2.5099999999999998</v>
      </c>
      <c r="G51">
        <v>87.4</v>
      </c>
      <c r="H51" t="s">
        <v>61</v>
      </c>
      <c r="I51" t="s">
        <v>104</v>
      </c>
      <c r="J51" t="s">
        <v>251</v>
      </c>
      <c r="K51" t="s">
        <v>252</v>
      </c>
      <c r="L51" t="s">
        <v>23</v>
      </c>
      <c r="M51" t="s">
        <v>24</v>
      </c>
      <c r="N51" t="s">
        <v>253</v>
      </c>
      <c r="O51" t="s">
        <v>254</v>
      </c>
    </row>
    <row r="52" spans="1:15" x14ac:dyDescent="0.2">
      <c r="A52">
        <v>51</v>
      </c>
      <c r="B52" t="s">
        <v>27</v>
      </c>
      <c r="C52" t="s">
        <v>28</v>
      </c>
      <c r="D52" t="s">
        <v>17</v>
      </c>
      <c r="E52" t="s">
        <v>18</v>
      </c>
      <c r="F52">
        <v>3.57</v>
      </c>
      <c r="G52">
        <v>229.3</v>
      </c>
      <c r="H52" t="s">
        <v>19</v>
      </c>
      <c r="I52" t="s">
        <v>104</v>
      </c>
      <c r="J52" t="s">
        <v>255</v>
      </c>
      <c r="K52" t="s">
        <v>177</v>
      </c>
      <c r="L52" t="s">
        <v>31</v>
      </c>
      <c r="M52" t="s">
        <v>32</v>
      </c>
      <c r="N52" t="s">
        <v>256</v>
      </c>
      <c r="O52" t="s">
        <v>257</v>
      </c>
    </row>
    <row r="53" spans="1:15" x14ac:dyDescent="0.2">
      <c r="A53">
        <v>52</v>
      </c>
      <c r="B53" t="s">
        <v>201</v>
      </c>
      <c r="C53" t="s">
        <v>202</v>
      </c>
      <c r="D53" t="s">
        <v>17</v>
      </c>
      <c r="E53" t="s">
        <v>203</v>
      </c>
      <c r="F53">
        <v>2.96</v>
      </c>
      <c r="G53">
        <v>149.9</v>
      </c>
      <c r="H53" t="s">
        <v>19</v>
      </c>
      <c r="I53" t="s">
        <v>38</v>
      </c>
      <c r="J53" t="s">
        <v>258</v>
      </c>
      <c r="K53" t="s">
        <v>248</v>
      </c>
      <c r="L53" t="s">
        <v>259</v>
      </c>
      <c r="M53" t="s">
        <v>41</v>
      </c>
      <c r="N53" t="s">
        <v>260</v>
      </c>
      <c r="O53" t="s">
        <v>261</v>
      </c>
    </row>
    <row r="54" spans="1:15" x14ac:dyDescent="0.2">
      <c r="A54">
        <v>53</v>
      </c>
      <c r="B54" t="s">
        <v>59</v>
      </c>
      <c r="C54" t="s">
        <v>60</v>
      </c>
      <c r="D54" t="s">
        <v>17</v>
      </c>
      <c r="E54" t="s">
        <v>18</v>
      </c>
      <c r="F54">
        <v>0.96</v>
      </c>
      <c r="G54">
        <v>31.8</v>
      </c>
      <c r="H54" t="s">
        <v>37</v>
      </c>
      <c r="I54" t="s">
        <v>20</v>
      </c>
      <c r="J54" t="s">
        <v>262</v>
      </c>
      <c r="K54" t="s">
        <v>63</v>
      </c>
      <c r="L54" t="s">
        <v>23</v>
      </c>
      <c r="M54" t="s">
        <v>41</v>
      </c>
      <c r="N54" t="s">
        <v>263</v>
      </c>
      <c r="O54" t="s">
        <v>264</v>
      </c>
    </row>
    <row r="55" spans="1:15" x14ac:dyDescent="0.2">
      <c r="A55">
        <v>54</v>
      </c>
      <c r="B55" t="s">
        <v>127</v>
      </c>
      <c r="C55" t="s">
        <v>128</v>
      </c>
      <c r="D55" t="s">
        <v>17</v>
      </c>
      <c r="E55" t="s">
        <v>18</v>
      </c>
      <c r="F55">
        <v>5.83</v>
      </c>
      <c r="G55">
        <v>953.9</v>
      </c>
      <c r="H55" t="s">
        <v>19</v>
      </c>
      <c r="I55" t="s">
        <v>38</v>
      </c>
      <c r="J55" t="s">
        <v>265</v>
      </c>
      <c r="K55" t="s">
        <v>191</v>
      </c>
      <c r="L55" t="s">
        <v>266</v>
      </c>
      <c r="M55" t="s">
        <v>24</v>
      </c>
      <c r="N55" t="s">
        <v>267</v>
      </c>
      <c r="O55" t="s">
        <v>268</v>
      </c>
    </row>
    <row r="56" spans="1:15" x14ac:dyDescent="0.2">
      <c r="A56">
        <v>55</v>
      </c>
      <c r="B56" t="s">
        <v>188</v>
      </c>
      <c r="C56" t="s">
        <v>189</v>
      </c>
      <c r="D56" t="s">
        <v>17</v>
      </c>
      <c r="E56" t="s">
        <v>18</v>
      </c>
      <c r="F56">
        <v>2.97</v>
      </c>
      <c r="G56">
        <v>120.1</v>
      </c>
      <c r="H56" t="s">
        <v>61</v>
      </c>
      <c r="I56" t="s">
        <v>104</v>
      </c>
      <c r="J56" t="s">
        <v>170</v>
      </c>
      <c r="K56" t="s">
        <v>191</v>
      </c>
      <c r="L56" t="s">
        <v>46</v>
      </c>
      <c r="M56" t="s">
        <v>24</v>
      </c>
      <c r="N56" t="s">
        <v>269</v>
      </c>
      <c r="O56" t="s">
        <v>270</v>
      </c>
    </row>
    <row r="57" spans="1:15" x14ac:dyDescent="0.2">
      <c r="A57">
        <v>56</v>
      </c>
      <c r="B57" t="s">
        <v>201</v>
      </c>
      <c r="C57" t="s">
        <v>202</v>
      </c>
      <c r="D57" t="s">
        <v>17</v>
      </c>
      <c r="E57" t="s">
        <v>203</v>
      </c>
      <c r="F57">
        <v>1.77</v>
      </c>
      <c r="G57">
        <v>71.7</v>
      </c>
      <c r="H57" t="s">
        <v>37</v>
      </c>
      <c r="I57" t="s">
        <v>104</v>
      </c>
      <c r="J57" t="s">
        <v>271</v>
      </c>
      <c r="K57" t="s">
        <v>272</v>
      </c>
      <c r="L57" t="s">
        <v>259</v>
      </c>
      <c r="M57" t="s">
        <v>41</v>
      </c>
      <c r="N57" t="s">
        <v>273</v>
      </c>
      <c r="O57" t="s">
        <v>274</v>
      </c>
    </row>
    <row r="58" spans="1:15" x14ac:dyDescent="0.2">
      <c r="A58">
        <v>57</v>
      </c>
      <c r="B58" t="s">
        <v>35</v>
      </c>
      <c r="C58" t="s">
        <v>36</v>
      </c>
      <c r="D58" t="s">
        <v>17</v>
      </c>
      <c r="E58" t="s">
        <v>18</v>
      </c>
      <c r="F58">
        <v>0.43</v>
      </c>
      <c r="G58">
        <v>93.9</v>
      </c>
      <c r="H58" t="s">
        <v>156</v>
      </c>
      <c r="I58" t="s">
        <v>104</v>
      </c>
      <c r="J58" t="s">
        <v>275</v>
      </c>
      <c r="K58" t="s">
        <v>30</v>
      </c>
      <c r="L58" t="s">
        <v>40</v>
      </c>
      <c r="M58" t="s">
        <v>41</v>
      </c>
      <c r="N58" t="s">
        <v>276</v>
      </c>
      <c r="O58" t="s">
        <v>277</v>
      </c>
    </row>
    <row r="59" spans="1:15" x14ac:dyDescent="0.2">
      <c r="A59">
        <v>58</v>
      </c>
      <c r="B59" t="s">
        <v>120</v>
      </c>
      <c r="C59" t="s">
        <v>121</v>
      </c>
      <c r="D59" t="s">
        <v>17</v>
      </c>
      <c r="E59" t="s">
        <v>18</v>
      </c>
      <c r="F59">
        <v>2.0499999999999998</v>
      </c>
      <c r="G59">
        <v>70.8</v>
      </c>
      <c r="H59" t="s">
        <v>37</v>
      </c>
      <c r="I59" t="s">
        <v>38</v>
      </c>
      <c r="J59" t="s">
        <v>278</v>
      </c>
      <c r="K59" t="s">
        <v>135</v>
      </c>
      <c r="L59" t="s">
        <v>124</v>
      </c>
      <c r="M59" t="s">
        <v>73</v>
      </c>
      <c r="N59" t="s">
        <v>279</v>
      </c>
      <c r="O59" t="s">
        <v>280</v>
      </c>
    </row>
    <row r="60" spans="1:15" x14ac:dyDescent="0.2">
      <c r="A60">
        <v>59</v>
      </c>
      <c r="B60" t="s">
        <v>201</v>
      </c>
      <c r="C60" t="s">
        <v>202</v>
      </c>
      <c r="D60" t="s">
        <v>17</v>
      </c>
      <c r="E60" t="s">
        <v>203</v>
      </c>
      <c r="F60">
        <v>2.2599999999999998</v>
      </c>
      <c r="G60">
        <v>91.6</v>
      </c>
      <c r="H60" t="s">
        <v>61</v>
      </c>
      <c r="I60" t="s">
        <v>20</v>
      </c>
      <c r="J60" t="s">
        <v>281</v>
      </c>
      <c r="K60" t="s">
        <v>282</v>
      </c>
      <c r="L60" t="s">
        <v>259</v>
      </c>
      <c r="M60" t="s">
        <v>41</v>
      </c>
      <c r="N60" t="s">
        <v>283</v>
      </c>
      <c r="O60" t="s">
        <v>284</v>
      </c>
    </row>
    <row r="61" spans="1:15" x14ac:dyDescent="0.2">
      <c r="A61">
        <v>60</v>
      </c>
      <c r="B61" t="s">
        <v>127</v>
      </c>
      <c r="C61" t="s">
        <v>128</v>
      </c>
      <c r="D61" t="s">
        <v>17</v>
      </c>
      <c r="E61" t="s">
        <v>18</v>
      </c>
      <c r="F61">
        <v>5.43</v>
      </c>
      <c r="G61">
        <v>818.2</v>
      </c>
      <c r="H61" t="s">
        <v>19</v>
      </c>
      <c r="I61" t="s">
        <v>20</v>
      </c>
      <c r="J61" t="s">
        <v>285</v>
      </c>
      <c r="K61" t="s">
        <v>286</v>
      </c>
      <c r="L61" t="s">
        <v>266</v>
      </c>
      <c r="M61" t="s">
        <v>24</v>
      </c>
      <c r="N61" t="s">
        <v>287</v>
      </c>
      <c r="O61" t="s">
        <v>288</v>
      </c>
    </row>
    <row r="62" spans="1:15" x14ac:dyDescent="0.2">
      <c r="A62">
        <v>61</v>
      </c>
      <c r="B62" t="s">
        <v>188</v>
      </c>
      <c r="C62" t="s">
        <v>189</v>
      </c>
      <c r="D62" t="s">
        <v>17</v>
      </c>
      <c r="E62" t="s">
        <v>18</v>
      </c>
      <c r="F62">
        <v>3.04</v>
      </c>
      <c r="G62">
        <v>133.9</v>
      </c>
      <c r="H62" t="s">
        <v>19</v>
      </c>
      <c r="I62" t="s">
        <v>38</v>
      </c>
      <c r="J62" t="s">
        <v>289</v>
      </c>
      <c r="K62" t="s">
        <v>252</v>
      </c>
      <c r="L62" t="s">
        <v>80</v>
      </c>
      <c r="M62" t="s">
        <v>24</v>
      </c>
      <c r="N62" t="s">
        <v>290</v>
      </c>
      <c r="O62" t="s">
        <v>291</v>
      </c>
    </row>
    <row r="63" spans="1:15" x14ac:dyDescent="0.2">
      <c r="A63">
        <v>62</v>
      </c>
      <c r="B63" t="s">
        <v>59</v>
      </c>
      <c r="C63" t="s">
        <v>60</v>
      </c>
      <c r="D63" t="s">
        <v>17</v>
      </c>
      <c r="E63" t="s">
        <v>18</v>
      </c>
      <c r="F63">
        <v>2.56</v>
      </c>
      <c r="G63">
        <v>136.19999999999999</v>
      </c>
      <c r="H63" t="s">
        <v>19</v>
      </c>
      <c r="I63" t="s">
        <v>38</v>
      </c>
      <c r="J63" t="s">
        <v>292</v>
      </c>
      <c r="K63" t="s">
        <v>293</v>
      </c>
      <c r="L63" t="s">
        <v>64</v>
      </c>
      <c r="M63" t="s">
        <v>41</v>
      </c>
      <c r="N63" t="s">
        <v>294</v>
      </c>
      <c r="O63" t="s">
        <v>295</v>
      </c>
    </row>
    <row r="64" spans="1:15" x14ac:dyDescent="0.2">
      <c r="A64">
        <v>63</v>
      </c>
      <c r="B64" t="s">
        <v>87</v>
      </c>
      <c r="C64" t="s">
        <v>88</v>
      </c>
      <c r="D64" t="s">
        <v>17</v>
      </c>
      <c r="E64" t="s">
        <v>69</v>
      </c>
      <c r="F64">
        <v>1.18</v>
      </c>
      <c r="G64">
        <v>12.5</v>
      </c>
      <c r="H64" t="s">
        <v>19</v>
      </c>
      <c r="I64" t="s">
        <v>104</v>
      </c>
      <c r="J64" t="s">
        <v>296</v>
      </c>
      <c r="K64" t="s">
        <v>297</v>
      </c>
      <c r="L64" t="s">
        <v>91</v>
      </c>
      <c r="M64" t="s">
        <v>32</v>
      </c>
      <c r="N64" t="s">
        <v>298</v>
      </c>
      <c r="O64" t="s">
        <v>299</v>
      </c>
    </row>
    <row r="65" spans="1:15" x14ac:dyDescent="0.2">
      <c r="A65">
        <v>64</v>
      </c>
      <c r="B65" t="s">
        <v>115</v>
      </c>
      <c r="C65" t="s">
        <v>116</v>
      </c>
      <c r="D65" t="s">
        <v>17</v>
      </c>
      <c r="E65" t="s">
        <v>18</v>
      </c>
      <c r="F65">
        <v>3.78</v>
      </c>
      <c r="G65">
        <v>383.2</v>
      </c>
      <c r="H65" t="s">
        <v>19</v>
      </c>
      <c r="I65" t="s">
        <v>20</v>
      </c>
      <c r="J65" t="s">
        <v>300</v>
      </c>
      <c r="K65" t="s">
        <v>152</v>
      </c>
      <c r="L65" t="s">
        <v>80</v>
      </c>
      <c r="M65" t="s">
        <v>24</v>
      </c>
      <c r="N65" t="s">
        <v>301</v>
      </c>
      <c r="O65" t="s">
        <v>302</v>
      </c>
    </row>
    <row r="66" spans="1:15" x14ac:dyDescent="0.2">
      <c r="A66">
        <v>65</v>
      </c>
      <c r="B66" t="s">
        <v>207</v>
      </c>
      <c r="C66" t="s">
        <v>208</v>
      </c>
      <c r="D66" t="s">
        <v>17</v>
      </c>
      <c r="E66" t="s">
        <v>18</v>
      </c>
      <c r="F66">
        <v>1.93</v>
      </c>
      <c r="G66">
        <v>46.7</v>
      </c>
      <c r="H66" t="s">
        <v>19</v>
      </c>
      <c r="I66" t="s">
        <v>104</v>
      </c>
      <c r="J66" t="s">
        <v>303</v>
      </c>
      <c r="K66" t="s">
        <v>210</v>
      </c>
      <c r="L66" t="s">
        <v>211</v>
      </c>
      <c r="M66" t="s">
        <v>24</v>
      </c>
      <c r="N66" t="s">
        <v>304</v>
      </c>
      <c r="O66" t="s">
        <v>305</v>
      </c>
    </row>
    <row r="67" spans="1:15" x14ac:dyDescent="0.2">
      <c r="A67">
        <v>66</v>
      </c>
      <c r="B67" t="s">
        <v>120</v>
      </c>
      <c r="C67" t="s">
        <v>121</v>
      </c>
      <c r="D67" t="s">
        <v>17</v>
      </c>
      <c r="E67" t="s">
        <v>18</v>
      </c>
      <c r="F67">
        <v>2.56</v>
      </c>
      <c r="G67">
        <v>106.5</v>
      </c>
      <c r="H67" t="s">
        <v>19</v>
      </c>
      <c r="I67" t="s">
        <v>20</v>
      </c>
      <c r="J67" t="s">
        <v>306</v>
      </c>
      <c r="K67" t="s">
        <v>135</v>
      </c>
      <c r="L67" t="s">
        <v>124</v>
      </c>
      <c r="M67" t="s">
        <v>73</v>
      </c>
      <c r="N67" t="s">
        <v>307</v>
      </c>
      <c r="O67" t="s">
        <v>308</v>
      </c>
    </row>
    <row r="68" spans="1:15" x14ac:dyDescent="0.2">
      <c r="A68">
        <v>67</v>
      </c>
      <c r="B68" t="s">
        <v>67</v>
      </c>
      <c r="C68" t="s">
        <v>68</v>
      </c>
      <c r="D68" t="s">
        <v>17</v>
      </c>
      <c r="E68" t="s">
        <v>69</v>
      </c>
      <c r="F68">
        <v>1.25</v>
      </c>
      <c r="G68">
        <v>19.3</v>
      </c>
      <c r="H68" t="s">
        <v>61</v>
      </c>
      <c r="I68" t="s">
        <v>104</v>
      </c>
      <c r="J68" t="s">
        <v>309</v>
      </c>
      <c r="K68" t="s">
        <v>142</v>
      </c>
      <c r="L68" t="s">
        <v>310</v>
      </c>
      <c r="M68" t="s">
        <v>73</v>
      </c>
      <c r="N68" t="s">
        <v>311</v>
      </c>
      <c r="O68" t="s">
        <v>312</v>
      </c>
    </row>
    <row r="69" spans="1:15" x14ac:dyDescent="0.2">
      <c r="A69">
        <v>68</v>
      </c>
      <c r="B69" t="s">
        <v>145</v>
      </c>
      <c r="C69" t="s">
        <v>146</v>
      </c>
      <c r="D69" t="s">
        <v>17</v>
      </c>
      <c r="E69" t="s">
        <v>18</v>
      </c>
      <c r="F69">
        <v>2.23</v>
      </c>
      <c r="G69">
        <v>81.8</v>
      </c>
      <c r="H69" t="s">
        <v>19</v>
      </c>
      <c r="I69" t="s">
        <v>104</v>
      </c>
      <c r="J69" t="s">
        <v>313</v>
      </c>
      <c r="K69" t="s">
        <v>148</v>
      </c>
      <c r="L69" t="s">
        <v>23</v>
      </c>
      <c r="M69" t="s">
        <v>41</v>
      </c>
      <c r="N69" t="s">
        <v>314</v>
      </c>
      <c r="O69" t="s">
        <v>315</v>
      </c>
    </row>
    <row r="70" spans="1:15" x14ac:dyDescent="0.2">
      <c r="A70">
        <v>69</v>
      </c>
      <c r="B70" t="s">
        <v>27</v>
      </c>
      <c r="C70" t="s">
        <v>28</v>
      </c>
      <c r="D70" t="s">
        <v>17</v>
      </c>
      <c r="E70" t="s">
        <v>18</v>
      </c>
      <c r="F70">
        <v>3.66</v>
      </c>
      <c r="G70">
        <v>262.60000000000002</v>
      </c>
      <c r="H70" t="s">
        <v>19</v>
      </c>
      <c r="I70" t="s">
        <v>38</v>
      </c>
      <c r="J70" t="s">
        <v>316</v>
      </c>
      <c r="K70" t="s">
        <v>30</v>
      </c>
      <c r="L70" t="s">
        <v>317</v>
      </c>
      <c r="M70" t="s">
        <v>32</v>
      </c>
      <c r="N70" t="s">
        <v>318</v>
      </c>
      <c r="O70" t="s">
        <v>319</v>
      </c>
    </row>
    <row r="71" spans="1:15" x14ac:dyDescent="0.2">
      <c r="A71">
        <v>70</v>
      </c>
      <c r="B71" t="s">
        <v>320</v>
      </c>
      <c r="C71" t="s">
        <v>321</v>
      </c>
      <c r="D71" t="s">
        <v>17</v>
      </c>
      <c r="E71" t="s">
        <v>203</v>
      </c>
      <c r="F71">
        <v>1.85</v>
      </c>
      <c r="G71">
        <v>67.3</v>
      </c>
      <c r="H71" t="s">
        <v>61</v>
      </c>
      <c r="I71" t="s">
        <v>20</v>
      </c>
      <c r="J71" t="s">
        <v>322</v>
      </c>
      <c r="K71" t="s">
        <v>297</v>
      </c>
      <c r="L71" t="s">
        <v>23</v>
      </c>
      <c r="M71" t="s">
        <v>323</v>
      </c>
      <c r="N71" t="s">
        <v>324</v>
      </c>
      <c r="O71" t="s">
        <v>325</v>
      </c>
    </row>
    <row r="72" spans="1:15" x14ac:dyDescent="0.2">
      <c r="A72">
        <v>71</v>
      </c>
      <c r="B72" t="s">
        <v>127</v>
      </c>
      <c r="C72" t="s">
        <v>128</v>
      </c>
      <c r="D72" t="s">
        <v>17</v>
      </c>
      <c r="E72" t="s">
        <v>18</v>
      </c>
      <c r="F72">
        <v>4.9000000000000004</v>
      </c>
      <c r="G72">
        <v>629.70000000000005</v>
      </c>
      <c r="H72" t="s">
        <v>61</v>
      </c>
      <c r="I72" t="s">
        <v>20</v>
      </c>
      <c r="J72" t="s">
        <v>326</v>
      </c>
      <c r="K72" t="s">
        <v>130</v>
      </c>
      <c r="L72" t="s">
        <v>266</v>
      </c>
      <c r="M72" t="s">
        <v>24</v>
      </c>
      <c r="N72" t="s">
        <v>327</v>
      </c>
      <c r="O72" t="s">
        <v>328</v>
      </c>
    </row>
    <row r="73" spans="1:15" x14ac:dyDescent="0.2">
      <c r="A73">
        <v>72</v>
      </c>
      <c r="B73" t="s">
        <v>320</v>
      </c>
      <c r="C73" t="s">
        <v>321</v>
      </c>
      <c r="D73" t="s">
        <v>17</v>
      </c>
      <c r="E73" t="s">
        <v>203</v>
      </c>
      <c r="F73">
        <v>1.2</v>
      </c>
      <c r="G73">
        <v>38</v>
      </c>
      <c r="H73" t="s">
        <v>37</v>
      </c>
      <c r="I73" t="s">
        <v>38</v>
      </c>
      <c r="J73" t="s">
        <v>329</v>
      </c>
      <c r="K73" t="s">
        <v>330</v>
      </c>
      <c r="L73" t="s">
        <v>23</v>
      </c>
      <c r="M73" t="s">
        <v>323</v>
      </c>
      <c r="N73" t="s">
        <v>331</v>
      </c>
      <c r="O73" t="s">
        <v>332</v>
      </c>
    </row>
    <row r="74" spans="1:15" x14ac:dyDescent="0.2">
      <c r="A74">
        <v>73</v>
      </c>
      <c r="B74" t="s">
        <v>201</v>
      </c>
      <c r="C74" t="s">
        <v>202</v>
      </c>
      <c r="D74" t="s">
        <v>17</v>
      </c>
      <c r="E74" t="s">
        <v>203</v>
      </c>
      <c r="F74">
        <v>2.9</v>
      </c>
      <c r="G74">
        <v>165.4</v>
      </c>
      <c r="H74" t="s">
        <v>19</v>
      </c>
      <c r="I74" t="s">
        <v>104</v>
      </c>
      <c r="J74" t="s">
        <v>333</v>
      </c>
      <c r="K74" t="s">
        <v>282</v>
      </c>
      <c r="L74" t="s">
        <v>23</v>
      </c>
      <c r="M74" t="s">
        <v>41</v>
      </c>
      <c r="N74" t="s">
        <v>334</v>
      </c>
      <c r="O74" t="s">
        <v>335</v>
      </c>
    </row>
    <row r="75" spans="1:15" x14ac:dyDescent="0.2">
      <c r="A75">
        <v>74</v>
      </c>
      <c r="B75" t="s">
        <v>115</v>
      </c>
      <c r="C75" t="s">
        <v>116</v>
      </c>
      <c r="D75" t="s">
        <v>17</v>
      </c>
      <c r="E75" t="s">
        <v>18</v>
      </c>
      <c r="F75">
        <v>4.34</v>
      </c>
      <c r="G75">
        <v>596.20000000000005</v>
      </c>
      <c r="H75" t="s">
        <v>61</v>
      </c>
      <c r="I75" t="s">
        <v>104</v>
      </c>
      <c r="J75" t="s">
        <v>336</v>
      </c>
      <c r="K75" t="s">
        <v>337</v>
      </c>
      <c r="L75" t="s">
        <v>80</v>
      </c>
      <c r="M75" t="s">
        <v>24</v>
      </c>
      <c r="N75" t="s">
        <v>338</v>
      </c>
      <c r="O75" t="s">
        <v>339</v>
      </c>
    </row>
    <row r="76" spans="1:15" x14ac:dyDescent="0.2">
      <c r="A76">
        <v>75</v>
      </c>
      <c r="B76" t="s">
        <v>145</v>
      </c>
      <c r="C76" t="s">
        <v>146</v>
      </c>
      <c r="D76" t="s">
        <v>17</v>
      </c>
      <c r="E76" t="s">
        <v>18</v>
      </c>
      <c r="F76">
        <v>2.63</v>
      </c>
      <c r="G76">
        <v>107.9</v>
      </c>
      <c r="H76" t="s">
        <v>19</v>
      </c>
      <c r="I76" t="s">
        <v>38</v>
      </c>
      <c r="J76" t="s">
        <v>340</v>
      </c>
      <c r="K76" t="s">
        <v>148</v>
      </c>
      <c r="L76" t="s">
        <v>23</v>
      </c>
      <c r="M76" t="s">
        <v>41</v>
      </c>
      <c r="N76" t="s">
        <v>341</v>
      </c>
      <c r="O76" t="s">
        <v>342</v>
      </c>
    </row>
    <row r="77" spans="1:15" x14ac:dyDescent="0.2">
      <c r="A77">
        <v>76</v>
      </c>
      <c r="B77" t="s">
        <v>120</v>
      </c>
      <c r="C77" t="s">
        <v>121</v>
      </c>
      <c r="D77" t="s">
        <v>17</v>
      </c>
      <c r="E77" t="s">
        <v>18</v>
      </c>
      <c r="F77">
        <v>2.54</v>
      </c>
      <c r="G77">
        <v>103.3</v>
      </c>
      <c r="H77" t="s">
        <v>19</v>
      </c>
      <c r="I77" t="s">
        <v>20</v>
      </c>
      <c r="J77" t="s">
        <v>343</v>
      </c>
      <c r="K77" t="s">
        <v>135</v>
      </c>
      <c r="L77" t="s">
        <v>124</v>
      </c>
      <c r="M77" t="s">
        <v>73</v>
      </c>
      <c r="N77" t="s">
        <v>344</v>
      </c>
      <c r="O77" t="s">
        <v>345</v>
      </c>
    </row>
    <row r="78" spans="1:15" x14ac:dyDescent="0.2">
      <c r="A78">
        <v>77</v>
      </c>
      <c r="B78" t="s">
        <v>15</v>
      </c>
      <c r="C78" t="s">
        <v>16</v>
      </c>
      <c r="D78" t="s">
        <v>17</v>
      </c>
      <c r="E78" t="s">
        <v>18</v>
      </c>
      <c r="F78">
        <v>2.15</v>
      </c>
      <c r="G78">
        <v>75.099999999999994</v>
      </c>
      <c r="H78" t="s">
        <v>19</v>
      </c>
      <c r="I78" t="s">
        <v>104</v>
      </c>
      <c r="J78" t="s">
        <v>346</v>
      </c>
      <c r="K78" t="s">
        <v>233</v>
      </c>
      <c r="L78" t="s">
        <v>46</v>
      </c>
      <c r="M78" t="s">
        <v>24</v>
      </c>
      <c r="N78" t="s">
        <v>347</v>
      </c>
      <c r="O78" t="s">
        <v>348</v>
      </c>
    </row>
    <row r="79" spans="1:15" x14ac:dyDescent="0.2">
      <c r="A79">
        <v>78</v>
      </c>
      <c r="B79" t="s">
        <v>76</v>
      </c>
      <c r="C79" t="s">
        <v>77</v>
      </c>
      <c r="D79" t="s">
        <v>17</v>
      </c>
      <c r="E79" t="s">
        <v>18</v>
      </c>
      <c r="F79">
        <v>2.13</v>
      </c>
      <c r="G79">
        <v>86.4</v>
      </c>
      <c r="H79" t="s">
        <v>19</v>
      </c>
      <c r="I79" t="s">
        <v>38</v>
      </c>
      <c r="J79" t="s">
        <v>349</v>
      </c>
      <c r="K79" t="s">
        <v>350</v>
      </c>
      <c r="L79" t="s">
        <v>216</v>
      </c>
      <c r="M79" t="s">
        <v>24</v>
      </c>
      <c r="N79" t="s">
        <v>351</v>
      </c>
      <c r="O79" t="s">
        <v>352</v>
      </c>
    </row>
    <row r="80" spans="1:15" x14ac:dyDescent="0.2">
      <c r="A80">
        <v>79</v>
      </c>
      <c r="B80" t="s">
        <v>320</v>
      </c>
      <c r="C80" t="s">
        <v>321</v>
      </c>
      <c r="D80" t="s">
        <v>17</v>
      </c>
      <c r="E80" t="s">
        <v>203</v>
      </c>
      <c r="F80">
        <v>1.69</v>
      </c>
      <c r="G80">
        <v>63.7</v>
      </c>
      <c r="H80" t="s">
        <v>37</v>
      </c>
      <c r="I80" t="s">
        <v>104</v>
      </c>
      <c r="J80" t="s">
        <v>353</v>
      </c>
      <c r="K80" t="s">
        <v>354</v>
      </c>
      <c r="L80" t="s">
        <v>355</v>
      </c>
      <c r="M80" t="s">
        <v>323</v>
      </c>
      <c r="N80" t="s">
        <v>356</v>
      </c>
      <c r="O80" t="s">
        <v>357</v>
      </c>
    </row>
    <row r="81" spans="1:15" x14ac:dyDescent="0.2">
      <c r="A81">
        <v>80</v>
      </c>
      <c r="B81" t="s">
        <v>127</v>
      </c>
      <c r="C81" t="s">
        <v>128</v>
      </c>
      <c r="D81" t="s">
        <v>17</v>
      </c>
      <c r="E81" t="s">
        <v>18</v>
      </c>
      <c r="F81">
        <v>5.07</v>
      </c>
      <c r="G81">
        <v>791.7</v>
      </c>
      <c r="H81" t="s">
        <v>19</v>
      </c>
      <c r="I81" t="s">
        <v>104</v>
      </c>
      <c r="J81" t="s">
        <v>358</v>
      </c>
      <c r="K81" t="s">
        <v>359</v>
      </c>
      <c r="L81" t="s">
        <v>31</v>
      </c>
      <c r="M81" t="s">
        <v>24</v>
      </c>
      <c r="N81" t="s">
        <v>360</v>
      </c>
      <c r="O81" t="s">
        <v>361</v>
      </c>
    </row>
    <row r="82" spans="1:15" x14ac:dyDescent="0.2">
      <c r="A82">
        <v>81</v>
      </c>
      <c r="B82" t="s">
        <v>15</v>
      </c>
      <c r="C82" t="s">
        <v>16</v>
      </c>
      <c r="D82" t="s">
        <v>17</v>
      </c>
      <c r="E82" t="s">
        <v>18</v>
      </c>
      <c r="F82">
        <v>1.1000000000000001</v>
      </c>
      <c r="G82">
        <v>41.1</v>
      </c>
      <c r="H82" t="s">
        <v>37</v>
      </c>
      <c r="I82" t="s">
        <v>104</v>
      </c>
      <c r="J82" t="s">
        <v>362</v>
      </c>
      <c r="K82" t="s">
        <v>233</v>
      </c>
      <c r="L82" t="s">
        <v>46</v>
      </c>
      <c r="M82" t="s">
        <v>24</v>
      </c>
      <c r="N82" t="s">
        <v>363</v>
      </c>
      <c r="O82" t="s">
        <v>364</v>
      </c>
    </row>
    <row r="83" spans="1:15" x14ac:dyDescent="0.2">
      <c r="A83">
        <v>82</v>
      </c>
      <c r="B83" t="s">
        <v>76</v>
      </c>
      <c r="C83" t="s">
        <v>77</v>
      </c>
      <c r="D83" t="s">
        <v>17</v>
      </c>
      <c r="E83" t="s">
        <v>18</v>
      </c>
      <c r="F83">
        <v>3.02</v>
      </c>
      <c r="G83">
        <v>180.7</v>
      </c>
      <c r="H83" t="s">
        <v>19</v>
      </c>
      <c r="I83" t="s">
        <v>20</v>
      </c>
      <c r="J83" t="s">
        <v>365</v>
      </c>
      <c r="K83" t="s">
        <v>366</v>
      </c>
      <c r="L83" t="s">
        <v>46</v>
      </c>
      <c r="M83" t="s">
        <v>24</v>
      </c>
      <c r="N83" t="s">
        <v>367</v>
      </c>
      <c r="O83" t="s">
        <v>368</v>
      </c>
    </row>
    <row r="84" spans="1:15" x14ac:dyDescent="0.2">
      <c r="A84">
        <v>83</v>
      </c>
      <c r="B84" t="s">
        <v>183</v>
      </c>
      <c r="C84" t="s">
        <v>184</v>
      </c>
      <c r="D84" t="s">
        <v>17</v>
      </c>
      <c r="E84" t="s">
        <v>18</v>
      </c>
      <c r="F84">
        <v>1.6</v>
      </c>
      <c r="G84">
        <v>47</v>
      </c>
      <c r="H84" t="s">
        <v>61</v>
      </c>
      <c r="I84" t="s">
        <v>20</v>
      </c>
      <c r="J84" t="s">
        <v>369</v>
      </c>
      <c r="K84" t="s">
        <v>130</v>
      </c>
      <c r="L84" t="s">
        <v>195</v>
      </c>
      <c r="M84" t="s">
        <v>41</v>
      </c>
      <c r="N84" t="s">
        <v>370</v>
      </c>
      <c r="O84" t="s">
        <v>371</v>
      </c>
    </row>
    <row r="85" spans="1:15" x14ac:dyDescent="0.2">
      <c r="A85">
        <v>84</v>
      </c>
      <c r="B85" t="s">
        <v>59</v>
      </c>
      <c r="C85" t="s">
        <v>60</v>
      </c>
      <c r="D85" t="s">
        <v>17</v>
      </c>
      <c r="E85" t="s">
        <v>18</v>
      </c>
      <c r="F85">
        <v>1.25</v>
      </c>
      <c r="G85">
        <v>36.299999999999997</v>
      </c>
      <c r="H85" t="s">
        <v>37</v>
      </c>
      <c r="I85" t="s">
        <v>20</v>
      </c>
      <c r="J85" t="s">
        <v>372</v>
      </c>
      <c r="K85" t="s">
        <v>293</v>
      </c>
      <c r="L85" t="s">
        <v>23</v>
      </c>
      <c r="M85" t="s">
        <v>41</v>
      </c>
      <c r="N85" t="s">
        <v>373</v>
      </c>
      <c r="O85" t="s">
        <v>374</v>
      </c>
    </row>
    <row r="86" spans="1:15" x14ac:dyDescent="0.2">
      <c r="A86">
        <v>85</v>
      </c>
      <c r="B86" t="s">
        <v>15</v>
      </c>
      <c r="C86" t="s">
        <v>16</v>
      </c>
      <c r="D86" t="s">
        <v>17</v>
      </c>
      <c r="E86" t="s">
        <v>18</v>
      </c>
      <c r="F86">
        <v>2.31</v>
      </c>
      <c r="G86">
        <v>90.9</v>
      </c>
      <c r="H86" t="s">
        <v>19</v>
      </c>
      <c r="I86" t="s">
        <v>104</v>
      </c>
      <c r="J86" t="s">
        <v>375</v>
      </c>
      <c r="K86" t="s">
        <v>233</v>
      </c>
      <c r="L86" t="s">
        <v>23</v>
      </c>
      <c r="M86" t="s">
        <v>24</v>
      </c>
      <c r="N86" t="s">
        <v>376</v>
      </c>
      <c r="O86" t="s">
        <v>377</v>
      </c>
    </row>
    <row r="87" spans="1:15" x14ac:dyDescent="0.2">
      <c r="A87">
        <v>86</v>
      </c>
      <c r="B87" t="s">
        <v>320</v>
      </c>
      <c r="C87" t="s">
        <v>321</v>
      </c>
      <c r="D87" t="s">
        <v>17</v>
      </c>
      <c r="E87" t="s">
        <v>203</v>
      </c>
      <c r="F87">
        <v>0.79</v>
      </c>
      <c r="G87">
        <v>34.200000000000003</v>
      </c>
      <c r="H87" t="s">
        <v>37</v>
      </c>
      <c r="I87" t="s">
        <v>38</v>
      </c>
      <c r="J87" t="s">
        <v>378</v>
      </c>
      <c r="K87" t="s">
        <v>330</v>
      </c>
      <c r="L87" t="s">
        <v>23</v>
      </c>
      <c r="M87" t="s">
        <v>323</v>
      </c>
      <c r="N87" t="s">
        <v>379</v>
      </c>
      <c r="O87" t="s">
        <v>380</v>
      </c>
    </row>
    <row r="88" spans="1:15" x14ac:dyDescent="0.2">
      <c r="A88">
        <v>87</v>
      </c>
      <c r="B88" t="s">
        <v>87</v>
      </c>
      <c r="C88" t="s">
        <v>88</v>
      </c>
      <c r="D88" t="s">
        <v>17</v>
      </c>
      <c r="E88" t="s">
        <v>69</v>
      </c>
      <c r="F88">
        <v>1.23</v>
      </c>
      <c r="G88">
        <v>13.1</v>
      </c>
      <c r="H88" t="s">
        <v>19</v>
      </c>
      <c r="I88" t="s">
        <v>38</v>
      </c>
      <c r="J88" t="s">
        <v>381</v>
      </c>
      <c r="K88" t="s">
        <v>248</v>
      </c>
      <c r="L88" t="s">
        <v>91</v>
      </c>
      <c r="M88" t="s">
        <v>32</v>
      </c>
      <c r="N88" t="s">
        <v>382</v>
      </c>
      <c r="O88" t="s">
        <v>383</v>
      </c>
    </row>
    <row r="89" spans="1:15" x14ac:dyDescent="0.2">
      <c r="A89">
        <v>88</v>
      </c>
      <c r="B89" t="s">
        <v>49</v>
      </c>
      <c r="C89" t="s">
        <v>50</v>
      </c>
      <c r="D89" t="s">
        <v>17</v>
      </c>
      <c r="E89" t="s">
        <v>18</v>
      </c>
      <c r="F89">
        <v>2.82</v>
      </c>
      <c r="G89">
        <v>159.30000000000001</v>
      </c>
      <c r="H89" t="s">
        <v>61</v>
      </c>
      <c r="I89" t="s">
        <v>38</v>
      </c>
      <c r="J89" t="s">
        <v>384</v>
      </c>
      <c r="K89" t="s">
        <v>161</v>
      </c>
      <c r="L89" t="s">
        <v>80</v>
      </c>
      <c r="M89" t="s">
        <v>32</v>
      </c>
      <c r="N89" t="s">
        <v>385</v>
      </c>
      <c r="O89" t="s">
        <v>386</v>
      </c>
    </row>
    <row r="90" spans="1:15" x14ac:dyDescent="0.2">
      <c r="A90">
        <v>89</v>
      </c>
      <c r="B90" t="s">
        <v>27</v>
      </c>
      <c r="C90" t="s">
        <v>28</v>
      </c>
      <c r="D90" t="s">
        <v>17</v>
      </c>
      <c r="E90" t="s">
        <v>18</v>
      </c>
      <c r="F90">
        <v>2.76</v>
      </c>
      <c r="G90">
        <v>152.5</v>
      </c>
      <c r="H90" t="s">
        <v>19</v>
      </c>
      <c r="I90" t="s">
        <v>38</v>
      </c>
      <c r="J90" t="s">
        <v>387</v>
      </c>
      <c r="K90" t="s">
        <v>388</v>
      </c>
      <c r="L90" t="s">
        <v>389</v>
      </c>
      <c r="M90" t="s">
        <v>32</v>
      </c>
      <c r="N90" t="s">
        <v>390</v>
      </c>
      <c r="O90" t="s">
        <v>391</v>
      </c>
    </row>
    <row r="91" spans="1:15" x14ac:dyDescent="0.2">
      <c r="A91">
        <v>90</v>
      </c>
      <c r="B91" t="s">
        <v>392</v>
      </c>
      <c r="C91" t="s">
        <v>393</v>
      </c>
      <c r="D91" t="s">
        <v>17</v>
      </c>
      <c r="E91" t="s">
        <v>18</v>
      </c>
      <c r="F91">
        <v>2.4500000000000002</v>
      </c>
      <c r="G91">
        <v>75.8</v>
      </c>
      <c r="H91" t="s">
        <v>61</v>
      </c>
      <c r="I91" t="s">
        <v>38</v>
      </c>
      <c r="J91" t="s">
        <v>394</v>
      </c>
      <c r="K91" t="s">
        <v>191</v>
      </c>
      <c r="L91" t="s">
        <v>46</v>
      </c>
      <c r="M91" t="s">
        <v>24</v>
      </c>
      <c r="N91" t="s">
        <v>395</v>
      </c>
      <c r="O91" t="s">
        <v>396</v>
      </c>
    </row>
    <row r="92" spans="1:15" x14ac:dyDescent="0.2">
      <c r="A92">
        <v>91</v>
      </c>
      <c r="B92" t="s">
        <v>15</v>
      </c>
      <c r="C92" t="s">
        <v>16</v>
      </c>
      <c r="D92" t="s">
        <v>17</v>
      </c>
      <c r="E92" t="s">
        <v>18</v>
      </c>
      <c r="F92">
        <v>2.5099999999999998</v>
      </c>
      <c r="G92">
        <v>102.4</v>
      </c>
      <c r="H92" t="s">
        <v>61</v>
      </c>
      <c r="I92" t="s">
        <v>38</v>
      </c>
      <c r="J92" t="s">
        <v>397</v>
      </c>
      <c r="K92" t="s">
        <v>233</v>
      </c>
      <c r="L92" t="s">
        <v>84</v>
      </c>
      <c r="M92" t="s">
        <v>24</v>
      </c>
      <c r="N92" t="s">
        <v>398</v>
      </c>
      <c r="O92" t="s">
        <v>399</v>
      </c>
    </row>
    <row r="93" spans="1:15" x14ac:dyDescent="0.2">
      <c r="A93">
        <v>92</v>
      </c>
      <c r="B93" t="s">
        <v>115</v>
      </c>
      <c r="C93" t="s">
        <v>116</v>
      </c>
      <c r="D93" t="s">
        <v>17</v>
      </c>
      <c r="E93" t="s">
        <v>18</v>
      </c>
      <c r="F93">
        <v>3.32</v>
      </c>
      <c r="G93">
        <v>309.5</v>
      </c>
      <c r="H93" t="s">
        <v>61</v>
      </c>
      <c r="I93" t="s">
        <v>38</v>
      </c>
      <c r="J93" t="s">
        <v>400</v>
      </c>
      <c r="K93" t="s">
        <v>152</v>
      </c>
      <c r="L93" t="s">
        <v>80</v>
      </c>
      <c r="M93" t="s">
        <v>24</v>
      </c>
      <c r="N93" t="s">
        <v>401</v>
      </c>
      <c r="O93" t="s">
        <v>402</v>
      </c>
    </row>
    <row r="94" spans="1:15" x14ac:dyDescent="0.2">
      <c r="A94">
        <v>93</v>
      </c>
      <c r="B94" t="s">
        <v>27</v>
      </c>
      <c r="C94" t="s">
        <v>28</v>
      </c>
      <c r="D94" t="s">
        <v>17</v>
      </c>
      <c r="E94" t="s">
        <v>18</v>
      </c>
      <c r="F94">
        <v>3.88</v>
      </c>
      <c r="G94">
        <v>273.60000000000002</v>
      </c>
      <c r="H94" t="s">
        <v>19</v>
      </c>
      <c r="I94" t="s">
        <v>38</v>
      </c>
      <c r="J94" t="s">
        <v>403</v>
      </c>
      <c r="K94" t="s">
        <v>45</v>
      </c>
      <c r="L94" t="s">
        <v>389</v>
      </c>
      <c r="M94" t="s">
        <v>32</v>
      </c>
      <c r="N94" t="s">
        <v>404</v>
      </c>
      <c r="O94" t="s">
        <v>405</v>
      </c>
    </row>
    <row r="95" spans="1:15" x14ac:dyDescent="0.2">
      <c r="A95">
        <v>94</v>
      </c>
      <c r="B95" t="s">
        <v>35</v>
      </c>
      <c r="C95" t="s">
        <v>36</v>
      </c>
      <c r="D95" t="s">
        <v>17</v>
      </c>
      <c r="E95" t="s">
        <v>18</v>
      </c>
      <c r="F95">
        <v>1.96</v>
      </c>
      <c r="G95">
        <v>133.19999999999999</v>
      </c>
      <c r="H95" t="s">
        <v>37</v>
      </c>
      <c r="I95" t="s">
        <v>20</v>
      </c>
      <c r="J95" t="s">
        <v>406</v>
      </c>
      <c r="K95" t="s">
        <v>240</v>
      </c>
      <c r="L95" t="s">
        <v>40</v>
      </c>
      <c r="M95" t="s">
        <v>41</v>
      </c>
      <c r="N95" t="s">
        <v>407</v>
      </c>
      <c r="O95" t="s">
        <v>408</v>
      </c>
    </row>
    <row r="96" spans="1:15" x14ac:dyDescent="0.2">
      <c r="A96">
        <v>95</v>
      </c>
      <c r="B96" t="s">
        <v>49</v>
      </c>
      <c r="C96" t="s">
        <v>50</v>
      </c>
      <c r="D96" t="s">
        <v>17</v>
      </c>
      <c r="E96" t="s">
        <v>18</v>
      </c>
      <c r="F96">
        <v>1.21</v>
      </c>
      <c r="G96">
        <v>54.8</v>
      </c>
      <c r="H96" t="s">
        <v>37</v>
      </c>
      <c r="I96" t="s">
        <v>20</v>
      </c>
      <c r="J96" t="s">
        <v>409</v>
      </c>
      <c r="K96" t="s">
        <v>161</v>
      </c>
      <c r="L96" t="s">
        <v>46</v>
      </c>
      <c r="M96" t="s">
        <v>32</v>
      </c>
      <c r="N96" t="s">
        <v>410</v>
      </c>
      <c r="O96" t="s">
        <v>411</v>
      </c>
    </row>
    <row r="97" spans="1:15" x14ac:dyDescent="0.2">
      <c r="A97">
        <v>96</v>
      </c>
      <c r="B97" t="s">
        <v>76</v>
      </c>
      <c r="C97" t="s">
        <v>77</v>
      </c>
      <c r="D97" t="s">
        <v>17</v>
      </c>
      <c r="E97" t="s">
        <v>18</v>
      </c>
      <c r="F97">
        <v>2.7</v>
      </c>
      <c r="G97">
        <v>131.1</v>
      </c>
      <c r="H97" t="s">
        <v>61</v>
      </c>
      <c r="I97" t="s">
        <v>104</v>
      </c>
      <c r="J97" t="s">
        <v>278</v>
      </c>
      <c r="K97" t="s">
        <v>350</v>
      </c>
      <c r="L97" t="s">
        <v>80</v>
      </c>
      <c r="M97" t="s">
        <v>24</v>
      </c>
      <c r="N97" t="s">
        <v>412</v>
      </c>
      <c r="O97" t="s">
        <v>413</v>
      </c>
    </row>
    <row r="98" spans="1:15" x14ac:dyDescent="0.2">
      <c r="A98">
        <v>97</v>
      </c>
      <c r="B98" t="s">
        <v>76</v>
      </c>
      <c r="C98" t="s">
        <v>77</v>
      </c>
      <c r="D98" t="s">
        <v>17</v>
      </c>
      <c r="E98" t="s">
        <v>18</v>
      </c>
      <c r="F98">
        <v>3.08</v>
      </c>
      <c r="G98">
        <v>188.3</v>
      </c>
      <c r="H98" t="s">
        <v>19</v>
      </c>
      <c r="I98" t="s">
        <v>104</v>
      </c>
      <c r="J98" t="s">
        <v>414</v>
      </c>
      <c r="K98" t="s">
        <v>415</v>
      </c>
      <c r="L98" t="s">
        <v>46</v>
      </c>
      <c r="M98" t="s">
        <v>24</v>
      </c>
      <c r="N98" t="s">
        <v>416</v>
      </c>
      <c r="O98" t="s">
        <v>417</v>
      </c>
    </row>
    <row r="99" spans="1:15" x14ac:dyDescent="0.2">
      <c r="A99">
        <v>98</v>
      </c>
      <c r="B99" t="s">
        <v>120</v>
      </c>
      <c r="C99" t="s">
        <v>121</v>
      </c>
      <c r="D99" t="s">
        <v>17</v>
      </c>
      <c r="E99" t="s">
        <v>18</v>
      </c>
      <c r="F99">
        <v>2.4</v>
      </c>
      <c r="G99">
        <v>91.7</v>
      </c>
      <c r="H99" t="s">
        <v>61</v>
      </c>
      <c r="I99" t="s">
        <v>20</v>
      </c>
      <c r="J99" t="s">
        <v>418</v>
      </c>
      <c r="K99" t="s">
        <v>123</v>
      </c>
      <c r="L99" t="s">
        <v>124</v>
      </c>
      <c r="M99" t="s">
        <v>73</v>
      </c>
      <c r="N99" t="s">
        <v>419</v>
      </c>
      <c r="O99" t="s">
        <v>420</v>
      </c>
    </row>
    <row r="100" spans="1:15" x14ac:dyDescent="0.2">
      <c r="A100">
        <v>99</v>
      </c>
      <c r="B100" t="s">
        <v>145</v>
      </c>
      <c r="C100" t="s">
        <v>146</v>
      </c>
      <c r="D100" t="s">
        <v>17</v>
      </c>
      <c r="E100" t="s">
        <v>18</v>
      </c>
      <c r="F100">
        <v>2.71</v>
      </c>
      <c r="G100">
        <v>125.3</v>
      </c>
      <c r="H100" t="s">
        <v>19</v>
      </c>
      <c r="I100" t="s">
        <v>20</v>
      </c>
      <c r="J100" t="s">
        <v>421</v>
      </c>
      <c r="K100" t="s">
        <v>148</v>
      </c>
      <c r="L100" t="s">
        <v>23</v>
      </c>
      <c r="M100" t="s">
        <v>41</v>
      </c>
      <c r="N100" t="s">
        <v>422</v>
      </c>
      <c r="O100" t="s">
        <v>423</v>
      </c>
    </row>
    <row r="101" spans="1:15" x14ac:dyDescent="0.2">
      <c r="A101">
        <v>100</v>
      </c>
      <c r="B101" t="s">
        <v>188</v>
      </c>
      <c r="C101" t="s">
        <v>189</v>
      </c>
      <c r="D101" t="s">
        <v>17</v>
      </c>
      <c r="E101" t="s">
        <v>18</v>
      </c>
      <c r="F101">
        <v>2.21</v>
      </c>
      <c r="G101">
        <v>64.900000000000006</v>
      </c>
      <c r="H101" t="s">
        <v>61</v>
      </c>
      <c r="I101" t="s">
        <v>38</v>
      </c>
      <c r="J101" t="s">
        <v>424</v>
      </c>
      <c r="K101" t="s">
        <v>252</v>
      </c>
      <c r="L101" t="s">
        <v>23</v>
      </c>
      <c r="M101" t="s">
        <v>24</v>
      </c>
      <c r="N101" t="s">
        <v>425</v>
      </c>
      <c r="O101" t="s">
        <v>426</v>
      </c>
    </row>
    <row r="102" spans="1:15" x14ac:dyDescent="0.2">
      <c r="A102">
        <v>101</v>
      </c>
      <c r="B102" t="s">
        <v>127</v>
      </c>
      <c r="C102" t="s">
        <v>128</v>
      </c>
      <c r="D102" t="s">
        <v>17</v>
      </c>
      <c r="E102" t="s">
        <v>18</v>
      </c>
      <c r="F102">
        <v>4.8600000000000003</v>
      </c>
      <c r="G102">
        <v>760.5</v>
      </c>
      <c r="H102" t="s">
        <v>19</v>
      </c>
      <c r="I102" t="s">
        <v>38</v>
      </c>
      <c r="J102" t="s">
        <v>427</v>
      </c>
      <c r="K102" t="s">
        <v>191</v>
      </c>
      <c r="L102" t="s">
        <v>131</v>
      </c>
      <c r="M102" t="s">
        <v>24</v>
      </c>
      <c r="N102" t="s">
        <v>428</v>
      </c>
      <c r="O102" t="s">
        <v>429</v>
      </c>
    </row>
    <row r="103" spans="1:15" x14ac:dyDescent="0.2">
      <c r="A103">
        <v>102</v>
      </c>
      <c r="B103" t="s">
        <v>183</v>
      </c>
      <c r="C103" t="s">
        <v>184</v>
      </c>
      <c r="D103" t="s">
        <v>17</v>
      </c>
      <c r="E103" t="s">
        <v>18</v>
      </c>
      <c r="F103">
        <v>2.27</v>
      </c>
      <c r="G103">
        <v>76.7</v>
      </c>
      <c r="H103" t="s">
        <v>19</v>
      </c>
      <c r="I103" t="s">
        <v>38</v>
      </c>
      <c r="J103" t="s">
        <v>430</v>
      </c>
      <c r="K103" t="s">
        <v>130</v>
      </c>
      <c r="L103" t="s">
        <v>195</v>
      </c>
      <c r="M103" t="s">
        <v>41</v>
      </c>
      <c r="N103" t="s">
        <v>431</v>
      </c>
      <c r="O103" t="s">
        <v>432</v>
      </c>
    </row>
    <row r="104" spans="1:15" x14ac:dyDescent="0.2">
      <c r="A104">
        <v>103</v>
      </c>
      <c r="B104" t="s">
        <v>201</v>
      </c>
      <c r="C104" t="s">
        <v>202</v>
      </c>
      <c r="D104" t="s">
        <v>17</v>
      </c>
      <c r="E104" t="s">
        <v>203</v>
      </c>
      <c r="F104">
        <v>2.58</v>
      </c>
      <c r="G104">
        <v>109.7</v>
      </c>
      <c r="H104" t="s">
        <v>19</v>
      </c>
      <c r="I104" t="s">
        <v>104</v>
      </c>
      <c r="J104" t="s">
        <v>433</v>
      </c>
      <c r="K104" t="s">
        <v>90</v>
      </c>
      <c r="L104" t="s">
        <v>259</v>
      </c>
      <c r="M104" t="s">
        <v>41</v>
      </c>
      <c r="N104" t="s">
        <v>434</v>
      </c>
      <c r="O104" t="s">
        <v>435</v>
      </c>
    </row>
    <row r="105" spans="1:15" x14ac:dyDescent="0.2">
      <c r="A105">
        <v>104</v>
      </c>
      <c r="B105" t="s">
        <v>76</v>
      </c>
      <c r="C105" t="s">
        <v>77</v>
      </c>
      <c r="D105" t="s">
        <v>17</v>
      </c>
      <c r="E105" t="s">
        <v>18</v>
      </c>
      <c r="F105">
        <v>2.54</v>
      </c>
      <c r="G105">
        <v>104.3</v>
      </c>
      <c r="H105" t="s">
        <v>61</v>
      </c>
      <c r="I105" t="s">
        <v>104</v>
      </c>
      <c r="J105" t="s">
        <v>436</v>
      </c>
      <c r="K105" t="s">
        <v>215</v>
      </c>
      <c r="L105" t="s">
        <v>216</v>
      </c>
      <c r="M105" t="s">
        <v>24</v>
      </c>
      <c r="N105" t="s">
        <v>437</v>
      </c>
      <c r="O105" t="s">
        <v>438</v>
      </c>
    </row>
    <row r="106" spans="1:15" x14ac:dyDescent="0.2">
      <c r="A106">
        <v>105</v>
      </c>
      <c r="B106" t="s">
        <v>145</v>
      </c>
      <c r="C106" t="s">
        <v>146</v>
      </c>
      <c r="D106" t="s">
        <v>17</v>
      </c>
      <c r="E106" t="s">
        <v>18</v>
      </c>
      <c r="F106">
        <v>2.93</v>
      </c>
      <c r="G106">
        <v>147.4</v>
      </c>
      <c r="H106" t="s">
        <v>19</v>
      </c>
      <c r="I106" t="s">
        <v>38</v>
      </c>
      <c r="J106" t="s">
        <v>439</v>
      </c>
      <c r="K106" t="s">
        <v>148</v>
      </c>
      <c r="L106" t="s">
        <v>23</v>
      </c>
      <c r="M106" t="s">
        <v>41</v>
      </c>
      <c r="N106" t="s">
        <v>440</v>
      </c>
      <c r="O106" t="s">
        <v>441</v>
      </c>
    </row>
    <row r="107" spans="1:15" x14ac:dyDescent="0.2">
      <c r="A107">
        <v>106</v>
      </c>
      <c r="B107" t="s">
        <v>392</v>
      </c>
      <c r="C107" t="s">
        <v>393</v>
      </c>
      <c r="D107" t="s">
        <v>17</v>
      </c>
      <c r="E107" t="s">
        <v>18</v>
      </c>
      <c r="F107">
        <v>2.2599999999999998</v>
      </c>
      <c r="G107">
        <v>74.5</v>
      </c>
      <c r="H107" t="s">
        <v>19</v>
      </c>
      <c r="I107" t="s">
        <v>38</v>
      </c>
      <c r="J107" t="s">
        <v>442</v>
      </c>
      <c r="K107" t="s">
        <v>191</v>
      </c>
      <c r="L107" t="s">
        <v>46</v>
      </c>
      <c r="M107" t="s">
        <v>24</v>
      </c>
      <c r="N107" t="s">
        <v>443</v>
      </c>
      <c r="O107" t="s">
        <v>444</v>
      </c>
    </row>
    <row r="108" spans="1:15" x14ac:dyDescent="0.2">
      <c r="A108">
        <v>107</v>
      </c>
      <c r="B108" t="s">
        <v>76</v>
      </c>
      <c r="C108" t="s">
        <v>77</v>
      </c>
      <c r="D108" t="s">
        <v>17</v>
      </c>
      <c r="E108" t="s">
        <v>18</v>
      </c>
      <c r="F108">
        <v>2.2799999999999998</v>
      </c>
      <c r="G108">
        <v>104.8</v>
      </c>
      <c r="H108" t="s">
        <v>19</v>
      </c>
      <c r="I108" t="s">
        <v>20</v>
      </c>
      <c r="J108" t="s">
        <v>445</v>
      </c>
      <c r="K108" t="s">
        <v>366</v>
      </c>
      <c r="L108" t="s">
        <v>216</v>
      </c>
      <c r="M108" t="s">
        <v>24</v>
      </c>
      <c r="N108" t="s">
        <v>446</v>
      </c>
      <c r="O108" t="s">
        <v>447</v>
      </c>
    </row>
    <row r="109" spans="1:15" x14ac:dyDescent="0.2">
      <c r="A109">
        <v>108</v>
      </c>
      <c r="B109" t="s">
        <v>201</v>
      </c>
      <c r="C109" t="s">
        <v>202</v>
      </c>
      <c r="D109" t="s">
        <v>17</v>
      </c>
      <c r="E109" t="s">
        <v>203</v>
      </c>
      <c r="F109">
        <v>3.07</v>
      </c>
      <c r="G109">
        <v>199.3</v>
      </c>
      <c r="H109" t="s">
        <v>19</v>
      </c>
      <c r="I109" t="s">
        <v>20</v>
      </c>
      <c r="J109" t="s">
        <v>448</v>
      </c>
      <c r="K109" t="s">
        <v>282</v>
      </c>
      <c r="L109" t="s">
        <v>23</v>
      </c>
      <c r="M109" t="s">
        <v>41</v>
      </c>
      <c r="N109" t="s">
        <v>449</v>
      </c>
      <c r="O109" t="s">
        <v>450</v>
      </c>
    </row>
    <row r="110" spans="1:15" x14ac:dyDescent="0.2">
      <c r="A110">
        <v>109</v>
      </c>
      <c r="B110" t="s">
        <v>207</v>
      </c>
      <c r="C110" t="s">
        <v>208</v>
      </c>
      <c r="D110" t="s">
        <v>17</v>
      </c>
      <c r="E110" t="s">
        <v>18</v>
      </c>
      <c r="F110">
        <v>2.57</v>
      </c>
      <c r="G110">
        <v>82.1</v>
      </c>
      <c r="H110" t="s">
        <v>19</v>
      </c>
      <c r="I110" t="s">
        <v>104</v>
      </c>
      <c r="J110" t="s">
        <v>451</v>
      </c>
      <c r="K110" t="s">
        <v>210</v>
      </c>
      <c r="L110" t="s">
        <v>452</v>
      </c>
      <c r="M110" t="s">
        <v>24</v>
      </c>
      <c r="N110" t="s">
        <v>453</v>
      </c>
      <c r="O110" t="s">
        <v>454</v>
      </c>
    </row>
    <row r="111" spans="1:15" x14ac:dyDescent="0.2">
      <c r="A111">
        <v>110</v>
      </c>
      <c r="B111" t="s">
        <v>15</v>
      </c>
      <c r="C111" t="s">
        <v>16</v>
      </c>
      <c r="D111" t="s">
        <v>17</v>
      </c>
      <c r="E111" t="s">
        <v>18</v>
      </c>
      <c r="F111">
        <v>2.46</v>
      </c>
      <c r="G111">
        <v>100.2</v>
      </c>
      <c r="H111" t="s">
        <v>61</v>
      </c>
      <c r="I111" t="s">
        <v>20</v>
      </c>
      <c r="J111" t="s">
        <v>455</v>
      </c>
      <c r="K111" t="s">
        <v>45</v>
      </c>
      <c r="L111" t="s">
        <v>46</v>
      </c>
      <c r="M111" t="s">
        <v>24</v>
      </c>
      <c r="N111" t="s">
        <v>456</v>
      </c>
      <c r="O111" t="s">
        <v>457</v>
      </c>
    </row>
    <row r="112" spans="1:15" x14ac:dyDescent="0.2">
      <c r="A112">
        <v>111</v>
      </c>
      <c r="B112" t="s">
        <v>115</v>
      </c>
      <c r="C112" t="s">
        <v>116</v>
      </c>
      <c r="D112" t="s">
        <v>17</v>
      </c>
      <c r="E112" t="s">
        <v>18</v>
      </c>
      <c r="F112">
        <v>1.77</v>
      </c>
      <c r="G112">
        <v>159.9</v>
      </c>
      <c r="H112" t="s">
        <v>37</v>
      </c>
      <c r="I112" t="s">
        <v>38</v>
      </c>
      <c r="J112" t="s">
        <v>458</v>
      </c>
      <c r="K112" t="s">
        <v>139</v>
      </c>
      <c r="L112" t="s">
        <v>80</v>
      </c>
      <c r="M112" t="s">
        <v>24</v>
      </c>
      <c r="N112" t="s">
        <v>459</v>
      </c>
      <c r="O112" t="s">
        <v>460</v>
      </c>
    </row>
    <row r="113" spans="1:15" x14ac:dyDescent="0.2">
      <c r="A113">
        <v>112</v>
      </c>
      <c r="B113" t="s">
        <v>127</v>
      </c>
      <c r="C113" t="s">
        <v>128</v>
      </c>
      <c r="D113" t="s">
        <v>17</v>
      </c>
      <c r="E113" t="s">
        <v>18</v>
      </c>
      <c r="F113">
        <v>3.59</v>
      </c>
      <c r="G113">
        <v>402.7</v>
      </c>
      <c r="H113" t="s">
        <v>61</v>
      </c>
      <c r="I113" t="s">
        <v>104</v>
      </c>
      <c r="J113" t="s">
        <v>461</v>
      </c>
      <c r="K113" t="s">
        <v>52</v>
      </c>
      <c r="L113" t="s">
        <v>266</v>
      </c>
      <c r="M113" t="s">
        <v>24</v>
      </c>
      <c r="N113" t="s">
        <v>462</v>
      </c>
      <c r="O113" t="s">
        <v>463</v>
      </c>
    </row>
    <row r="114" spans="1:15" x14ac:dyDescent="0.2">
      <c r="A114">
        <v>113</v>
      </c>
      <c r="B114" t="s">
        <v>207</v>
      </c>
      <c r="C114" t="s">
        <v>208</v>
      </c>
      <c r="D114" t="s">
        <v>17</v>
      </c>
      <c r="E114" t="s">
        <v>18</v>
      </c>
      <c r="F114">
        <v>1.59</v>
      </c>
      <c r="G114">
        <v>37.4</v>
      </c>
      <c r="H114" t="s">
        <v>37</v>
      </c>
      <c r="I114" t="s">
        <v>38</v>
      </c>
      <c r="J114" t="s">
        <v>464</v>
      </c>
      <c r="K114" t="s">
        <v>210</v>
      </c>
      <c r="L114" t="s">
        <v>465</v>
      </c>
      <c r="M114" t="s">
        <v>24</v>
      </c>
      <c r="N114" t="s">
        <v>466</v>
      </c>
      <c r="O114" t="s">
        <v>467</v>
      </c>
    </row>
    <row r="115" spans="1:15" x14ac:dyDescent="0.2">
      <c r="A115">
        <v>114</v>
      </c>
      <c r="B115" t="s">
        <v>207</v>
      </c>
      <c r="C115" t="s">
        <v>208</v>
      </c>
      <c r="D115" t="s">
        <v>17</v>
      </c>
      <c r="E115" t="s">
        <v>18</v>
      </c>
      <c r="F115">
        <v>1.77</v>
      </c>
      <c r="G115">
        <v>38.1</v>
      </c>
      <c r="H115" t="s">
        <v>37</v>
      </c>
      <c r="I115" t="s">
        <v>38</v>
      </c>
      <c r="J115" t="s">
        <v>468</v>
      </c>
      <c r="K115" t="s">
        <v>210</v>
      </c>
      <c r="L115" t="s">
        <v>452</v>
      </c>
      <c r="M115" t="s">
        <v>24</v>
      </c>
      <c r="N115" t="s">
        <v>469</v>
      </c>
      <c r="O115" t="s">
        <v>470</v>
      </c>
    </row>
    <row r="116" spans="1:15" x14ac:dyDescent="0.2">
      <c r="A116">
        <v>115</v>
      </c>
      <c r="B116" t="s">
        <v>127</v>
      </c>
      <c r="C116" t="s">
        <v>128</v>
      </c>
      <c r="D116" t="s">
        <v>17</v>
      </c>
      <c r="E116" t="s">
        <v>18</v>
      </c>
      <c r="F116">
        <v>4.68</v>
      </c>
      <c r="G116">
        <v>692.4</v>
      </c>
      <c r="H116" t="s">
        <v>19</v>
      </c>
      <c r="I116" t="s">
        <v>38</v>
      </c>
      <c r="J116" t="s">
        <v>471</v>
      </c>
      <c r="K116" t="s">
        <v>286</v>
      </c>
      <c r="L116" t="s">
        <v>31</v>
      </c>
      <c r="M116" t="s">
        <v>24</v>
      </c>
      <c r="N116" t="s">
        <v>472</v>
      </c>
      <c r="O116" t="s">
        <v>473</v>
      </c>
    </row>
    <row r="117" spans="1:15" x14ac:dyDescent="0.2">
      <c r="A117">
        <v>116</v>
      </c>
      <c r="B117" t="s">
        <v>392</v>
      </c>
      <c r="C117" t="s">
        <v>393</v>
      </c>
      <c r="D117" t="s">
        <v>17</v>
      </c>
      <c r="E117" t="s">
        <v>18</v>
      </c>
      <c r="F117">
        <v>3.32</v>
      </c>
      <c r="G117">
        <v>163.4</v>
      </c>
      <c r="H117" t="s">
        <v>19</v>
      </c>
      <c r="I117" t="s">
        <v>38</v>
      </c>
      <c r="J117" t="s">
        <v>474</v>
      </c>
      <c r="K117" t="s">
        <v>191</v>
      </c>
      <c r="L117" t="s">
        <v>475</v>
      </c>
      <c r="M117" t="s">
        <v>24</v>
      </c>
      <c r="N117" t="s">
        <v>476</v>
      </c>
      <c r="O117" t="s">
        <v>477</v>
      </c>
    </row>
    <row r="118" spans="1:15" x14ac:dyDescent="0.2">
      <c r="A118">
        <v>117</v>
      </c>
      <c r="B118" t="s">
        <v>127</v>
      </c>
      <c r="C118" t="s">
        <v>128</v>
      </c>
      <c r="D118" t="s">
        <v>17</v>
      </c>
      <c r="E118" t="s">
        <v>18</v>
      </c>
      <c r="F118">
        <v>5.0999999999999996</v>
      </c>
      <c r="G118">
        <v>827.2</v>
      </c>
      <c r="H118" t="s">
        <v>61</v>
      </c>
      <c r="I118" t="s">
        <v>104</v>
      </c>
      <c r="J118" t="s">
        <v>478</v>
      </c>
      <c r="K118" t="s">
        <v>210</v>
      </c>
      <c r="L118" t="s">
        <v>479</v>
      </c>
      <c r="M118" t="s">
        <v>24</v>
      </c>
      <c r="N118" t="s">
        <v>480</v>
      </c>
      <c r="O118" t="s">
        <v>481</v>
      </c>
    </row>
    <row r="119" spans="1:15" x14ac:dyDescent="0.2">
      <c r="A119">
        <v>118</v>
      </c>
      <c r="B119" t="s">
        <v>76</v>
      </c>
      <c r="C119" t="s">
        <v>77</v>
      </c>
      <c r="D119" t="s">
        <v>17</v>
      </c>
      <c r="E119" t="s">
        <v>18</v>
      </c>
      <c r="F119">
        <v>2.9</v>
      </c>
      <c r="G119">
        <v>158.4</v>
      </c>
      <c r="H119" t="s">
        <v>61</v>
      </c>
      <c r="I119" t="s">
        <v>20</v>
      </c>
      <c r="J119" t="s">
        <v>482</v>
      </c>
      <c r="K119" t="s">
        <v>415</v>
      </c>
      <c r="L119" t="s">
        <v>46</v>
      </c>
      <c r="M119" t="s">
        <v>24</v>
      </c>
      <c r="N119" t="s">
        <v>483</v>
      </c>
      <c r="O119" t="s">
        <v>484</v>
      </c>
    </row>
    <row r="120" spans="1:15" x14ac:dyDescent="0.2">
      <c r="A120">
        <v>119</v>
      </c>
      <c r="B120" t="s">
        <v>35</v>
      </c>
      <c r="C120" t="s">
        <v>36</v>
      </c>
      <c r="D120" t="s">
        <v>17</v>
      </c>
      <c r="E120" t="s">
        <v>18</v>
      </c>
      <c r="F120">
        <v>4.55</v>
      </c>
      <c r="G120">
        <v>524.1</v>
      </c>
      <c r="H120" t="s">
        <v>19</v>
      </c>
      <c r="I120" t="s">
        <v>104</v>
      </c>
      <c r="J120" t="s">
        <v>485</v>
      </c>
      <c r="K120" t="s">
        <v>240</v>
      </c>
      <c r="L120" t="s">
        <v>40</v>
      </c>
      <c r="M120" t="s">
        <v>41</v>
      </c>
      <c r="N120" t="s">
        <v>486</v>
      </c>
      <c r="O120" t="s">
        <v>487</v>
      </c>
    </row>
    <row r="121" spans="1:15" x14ac:dyDescent="0.2">
      <c r="A121">
        <v>120</v>
      </c>
      <c r="B121" t="s">
        <v>127</v>
      </c>
      <c r="C121" t="s">
        <v>128</v>
      </c>
      <c r="D121" t="s">
        <v>17</v>
      </c>
      <c r="E121" t="s">
        <v>18</v>
      </c>
      <c r="F121">
        <v>5.22</v>
      </c>
      <c r="G121">
        <v>809</v>
      </c>
      <c r="H121" t="s">
        <v>19</v>
      </c>
      <c r="I121" t="s">
        <v>20</v>
      </c>
      <c r="J121" t="s">
        <v>488</v>
      </c>
      <c r="K121" t="s">
        <v>359</v>
      </c>
      <c r="L121" t="s">
        <v>266</v>
      </c>
      <c r="M121" t="s">
        <v>24</v>
      </c>
      <c r="N121" t="s">
        <v>489</v>
      </c>
      <c r="O121" t="s">
        <v>490</v>
      </c>
    </row>
    <row r="122" spans="1:15" x14ac:dyDescent="0.2">
      <c r="A122">
        <v>121</v>
      </c>
      <c r="B122" t="s">
        <v>87</v>
      </c>
      <c r="C122" t="s">
        <v>88</v>
      </c>
      <c r="D122" t="s">
        <v>17</v>
      </c>
      <c r="E122" t="s">
        <v>69</v>
      </c>
      <c r="F122">
        <v>0.86</v>
      </c>
      <c r="G122">
        <v>8.1</v>
      </c>
      <c r="H122" t="s">
        <v>37</v>
      </c>
      <c r="I122" t="s">
        <v>104</v>
      </c>
      <c r="J122" t="s">
        <v>491</v>
      </c>
      <c r="K122" t="s">
        <v>272</v>
      </c>
      <c r="L122" t="s">
        <v>72</v>
      </c>
      <c r="M122" t="s">
        <v>32</v>
      </c>
      <c r="N122" t="s">
        <v>492</v>
      </c>
      <c r="O122" t="s">
        <v>493</v>
      </c>
    </row>
    <row r="123" spans="1:15" x14ac:dyDescent="0.2">
      <c r="A123">
        <v>122</v>
      </c>
      <c r="B123" t="s">
        <v>392</v>
      </c>
      <c r="C123" t="s">
        <v>393</v>
      </c>
      <c r="D123" t="s">
        <v>17</v>
      </c>
      <c r="E123" t="s">
        <v>18</v>
      </c>
      <c r="F123">
        <v>2.69</v>
      </c>
      <c r="G123">
        <v>100.3</v>
      </c>
      <c r="H123" t="s">
        <v>19</v>
      </c>
      <c r="I123" t="s">
        <v>20</v>
      </c>
      <c r="J123" t="s">
        <v>494</v>
      </c>
      <c r="K123" t="s">
        <v>191</v>
      </c>
      <c r="L123" t="s">
        <v>475</v>
      </c>
      <c r="M123" t="s">
        <v>24</v>
      </c>
      <c r="N123" t="s">
        <v>495</v>
      </c>
      <c r="O123" t="s">
        <v>496</v>
      </c>
    </row>
    <row r="124" spans="1:15" x14ac:dyDescent="0.2">
      <c r="A124">
        <v>123</v>
      </c>
      <c r="B124" t="s">
        <v>87</v>
      </c>
      <c r="C124" t="s">
        <v>88</v>
      </c>
      <c r="D124" t="s">
        <v>17</v>
      </c>
      <c r="E124" t="s">
        <v>69</v>
      </c>
      <c r="F124">
        <v>1.37</v>
      </c>
      <c r="G124">
        <v>18.100000000000001</v>
      </c>
      <c r="H124" t="s">
        <v>19</v>
      </c>
      <c r="I124" t="s">
        <v>104</v>
      </c>
      <c r="J124" t="s">
        <v>497</v>
      </c>
      <c r="K124" t="s">
        <v>106</v>
      </c>
      <c r="L124" t="s">
        <v>72</v>
      </c>
      <c r="M124" t="s">
        <v>32</v>
      </c>
      <c r="N124" t="s">
        <v>498</v>
      </c>
      <c r="O124" t="s">
        <v>499</v>
      </c>
    </row>
    <row r="125" spans="1:15" x14ac:dyDescent="0.2">
      <c r="A125">
        <v>124</v>
      </c>
      <c r="B125" t="s">
        <v>145</v>
      </c>
      <c r="C125" t="s">
        <v>146</v>
      </c>
      <c r="D125" t="s">
        <v>17</v>
      </c>
      <c r="E125" t="s">
        <v>18</v>
      </c>
      <c r="F125">
        <v>2.2599999999999998</v>
      </c>
      <c r="G125">
        <v>86.1</v>
      </c>
      <c r="H125" t="s">
        <v>19</v>
      </c>
      <c r="I125" t="s">
        <v>20</v>
      </c>
      <c r="J125" t="s">
        <v>500</v>
      </c>
      <c r="K125" t="s">
        <v>148</v>
      </c>
      <c r="L125" t="s">
        <v>23</v>
      </c>
      <c r="M125" t="s">
        <v>41</v>
      </c>
      <c r="N125" t="s">
        <v>501</v>
      </c>
      <c r="O125" t="s">
        <v>502</v>
      </c>
    </row>
    <row r="126" spans="1:15" x14ac:dyDescent="0.2">
      <c r="A126">
        <v>125</v>
      </c>
      <c r="B126" t="s">
        <v>49</v>
      </c>
      <c r="C126" t="s">
        <v>50</v>
      </c>
      <c r="D126" t="s">
        <v>17</v>
      </c>
      <c r="E126" t="s">
        <v>18</v>
      </c>
      <c r="F126">
        <v>3.19</v>
      </c>
      <c r="G126">
        <v>153.6</v>
      </c>
      <c r="H126" t="s">
        <v>19</v>
      </c>
      <c r="I126" t="s">
        <v>104</v>
      </c>
      <c r="J126" t="s">
        <v>503</v>
      </c>
      <c r="K126" t="s">
        <v>504</v>
      </c>
      <c r="L126" t="s">
        <v>46</v>
      </c>
      <c r="M126" t="s">
        <v>32</v>
      </c>
      <c r="N126" t="s">
        <v>505</v>
      </c>
      <c r="O126" t="s">
        <v>506</v>
      </c>
    </row>
    <row r="127" spans="1:15" x14ac:dyDescent="0.2">
      <c r="A127">
        <v>126</v>
      </c>
      <c r="B127" t="s">
        <v>27</v>
      </c>
      <c r="C127" t="s">
        <v>28</v>
      </c>
      <c r="D127" t="s">
        <v>17</v>
      </c>
      <c r="E127" t="s">
        <v>18</v>
      </c>
      <c r="F127">
        <v>3.04</v>
      </c>
      <c r="G127">
        <v>190</v>
      </c>
      <c r="H127" t="s">
        <v>19</v>
      </c>
      <c r="I127" t="s">
        <v>20</v>
      </c>
      <c r="J127" t="s">
        <v>507</v>
      </c>
      <c r="K127" t="s">
        <v>388</v>
      </c>
      <c r="L127" t="s">
        <v>389</v>
      </c>
      <c r="M127" t="s">
        <v>32</v>
      </c>
      <c r="N127" t="s">
        <v>508</v>
      </c>
      <c r="O127" t="s">
        <v>509</v>
      </c>
    </row>
    <row r="128" spans="1:15" x14ac:dyDescent="0.2">
      <c r="A128">
        <v>127</v>
      </c>
      <c r="B128" t="s">
        <v>201</v>
      </c>
      <c r="C128" t="s">
        <v>202</v>
      </c>
      <c r="D128" t="s">
        <v>17</v>
      </c>
      <c r="E128" t="s">
        <v>203</v>
      </c>
      <c r="F128">
        <v>2.0499999999999998</v>
      </c>
      <c r="G128">
        <v>82.8</v>
      </c>
      <c r="H128" t="s">
        <v>37</v>
      </c>
      <c r="I128" t="s">
        <v>20</v>
      </c>
      <c r="J128" t="s">
        <v>510</v>
      </c>
      <c r="K128" t="s">
        <v>272</v>
      </c>
      <c r="L128" t="s">
        <v>259</v>
      </c>
      <c r="M128" t="s">
        <v>41</v>
      </c>
      <c r="N128" t="s">
        <v>511</v>
      </c>
      <c r="O128" t="s">
        <v>512</v>
      </c>
    </row>
    <row r="129" spans="1:15" x14ac:dyDescent="0.2">
      <c r="A129">
        <v>128</v>
      </c>
      <c r="B129" t="s">
        <v>35</v>
      </c>
      <c r="C129" t="s">
        <v>36</v>
      </c>
      <c r="D129" t="s">
        <v>17</v>
      </c>
      <c r="E129" t="s">
        <v>18</v>
      </c>
      <c r="F129">
        <v>2.87</v>
      </c>
      <c r="G129">
        <v>199.9</v>
      </c>
      <c r="H129" t="s">
        <v>61</v>
      </c>
      <c r="I129" t="s">
        <v>38</v>
      </c>
      <c r="J129" t="s">
        <v>513</v>
      </c>
      <c r="K129" t="s">
        <v>30</v>
      </c>
      <c r="L129" t="s">
        <v>40</v>
      </c>
      <c r="M129" t="s">
        <v>41</v>
      </c>
      <c r="N129" t="s">
        <v>514</v>
      </c>
      <c r="O129" t="s">
        <v>515</v>
      </c>
    </row>
    <row r="130" spans="1:15" x14ac:dyDescent="0.2">
      <c r="A130">
        <v>129</v>
      </c>
      <c r="B130" t="s">
        <v>27</v>
      </c>
      <c r="C130" t="s">
        <v>28</v>
      </c>
      <c r="D130" t="s">
        <v>17</v>
      </c>
      <c r="E130" t="s">
        <v>18</v>
      </c>
      <c r="F130">
        <v>3.32</v>
      </c>
      <c r="G130">
        <v>213.1</v>
      </c>
      <c r="H130" t="s">
        <v>19</v>
      </c>
      <c r="I130" t="s">
        <v>38</v>
      </c>
      <c r="J130" t="s">
        <v>516</v>
      </c>
      <c r="K130" t="s">
        <v>45</v>
      </c>
      <c r="L130" t="s">
        <v>389</v>
      </c>
      <c r="M130" t="s">
        <v>32</v>
      </c>
      <c r="N130" t="s">
        <v>517</v>
      </c>
      <c r="O130" t="s">
        <v>518</v>
      </c>
    </row>
    <row r="131" spans="1:15" x14ac:dyDescent="0.2">
      <c r="A131">
        <v>130</v>
      </c>
      <c r="B131" t="s">
        <v>59</v>
      </c>
      <c r="C131" t="s">
        <v>60</v>
      </c>
      <c r="D131" t="s">
        <v>17</v>
      </c>
      <c r="E131" t="s">
        <v>18</v>
      </c>
      <c r="F131">
        <v>2.88</v>
      </c>
      <c r="G131">
        <v>154.9</v>
      </c>
      <c r="H131" t="s">
        <v>19</v>
      </c>
      <c r="I131" t="s">
        <v>104</v>
      </c>
      <c r="J131" t="s">
        <v>519</v>
      </c>
      <c r="K131" t="s">
        <v>520</v>
      </c>
      <c r="L131" t="s">
        <v>23</v>
      </c>
      <c r="M131" t="s">
        <v>41</v>
      </c>
      <c r="N131" t="s">
        <v>521</v>
      </c>
      <c r="O131" t="s">
        <v>522</v>
      </c>
    </row>
    <row r="132" spans="1:15" x14ac:dyDescent="0.2">
      <c r="A132">
        <v>131</v>
      </c>
      <c r="B132" t="s">
        <v>76</v>
      </c>
      <c r="C132" t="s">
        <v>77</v>
      </c>
      <c r="D132" t="s">
        <v>17</v>
      </c>
      <c r="E132" t="s">
        <v>18</v>
      </c>
      <c r="F132">
        <v>1.55</v>
      </c>
      <c r="G132">
        <v>47.9</v>
      </c>
      <c r="H132" t="s">
        <v>37</v>
      </c>
      <c r="I132" t="s">
        <v>38</v>
      </c>
      <c r="J132" t="s">
        <v>523</v>
      </c>
      <c r="K132" t="s">
        <v>215</v>
      </c>
      <c r="L132" t="s">
        <v>80</v>
      </c>
      <c r="M132" t="s">
        <v>24</v>
      </c>
      <c r="N132" t="s">
        <v>524</v>
      </c>
      <c r="O132" t="s">
        <v>525</v>
      </c>
    </row>
    <row r="133" spans="1:15" x14ac:dyDescent="0.2">
      <c r="A133">
        <v>132</v>
      </c>
      <c r="B133" t="s">
        <v>145</v>
      </c>
      <c r="C133" t="s">
        <v>146</v>
      </c>
      <c r="D133" t="s">
        <v>17</v>
      </c>
      <c r="E133" t="s">
        <v>18</v>
      </c>
      <c r="F133">
        <v>2.0699999999999998</v>
      </c>
      <c r="G133">
        <v>64.8</v>
      </c>
      <c r="H133" t="s">
        <v>61</v>
      </c>
      <c r="I133" t="s">
        <v>104</v>
      </c>
      <c r="J133" t="s">
        <v>526</v>
      </c>
      <c r="K133" t="s">
        <v>148</v>
      </c>
      <c r="L133" t="s">
        <v>475</v>
      </c>
      <c r="M133" t="s">
        <v>41</v>
      </c>
      <c r="N133" t="s">
        <v>527</v>
      </c>
      <c r="O133" t="s">
        <v>528</v>
      </c>
    </row>
    <row r="134" spans="1:15" x14ac:dyDescent="0.2">
      <c r="A134">
        <v>133</v>
      </c>
      <c r="B134" t="s">
        <v>188</v>
      </c>
      <c r="C134" t="s">
        <v>189</v>
      </c>
      <c r="D134" t="s">
        <v>17</v>
      </c>
      <c r="E134" t="s">
        <v>18</v>
      </c>
      <c r="F134">
        <v>1.52</v>
      </c>
      <c r="G134">
        <v>39</v>
      </c>
      <c r="H134" t="s">
        <v>37</v>
      </c>
      <c r="I134" t="s">
        <v>104</v>
      </c>
      <c r="J134" t="s">
        <v>529</v>
      </c>
      <c r="K134" t="s">
        <v>252</v>
      </c>
      <c r="L134" t="s">
        <v>23</v>
      </c>
      <c r="M134" t="s">
        <v>24</v>
      </c>
      <c r="N134" t="s">
        <v>530</v>
      </c>
      <c r="O134" t="s">
        <v>531</v>
      </c>
    </row>
    <row r="135" spans="1:15" x14ac:dyDescent="0.2">
      <c r="A135">
        <v>134</v>
      </c>
      <c r="B135" t="s">
        <v>115</v>
      </c>
      <c r="C135" t="s">
        <v>116</v>
      </c>
      <c r="D135" t="s">
        <v>17</v>
      </c>
      <c r="E135" t="s">
        <v>18</v>
      </c>
      <c r="F135">
        <v>4.55</v>
      </c>
      <c r="G135">
        <v>621.4</v>
      </c>
      <c r="H135" t="s">
        <v>19</v>
      </c>
      <c r="I135" t="s">
        <v>20</v>
      </c>
      <c r="J135" t="s">
        <v>532</v>
      </c>
      <c r="K135" t="s">
        <v>282</v>
      </c>
      <c r="L135" t="s">
        <v>153</v>
      </c>
      <c r="M135" t="s">
        <v>24</v>
      </c>
      <c r="N135" t="s">
        <v>533</v>
      </c>
      <c r="O135" t="s">
        <v>534</v>
      </c>
    </row>
    <row r="136" spans="1:15" x14ac:dyDescent="0.2">
      <c r="A136">
        <v>135</v>
      </c>
      <c r="B136" t="s">
        <v>76</v>
      </c>
      <c r="C136" t="s">
        <v>77</v>
      </c>
      <c r="D136" t="s">
        <v>17</v>
      </c>
      <c r="E136" t="s">
        <v>18</v>
      </c>
      <c r="F136">
        <v>2.0699999999999998</v>
      </c>
      <c r="G136">
        <v>75.5</v>
      </c>
      <c r="H136" t="s">
        <v>37</v>
      </c>
      <c r="I136" t="s">
        <v>104</v>
      </c>
      <c r="J136" t="s">
        <v>535</v>
      </c>
      <c r="K136" t="s">
        <v>366</v>
      </c>
      <c r="L136" t="s">
        <v>46</v>
      </c>
      <c r="M136" t="s">
        <v>24</v>
      </c>
      <c r="N136" t="s">
        <v>536</v>
      </c>
      <c r="O136" t="s">
        <v>537</v>
      </c>
    </row>
    <row r="137" spans="1:15" x14ac:dyDescent="0.2">
      <c r="A137">
        <v>136</v>
      </c>
      <c r="B137" t="s">
        <v>87</v>
      </c>
      <c r="C137" t="s">
        <v>88</v>
      </c>
      <c r="D137" t="s">
        <v>17</v>
      </c>
      <c r="E137" t="s">
        <v>69</v>
      </c>
      <c r="F137">
        <v>1.57</v>
      </c>
      <c r="G137">
        <v>27.1</v>
      </c>
      <c r="H137" t="s">
        <v>19</v>
      </c>
      <c r="I137" t="s">
        <v>20</v>
      </c>
      <c r="J137" t="s">
        <v>170</v>
      </c>
      <c r="K137" t="s">
        <v>538</v>
      </c>
      <c r="L137" t="s">
        <v>72</v>
      </c>
      <c r="M137" t="s">
        <v>32</v>
      </c>
      <c r="N137" t="s">
        <v>539</v>
      </c>
      <c r="O137" t="s">
        <v>540</v>
      </c>
    </row>
    <row r="138" spans="1:15" x14ac:dyDescent="0.2">
      <c r="A138">
        <v>137</v>
      </c>
      <c r="B138" t="s">
        <v>188</v>
      </c>
      <c r="C138" t="s">
        <v>189</v>
      </c>
      <c r="D138" t="s">
        <v>17</v>
      </c>
      <c r="E138" t="s">
        <v>18</v>
      </c>
      <c r="F138">
        <v>2.2599999999999998</v>
      </c>
      <c r="G138">
        <v>74</v>
      </c>
      <c r="H138" t="s">
        <v>19</v>
      </c>
      <c r="I138" t="s">
        <v>38</v>
      </c>
      <c r="J138" t="s">
        <v>541</v>
      </c>
      <c r="K138" t="s">
        <v>252</v>
      </c>
      <c r="L138" t="s">
        <v>23</v>
      </c>
      <c r="M138" t="s">
        <v>24</v>
      </c>
      <c r="N138" t="s">
        <v>542</v>
      </c>
      <c r="O138" t="s">
        <v>543</v>
      </c>
    </row>
    <row r="139" spans="1:15" x14ac:dyDescent="0.2">
      <c r="A139">
        <v>138</v>
      </c>
      <c r="B139" t="s">
        <v>392</v>
      </c>
      <c r="C139" t="s">
        <v>393</v>
      </c>
      <c r="D139" t="s">
        <v>17</v>
      </c>
      <c r="E139" t="s">
        <v>18</v>
      </c>
      <c r="F139">
        <v>2.81</v>
      </c>
      <c r="G139">
        <v>126.9</v>
      </c>
      <c r="H139" t="s">
        <v>19</v>
      </c>
      <c r="I139" t="s">
        <v>38</v>
      </c>
      <c r="J139" t="s">
        <v>544</v>
      </c>
      <c r="K139" t="s">
        <v>191</v>
      </c>
      <c r="L139" t="s">
        <v>46</v>
      </c>
      <c r="M139" t="s">
        <v>24</v>
      </c>
      <c r="N139" t="s">
        <v>545</v>
      </c>
      <c r="O139" t="s">
        <v>546</v>
      </c>
    </row>
    <row r="140" spans="1:15" x14ac:dyDescent="0.2">
      <c r="A140">
        <v>139</v>
      </c>
      <c r="B140" t="s">
        <v>127</v>
      </c>
      <c r="C140" t="s">
        <v>128</v>
      </c>
      <c r="D140" t="s">
        <v>17</v>
      </c>
      <c r="E140" t="s">
        <v>18</v>
      </c>
      <c r="F140">
        <v>3.05</v>
      </c>
      <c r="G140">
        <v>344</v>
      </c>
      <c r="H140" t="s">
        <v>37</v>
      </c>
      <c r="I140" t="s">
        <v>38</v>
      </c>
      <c r="J140" t="s">
        <v>547</v>
      </c>
      <c r="K140" t="s">
        <v>52</v>
      </c>
      <c r="L140" t="s">
        <v>131</v>
      </c>
      <c r="M140" t="s">
        <v>24</v>
      </c>
      <c r="N140" t="s">
        <v>548</v>
      </c>
      <c r="O140" t="s">
        <v>549</v>
      </c>
    </row>
    <row r="141" spans="1:15" x14ac:dyDescent="0.2">
      <c r="A141">
        <v>140</v>
      </c>
      <c r="B141" t="s">
        <v>188</v>
      </c>
      <c r="C141" t="s">
        <v>189</v>
      </c>
      <c r="D141" t="s">
        <v>17</v>
      </c>
      <c r="E141" t="s">
        <v>18</v>
      </c>
      <c r="F141">
        <v>2.82</v>
      </c>
      <c r="G141">
        <v>129.1</v>
      </c>
      <c r="H141" t="s">
        <v>61</v>
      </c>
      <c r="I141" t="s">
        <v>38</v>
      </c>
      <c r="J141" t="s">
        <v>550</v>
      </c>
      <c r="K141" t="s">
        <v>191</v>
      </c>
      <c r="L141" t="s">
        <v>46</v>
      </c>
      <c r="M141" t="s">
        <v>24</v>
      </c>
      <c r="N141" t="s">
        <v>551</v>
      </c>
      <c r="O141" t="s">
        <v>552</v>
      </c>
    </row>
    <row r="142" spans="1:15" x14ac:dyDescent="0.2">
      <c r="A142">
        <v>141</v>
      </c>
      <c r="B142" t="s">
        <v>320</v>
      </c>
      <c r="C142" t="s">
        <v>321</v>
      </c>
      <c r="D142" t="s">
        <v>17</v>
      </c>
      <c r="E142" t="s">
        <v>203</v>
      </c>
      <c r="F142">
        <v>2.5</v>
      </c>
      <c r="G142">
        <v>120.6</v>
      </c>
      <c r="H142" t="s">
        <v>61</v>
      </c>
      <c r="I142" t="s">
        <v>38</v>
      </c>
      <c r="J142" t="s">
        <v>553</v>
      </c>
      <c r="K142" t="s">
        <v>330</v>
      </c>
      <c r="L142" t="s">
        <v>23</v>
      </c>
      <c r="M142" t="s">
        <v>323</v>
      </c>
      <c r="N142" t="s">
        <v>554</v>
      </c>
      <c r="O142" t="s">
        <v>555</v>
      </c>
    </row>
    <row r="143" spans="1:15" x14ac:dyDescent="0.2">
      <c r="A143">
        <v>142</v>
      </c>
      <c r="B143" t="s">
        <v>183</v>
      </c>
      <c r="C143" t="s">
        <v>184</v>
      </c>
      <c r="D143" t="s">
        <v>17</v>
      </c>
      <c r="E143" t="s">
        <v>18</v>
      </c>
      <c r="F143">
        <v>1.94</v>
      </c>
      <c r="G143">
        <v>65.900000000000006</v>
      </c>
      <c r="H143" t="s">
        <v>61</v>
      </c>
      <c r="I143" t="s">
        <v>38</v>
      </c>
      <c r="J143" t="s">
        <v>556</v>
      </c>
      <c r="K143" t="s">
        <v>130</v>
      </c>
      <c r="L143" t="s">
        <v>195</v>
      </c>
      <c r="M143" t="s">
        <v>41</v>
      </c>
      <c r="N143" t="s">
        <v>557</v>
      </c>
      <c r="O143" t="s">
        <v>558</v>
      </c>
    </row>
    <row r="144" spans="1:15" x14ac:dyDescent="0.2">
      <c r="A144">
        <v>143</v>
      </c>
      <c r="B144" t="s">
        <v>76</v>
      </c>
      <c r="C144" t="s">
        <v>77</v>
      </c>
      <c r="D144" t="s">
        <v>17</v>
      </c>
      <c r="E144" t="s">
        <v>18</v>
      </c>
      <c r="F144">
        <v>2.52</v>
      </c>
      <c r="G144">
        <v>107</v>
      </c>
      <c r="H144" t="s">
        <v>61</v>
      </c>
      <c r="I144" t="s">
        <v>20</v>
      </c>
      <c r="J144" t="s">
        <v>559</v>
      </c>
      <c r="K144" t="s">
        <v>215</v>
      </c>
      <c r="L144" t="s">
        <v>216</v>
      </c>
      <c r="M144" t="s">
        <v>24</v>
      </c>
      <c r="N144" t="s">
        <v>560</v>
      </c>
      <c r="O144" t="s">
        <v>561</v>
      </c>
    </row>
    <row r="145" spans="1:15" x14ac:dyDescent="0.2">
      <c r="A145">
        <v>144</v>
      </c>
      <c r="B145" t="s">
        <v>49</v>
      </c>
      <c r="C145" t="s">
        <v>50</v>
      </c>
      <c r="D145" t="s">
        <v>17</v>
      </c>
      <c r="E145" t="s">
        <v>18</v>
      </c>
      <c r="F145">
        <v>3.11</v>
      </c>
      <c r="G145">
        <v>179.1</v>
      </c>
      <c r="H145" t="s">
        <v>61</v>
      </c>
      <c r="I145" t="s">
        <v>20</v>
      </c>
      <c r="J145" t="s">
        <v>562</v>
      </c>
      <c r="K145" t="s">
        <v>504</v>
      </c>
      <c r="L145" t="s">
        <v>46</v>
      </c>
      <c r="M145" t="s">
        <v>32</v>
      </c>
      <c r="N145" t="s">
        <v>563</v>
      </c>
      <c r="O145" t="s">
        <v>564</v>
      </c>
    </row>
    <row r="146" spans="1:15" x14ac:dyDescent="0.2">
      <c r="A146">
        <v>145</v>
      </c>
      <c r="B146" t="s">
        <v>320</v>
      </c>
      <c r="C146" t="s">
        <v>321</v>
      </c>
      <c r="D146" t="s">
        <v>17</v>
      </c>
      <c r="E146" t="s">
        <v>203</v>
      </c>
      <c r="F146">
        <v>2.36</v>
      </c>
      <c r="G146">
        <v>87.9</v>
      </c>
      <c r="H146" t="s">
        <v>19</v>
      </c>
      <c r="I146" t="s">
        <v>38</v>
      </c>
      <c r="J146" t="s">
        <v>565</v>
      </c>
      <c r="K146" t="s">
        <v>330</v>
      </c>
      <c r="L146" t="s">
        <v>355</v>
      </c>
      <c r="M146" t="s">
        <v>323</v>
      </c>
      <c r="N146" t="s">
        <v>566</v>
      </c>
      <c r="O146" t="s">
        <v>567</v>
      </c>
    </row>
    <row r="147" spans="1:15" x14ac:dyDescent="0.2">
      <c r="A147">
        <v>146</v>
      </c>
      <c r="B147" t="s">
        <v>120</v>
      </c>
      <c r="C147" t="s">
        <v>121</v>
      </c>
      <c r="D147" t="s">
        <v>17</v>
      </c>
      <c r="E147" t="s">
        <v>18</v>
      </c>
      <c r="F147">
        <v>3.68</v>
      </c>
      <c r="G147">
        <v>273.7</v>
      </c>
      <c r="H147" t="s">
        <v>19</v>
      </c>
      <c r="I147" t="s">
        <v>104</v>
      </c>
      <c r="J147" t="s">
        <v>568</v>
      </c>
      <c r="K147" t="s">
        <v>123</v>
      </c>
      <c r="L147" t="s">
        <v>46</v>
      </c>
      <c r="M147" t="s">
        <v>73</v>
      </c>
      <c r="N147" t="s">
        <v>569</v>
      </c>
      <c r="O147" t="s">
        <v>570</v>
      </c>
    </row>
    <row r="148" spans="1:15" x14ac:dyDescent="0.2">
      <c r="A148">
        <v>147</v>
      </c>
      <c r="B148" t="s">
        <v>15</v>
      </c>
      <c r="C148" t="s">
        <v>16</v>
      </c>
      <c r="D148" t="s">
        <v>17</v>
      </c>
      <c r="E148" t="s">
        <v>18</v>
      </c>
      <c r="F148">
        <v>2.42</v>
      </c>
      <c r="G148">
        <v>78.599999999999994</v>
      </c>
      <c r="H148" t="s">
        <v>19</v>
      </c>
      <c r="I148" t="s">
        <v>104</v>
      </c>
      <c r="J148" t="s">
        <v>571</v>
      </c>
      <c r="K148" t="s">
        <v>45</v>
      </c>
      <c r="L148" t="s">
        <v>46</v>
      </c>
      <c r="M148" t="s">
        <v>24</v>
      </c>
      <c r="N148" t="s">
        <v>572</v>
      </c>
      <c r="O148" t="s">
        <v>573</v>
      </c>
    </row>
    <row r="149" spans="1:15" x14ac:dyDescent="0.2">
      <c r="A149">
        <v>148</v>
      </c>
      <c r="B149" t="s">
        <v>201</v>
      </c>
      <c r="C149" t="s">
        <v>202</v>
      </c>
      <c r="D149" t="s">
        <v>17</v>
      </c>
      <c r="E149" t="s">
        <v>203</v>
      </c>
      <c r="F149">
        <v>3.41</v>
      </c>
      <c r="G149">
        <v>220.3</v>
      </c>
      <c r="H149" t="s">
        <v>19</v>
      </c>
      <c r="I149" t="s">
        <v>20</v>
      </c>
      <c r="J149" t="s">
        <v>574</v>
      </c>
      <c r="K149" t="s">
        <v>538</v>
      </c>
      <c r="L149" t="s">
        <v>23</v>
      </c>
      <c r="M149" t="s">
        <v>41</v>
      </c>
      <c r="N149" t="s">
        <v>575</v>
      </c>
      <c r="O149" t="s">
        <v>576</v>
      </c>
    </row>
    <row r="150" spans="1:15" x14ac:dyDescent="0.2">
      <c r="A150">
        <v>149</v>
      </c>
      <c r="B150" t="s">
        <v>87</v>
      </c>
      <c r="C150" t="s">
        <v>88</v>
      </c>
      <c r="D150" t="s">
        <v>17</v>
      </c>
      <c r="E150" t="s">
        <v>69</v>
      </c>
      <c r="F150">
        <v>1.47</v>
      </c>
      <c r="G150">
        <v>21.3</v>
      </c>
      <c r="H150" t="s">
        <v>19</v>
      </c>
      <c r="I150" t="s">
        <v>20</v>
      </c>
      <c r="J150" t="s">
        <v>577</v>
      </c>
      <c r="K150" t="s">
        <v>106</v>
      </c>
      <c r="L150" t="s">
        <v>72</v>
      </c>
      <c r="M150" t="s">
        <v>32</v>
      </c>
      <c r="N150" t="s">
        <v>578</v>
      </c>
      <c r="O150" t="s">
        <v>579</v>
      </c>
    </row>
    <row r="151" spans="1:15" x14ac:dyDescent="0.2">
      <c r="A151">
        <v>150</v>
      </c>
      <c r="B151" t="s">
        <v>59</v>
      </c>
      <c r="C151" t="s">
        <v>60</v>
      </c>
      <c r="D151" t="s">
        <v>17</v>
      </c>
      <c r="E151" t="s">
        <v>18</v>
      </c>
      <c r="F151">
        <v>2.4500000000000002</v>
      </c>
      <c r="G151">
        <v>121</v>
      </c>
      <c r="H151" t="s">
        <v>61</v>
      </c>
      <c r="I151" t="s">
        <v>38</v>
      </c>
      <c r="J151" t="s">
        <v>580</v>
      </c>
      <c r="K151" t="s">
        <v>520</v>
      </c>
      <c r="L151" t="s">
        <v>581</v>
      </c>
      <c r="M151" t="s">
        <v>41</v>
      </c>
      <c r="N151" t="s">
        <v>582</v>
      </c>
      <c r="O151" t="s">
        <v>583</v>
      </c>
    </row>
    <row r="152" spans="1:15" x14ac:dyDescent="0.2">
      <c r="A152">
        <v>151</v>
      </c>
      <c r="B152" t="s">
        <v>207</v>
      </c>
      <c r="C152" t="s">
        <v>208</v>
      </c>
      <c r="D152" t="s">
        <v>17</v>
      </c>
      <c r="E152" t="s">
        <v>18</v>
      </c>
      <c r="F152">
        <v>2.17</v>
      </c>
      <c r="G152">
        <v>60.6</v>
      </c>
      <c r="H152" t="s">
        <v>19</v>
      </c>
      <c r="I152" t="s">
        <v>104</v>
      </c>
      <c r="J152" t="s">
        <v>584</v>
      </c>
      <c r="K152" t="s">
        <v>210</v>
      </c>
      <c r="L152" t="s">
        <v>211</v>
      </c>
      <c r="M152" t="s">
        <v>24</v>
      </c>
      <c r="N152" t="s">
        <v>585</v>
      </c>
      <c r="O152" t="s">
        <v>586</v>
      </c>
    </row>
    <row r="153" spans="1:15" x14ac:dyDescent="0.2">
      <c r="A153">
        <v>152</v>
      </c>
      <c r="B153" t="s">
        <v>87</v>
      </c>
      <c r="C153" t="s">
        <v>88</v>
      </c>
      <c r="D153" t="s">
        <v>17</v>
      </c>
      <c r="E153" t="s">
        <v>69</v>
      </c>
      <c r="F153">
        <v>1.53</v>
      </c>
      <c r="G153">
        <v>20.3</v>
      </c>
      <c r="H153" t="s">
        <v>19</v>
      </c>
      <c r="I153" t="s">
        <v>38</v>
      </c>
      <c r="J153" t="s">
        <v>587</v>
      </c>
      <c r="K153" t="s">
        <v>538</v>
      </c>
      <c r="L153" t="s">
        <v>72</v>
      </c>
      <c r="M153" t="s">
        <v>32</v>
      </c>
      <c r="N153" t="s">
        <v>588</v>
      </c>
      <c r="O153" t="s">
        <v>589</v>
      </c>
    </row>
    <row r="154" spans="1:15" x14ac:dyDescent="0.2">
      <c r="A154">
        <v>153</v>
      </c>
      <c r="B154" t="s">
        <v>188</v>
      </c>
      <c r="C154" t="s">
        <v>189</v>
      </c>
      <c r="D154" t="s">
        <v>17</v>
      </c>
      <c r="E154" t="s">
        <v>18</v>
      </c>
      <c r="F154">
        <v>0.88</v>
      </c>
      <c r="G154">
        <v>32.299999999999997</v>
      </c>
      <c r="H154" t="s">
        <v>37</v>
      </c>
      <c r="I154" t="s">
        <v>38</v>
      </c>
      <c r="J154" t="s">
        <v>590</v>
      </c>
      <c r="K154" t="s">
        <v>252</v>
      </c>
      <c r="L154" t="s">
        <v>46</v>
      </c>
      <c r="M154" t="s">
        <v>24</v>
      </c>
      <c r="N154" t="s">
        <v>591</v>
      </c>
      <c r="O154" t="s">
        <v>592</v>
      </c>
    </row>
    <row r="155" spans="1:15" x14ac:dyDescent="0.2">
      <c r="A155">
        <v>154</v>
      </c>
      <c r="B155" t="s">
        <v>115</v>
      </c>
      <c r="C155" t="s">
        <v>116</v>
      </c>
      <c r="D155" t="s">
        <v>17</v>
      </c>
      <c r="E155" t="s">
        <v>18</v>
      </c>
      <c r="F155">
        <v>3.13</v>
      </c>
      <c r="G155">
        <v>362.6</v>
      </c>
      <c r="H155" t="s">
        <v>61</v>
      </c>
      <c r="I155" t="s">
        <v>20</v>
      </c>
      <c r="J155" t="s">
        <v>593</v>
      </c>
      <c r="K155" t="s">
        <v>223</v>
      </c>
      <c r="L155" t="s">
        <v>46</v>
      </c>
      <c r="M155" t="s">
        <v>24</v>
      </c>
      <c r="N155" t="s">
        <v>594</v>
      </c>
      <c r="O155" t="s">
        <v>595</v>
      </c>
    </row>
    <row r="156" spans="1:15" x14ac:dyDescent="0.2">
      <c r="A156">
        <v>155</v>
      </c>
      <c r="B156" t="s">
        <v>120</v>
      </c>
      <c r="C156" t="s">
        <v>121</v>
      </c>
      <c r="D156" t="s">
        <v>17</v>
      </c>
      <c r="E156" t="s">
        <v>18</v>
      </c>
      <c r="F156">
        <v>3.27</v>
      </c>
      <c r="G156">
        <v>177.7</v>
      </c>
      <c r="H156" t="s">
        <v>61</v>
      </c>
      <c r="I156" t="s">
        <v>104</v>
      </c>
      <c r="J156" t="s">
        <v>596</v>
      </c>
      <c r="K156" t="s">
        <v>123</v>
      </c>
      <c r="L156" t="s">
        <v>46</v>
      </c>
      <c r="M156" t="s">
        <v>73</v>
      </c>
      <c r="N156" t="s">
        <v>597</v>
      </c>
      <c r="O156" t="s">
        <v>598</v>
      </c>
    </row>
    <row r="157" spans="1:15" x14ac:dyDescent="0.2">
      <c r="A157">
        <v>156</v>
      </c>
      <c r="B157" t="s">
        <v>15</v>
      </c>
      <c r="C157" t="s">
        <v>16</v>
      </c>
      <c r="D157" t="s">
        <v>17</v>
      </c>
      <c r="E157" t="s">
        <v>18</v>
      </c>
      <c r="F157">
        <v>0.16</v>
      </c>
      <c r="G157">
        <v>28.2</v>
      </c>
      <c r="H157" t="s">
        <v>156</v>
      </c>
      <c r="I157" t="s">
        <v>38</v>
      </c>
      <c r="J157" t="s">
        <v>599</v>
      </c>
      <c r="K157" t="s">
        <v>233</v>
      </c>
      <c r="L157" t="s">
        <v>46</v>
      </c>
      <c r="M157" t="s">
        <v>24</v>
      </c>
      <c r="N157" t="s">
        <v>600</v>
      </c>
      <c r="O157" t="s">
        <v>601</v>
      </c>
    </row>
    <row r="158" spans="1:15" x14ac:dyDescent="0.2">
      <c r="A158">
        <v>157</v>
      </c>
      <c r="B158" t="s">
        <v>76</v>
      </c>
      <c r="C158" t="s">
        <v>77</v>
      </c>
      <c r="D158" t="s">
        <v>17</v>
      </c>
      <c r="E158" t="s">
        <v>18</v>
      </c>
      <c r="F158">
        <v>3.04</v>
      </c>
      <c r="G158">
        <v>171.9</v>
      </c>
      <c r="H158" t="s">
        <v>19</v>
      </c>
      <c r="I158" t="s">
        <v>20</v>
      </c>
      <c r="J158" t="s">
        <v>602</v>
      </c>
      <c r="K158" t="s">
        <v>603</v>
      </c>
      <c r="L158" t="s">
        <v>46</v>
      </c>
      <c r="M158" t="s">
        <v>24</v>
      </c>
      <c r="N158" t="s">
        <v>604</v>
      </c>
      <c r="O158" t="s">
        <v>605</v>
      </c>
    </row>
    <row r="159" spans="1:15" x14ac:dyDescent="0.2">
      <c r="A159">
        <v>158</v>
      </c>
      <c r="B159" t="s">
        <v>127</v>
      </c>
      <c r="C159" t="s">
        <v>128</v>
      </c>
      <c r="D159" t="s">
        <v>17</v>
      </c>
      <c r="E159" t="s">
        <v>18</v>
      </c>
      <c r="F159">
        <v>6.02</v>
      </c>
      <c r="G159">
        <v>1032.7</v>
      </c>
      <c r="H159" t="s">
        <v>19</v>
      </c>
      <c r="I159" t="s">
        <v>20</v>
      </c>
      <c r="J159" t="s">
        <v>606</v>
      </c>
      <c r="K159" t="s">
        <v>130</v>
      </c>
      <c r="L159" t="s">
        <v>479</v>
      </c>
      <c r="M159" t="s">
        <v>24</v>
      </c>
      <c r="N159" t="s">
        <v>607</v>
      </c>
      <c r="O159" t="s">
        <v>608</v>
      </c>
    </row>
    <row r="160" spans="1:15" x14ac:dyDescent="0.2">
      <c r="A160">
        <v>159</v>
      </c>
      <c r="B160" t="s">
        <v>188</v>
      </c>
      <c r="C160" t="s">
        <v>189</v>
      </c>
      <c r="D160" t="s">
        <v>17</v>
      </c>
      <c r="E160" t="s">
        <v>18</v>
      </c>
      <c r="F160">
        <v>2.21</v>
      </c>
      <c r="G160">
        <v>76.099999999999994</v>
      </c>
      <c r="H160" t="s">
        <v>61</v>
      </c>
      <c r="I160" t="s">
        <v>38</v>
      </c>
      <c r="J160" t="s">
        <v>609</v>
      </c>
      <c r="K160" t="s">
        <v>191</v>
      </c>
      <c r="L160" t="s">
        <v>46</v>
      </c>
      <c r="M160" t="s">
        <v>24</v>
      </c>
      <c r="N160" t="s">
        <v>610</v>
      </c>
      <c r="O160" t="s">
        <v>611</v>
      </c>
    </row>
    <row r="161" spans="1:15" x14ac:dyDescent="0.2">
      <c r="A161">
        <v>160</v>
      </c>
      <c r="B161" t="s">
        <v>67</v>
      </c>
      <c r="C161" t="s">
        <v>68</v>
      </c>
      <c r="D161" t="s">
        <v>17</v>
      </c>
      <c r="E161" t="s">
        <v>69</v>
      </c>
      <c r="F161">
        <v>0.6</v>
      </c>
      <c r="G161">
        <v>6.9</v>
      </c>
      <c r="H161" t="s">
        <v>37</v>
      </c>
      <c r="I161" t="s">
        <v>104</v>
      </c>
      <c r="J161" t="s">
        <v>612</v>
      </c>
      <c r="K161" t="s">
        <v>142</v>
      </c>
      <c r="L161" t="s">
        <v>310</v>
      </c>
      <c r="M161" t="s">
        <v>73</v>
      </c>
      <c r="N161" t="s">
        <v>613</v>
      </c>
      <c r="O161" t="s">
        <v>614</v>
      </c>
    </row>
    <row r="162" spans="1:15" x14ac:dyDescent="0.2">
      <c r="A162">
        <v>161</v>
      </c>
      <c r="B162" t="s">
        <v>201</v>
      </c>
      <c r="C162" t="s">
        <v>202</v>
      </c>
      <c r="D162" t="s">
        <v>17</v>
      </c>
      <c r="E162" t="s">
        <v>203</v>
      </c>
      <c r="F162">
        <v>2.64</v>
      </c>
      <c r="G162">
        <v>149.5</v>
      </c>
      <c r="H162" t="s">
        <v>19</v>
      </c>
      <c r="I162" t="s">
        <v>20</v>
      </c>
      <c r="J162" t="s">
        <v>615</v>
      </c>
      <c r="K162" t="s">
        <v>282</v>
      </c>
      <c r="L162" t="s">
        <v>259</v>
      </c>
      <c r="M162" t="s">
        <v>41</v>
      </c>
      <c r="N162" t="s">
        <v>616</v>
      </c>
      <c r="O162" t="s">
        <v>617</v>
      </c>
    </row>
    <row r="163" spans="1:15" x14ac:dyDescent="0.2">
      <c r="A163">
        <v>162</v>
      </c>
      <c r="B163" t="s">
        <v>59</v>
      </c>
      <c r="C163" t="s">
        <v>60</v>
      </c>
      <c r="D163" t="s">
        <v>17</v>
      </c>
      <c r="E163" t="s">
        <v>18</v>
      </c>
      <c r="F163">
        <v>0.94</v>
      </c>
      <c r="G163">
        <v>39.1</v>
      </c>
      <c r="H163" t="s">
        <v>37</v>
      </c>
      <c r="I163" t="s">
        <v>104</v>
      </c>
      <c r="J163" t="s">
        <v>618</v>
      </c>
      <c r="K163" t="s">
        <v>98</v>
      </c>
      <c r="L163" t="s">
        <v>64</v>
      </c>
      <c r="M163" t="s">
        <v>41</v>
      </c>
      <c r="N163" t="s">
        <v>619</v>
      </c>
      <c r="O163" t="s">
        <v>620</v>
      </c>
    </row>
    <row r="164" spans="1:15" x14ac:dyDescent="0.2">
      <c r="A164">
        <v>163</v>
      </c>
      <c r="B164" t="s">
        <v>15</v>
      </c>
      <c r="C164" t="s">
        <v>16</v>
      </c>
      <c r="D164" t="s">
        <v>17</v>
      </c>
      <c r="E164" t="s">
        <v>18</v>
      </c>
      <c r="F164">
        <v>2.2200000000000002</v>
      </c>
      <c r="G164">
        <v>74.599999999999994</v>
      </c>
      <c r="H164" t="s">
        <v>61</v>
      </c>
      <c r="I164" t="s">
        <v>38</v>
      </c>
      <c r="J164" t="s">
        <v>621</v>
      </c>
      <c r="K164" t="s">
        <v>22</v>
      </c>
      <c r="L164" t="s">
        <v>46</v>
      </c>
      <c r="M164" t="s">
        <v>24</v>
      </c>
      <c r="N164" t="s">
        <v>622</v>
      </c>
      <c r="O164" t="s">
        <v>623</v>
      </c>
    </row>
    <row r="165" spans="1:15" x14ac:dyDescent="0.2">
      <c r="A165">
        <v>164</v>
      </c>
      <c r="B165" t="s">
        <v>87</v>
      </c>
      <c r="C165" t="s">
        <v>88</v>
      </c>
      <c r="D165" t="s">
        <v>17</v>
      </c>
      <c r="E165" t="s">
        <v>69</v>
      </c>
      <c r="F165">
        <v>0.96</v>
      </c>
      <c r="G165">
        <v>10.8</v>
      </c>
      <c r="H165" t="s">
        <v>61</v>
      </c>
      <c r="I165" t="s">
        <v>38</v>
      </c>
      <c r="J165" t="s">
        <v>624</v>
      </c>
      <c r="K165" t="s">
        <v>272</v>
      </c>
      <c r="L165" t="s">
        <v>91</v>
      </c>
      <c r="M165" t="s">
        <v>32</v>
      </c>
      <c r="N165" t="s">
        <v>625</v>
      </c>
      <c r="O165" t="s">
        <v>626</v>
      </c>
    </row>
    <row r="166" spans="1:15" x14ac:dyDescent="0.2">
      <c r="A166">
        <v>165</v>
      </c>
      <c r="B166" t="s">
        <v>120</v>
      </c>
      <c r="C166" t="s">
        <v>121</v>
      </c>
      <c r="D166" t="s">
        <v>17</v>
      </c>
      <c r="E166" t="s">
        <v>18</v>
      </c>
      <c r="F166">
        <v>3.1</v>
      </c>
      <c r="G166">
        <v>146.80000000000001</v>
      </c>
      <c r="H166" t="s">
        <v>19</v>
      </c>
      <c r="I166" t="s">
        <v>38</v>
      </c>
      <c r="J166" t="s">
        <v>627</v>
      </c>
      <c r="K166" t="s">
        <v>135</v>
      </c>
      <c r="L166" t="s">
        <v>124</v>
      </c>
      <c r="M166" t="s">
        <v>73</v>
      </c>
      <c r="N166" t="s">
        <v>628</v>
      </c>
      <c r="O166" t="s">
        <v>629</v>
      </c>
    </row>
    <row r="167" spans="1:15" x14ac:dyDescent="0.2">
      <c r="A167">
        <v>166</v>
      </c>
      <c r="B167" t="s">
        <v>201</v>
      </c>
      <c r="C167" t="s">
        <v>202</v>
      </c>
      <c r="D167" t="s">
        <v>17</v>
      </c>
      <c r="E167" t="s">
        <v>203</v>
      </c>
      <c r="F167">
        <v>2.75</v>
      </c>
      <c r="G167">
        <v>143.80000000000001</v>
      </c>
      <c r="H167" t="s">
        <v>19</v>
      </c>
      <c r="I167" t="s">
        <v>38</v>
      </c>
      <c r="J167" t="s">
        <v>630</v>
      </c>
      <c r="K167" t="s">
        <v>272</v>
      </c>
      <c r="L167" t="s">
        <v>259</v>
      </c>
      <c r="M167" t="s">
        <v>41</v>
      </c>
      <c r="N167" t="s">
        <v>631</v>
      </c>
      <c r="O167" t="s">
        <v>632</v>
      </c>
    </row>
    <row r="168" spans="1:15" x14ac:dyDescent="0.2">
      <c r="A168">
        <v>167</v>
      </c>
      <c r="B168" t="s">
        <v>127</v>
      </c>
      <c r="C168" t="s">
        <v>128</v>
      </c>
      <c r="D168" t="s">
        <v>17</v>
      </c>
      <c r="E168" t="s">
        <v>18</v>
      </c>
      <c r="F168">
        <v>5.48</v>
      </c>
      <c r="G168">
        <v>878.6</v>
      </c>
      <c r="H168" t="s">
        <v>19</v>
      </c>
      <c r="I168" t="s">
        <v>38</v>
      </c>
      <c r="J168" t="s">
        <v>633</v>
      </c>
      <c r="K168" t="s">
        <v>191</v>
      </c>
      <c r="L168" t="s">
        <v>266</v>
      </c>
      <c r="M168" t="s">
        <v>24</v>
      </c>
      <c r="N168" t="s">
        <v>634</v>
      </c>
      <c r="O168" t="s">
        <v>635</v>
      </c>
    </row>
    <row r="169" spans="1:15" x14ac:dyDescent="0.2">
      <c r="A169">
        <v>168</v>
      </c>
      <c r="B169" t="s">
        <v>115</v>
      </c>
      <c r="C169" t="s">
        <v>116</v>
      </c>
      <c r="D169" t="s">
        <v>17</v>
      </c>
      <c r="E169" t="s">
        <v>18</v>
      </c>
      <c r="F169">
        <v>3.85</v>
      </c>
      <c r="G169">
        <v>479</v>
      </c>
      <c r="H169" t="s">
        <v>61</v>
      </c>
      <c r="I169" t="s">
        <v>104</v>
      </c>
      <c r="J169" t="s">
        <v>636</v>
      </c>
      <c r="K169" t="s">
        <v>637</v>
      </c>
      <c r="L169" t="s">
        <v>46</v>
      </c>
      <c r="M169" t="s">
        <v>24</v>
      </c>
      <c r="N169" t="s">
        <v>638</v>
      </c>
      <c r="O169" t="s">
        <v>639</v>
      </c>
    </row>
    <row r="170" spans="1:15" x14ac:dyDescent="0.2">
      <c r="A170">
        <v>169</v>
      </c>
      <c r="B170" t="s">
        <v>87</v>
      </c>
      <c r="C170" t="s">
        <v>88</v>
      </c>
      <c r="D170" t="s">
        <v>17</v>
      </c>
      <c r="E170" t="s">
        <v>69</v>
      </c>
      <c r="F170">
        <v>1.1299999999999999</v>
      </c>
      <c r="G170">
        <v>12.3</v>
      </c>
      <c r="H170" t="s">
        <v>61</v>
      </c>
      <c r="I170" t="s">
        <v>38</v>
      </c>
      <c r="J170" t="s">
        <v>640</v>
      </c>
      <c r="K170" t="s">
        <v>297</v>
      </c>
      <c r="L170" t="s">
        <v>72</v>
      </c>
      <c r="M170" t="s">
        <v>32</v>
      </c>
      <c r="N170" t="s">
        <v>641</v>
      </c>
      <c r="O170" t="s">
        <v>642</v>
      </c>
    </row>
    <row r="171" spans="1:15" x14ac:dyDescent="0.2">
      <c r="A171">
        <v>170</v>
      </c>
      <c r="B171" t="s">
        <v>27</v>
      </c>
      <c r="C171" t="s">
        <v>28</v>
      </c>
      <c r="D171" t="s">
        <v>17</v>
      </c>
      <c r="E171" t="s">
        <v>18</v>
      </c>
      <c r="F171">
        <v>0.36</v>
      </c>
      <c r="G171">
        <v>70.2</v>
      </c>
      <c r="H171" t="s">
        <v>156</v>
      </c>
      <c r="I171" t="s">
        <v>104</v>
      </c>
      <c r="J171" t="s">
        <v>643</v>
      </c>
      <c r="K171" t="s">
        <v>388</v>
      </c>
      <c r="L171" t="s">
        <v>389</v>
      </c>
      <c r="M171" t="s">
        <v>32</v>
      </c>
      <c r="N171" t="s">
        <v>644</v>
      </c>
      <c r="O171" t="s">
        <v>645</v>
      </c>
    </row>
    <row r="172" spans="1:15" x14ac:dyDescent="0.2">
      <c r="A172">
        <v>171</v>
      </c>
      <c r="B172" t="s">
        <v>127</v>
      </c>
      <c r="C172" t="s">
        <v>128</v>
      </c>
      <c r="D172" t="s">
        <v>17</v>
      </c>
      <c r="E172" t="s">
        <v>18</v>
      </c>
      <c r="F172">
        <v>4.21</v>
      </c>
      <c r="G172">
        <v>517.29999999999995</v>
      </c>
      <c r="H172" t="s">
        <v>19</v>
      </c>
      <c r="I172" t="s">
        <v>38</v>
      </c>
      <c r="J172" t="s">
        <v>646</v>
      </c>
      <c r="K172" t="s">
        <v>286</v>
      </c>
      <c r="L172" t="s">
        <v>131</v>
      </c>
      <c r="M172" t="s">
        <v>24</v>
      </c>
      <c r="N172" t="s">
        <v>647</v>
      </c>
      <c r="O172" t="s">
        <v>648</v>
      </c>
    </row>
    <row r="173" spans="1:15" x14ac:dyDescent="0.2">
      <c r="A173">
        <v>172</v>
      </c>
      <c r="B173" t="s">
        <v>188</v>
      </c>
      <c r="C173" t="s">
        <v>189</v>
      </c>
      <c r="D173" t="s">
        <v>17</v>
      </c>
      <c r="E173" t="s">
        <v>18</v>
      </c>
      <c r="F173">
        <v>2.31</v>
      </c>
      <c r="G173">
        <v>88.7</v>
      </c>
      <c r="H173" t="s">
        <v>19</v>
      </c>
      <c r="I173" t="s">
        <v>104</v>
      </c>
      <c r="J173" t="s">
        <v>649</v>
      </c>
      <c r="K173" t="s">
        <v>191</v>
      </c>
      <c r="L173" t="s">
        <v>46</v>
      </c>
      <c r="M173" t="s">
        <v>24</v>
      </c>
      <c r="N173" t="s">
        <v>650</v>
      </c>
      <c r="O173" t="s">
        <v>651</v>
      </c>
    </row>
    <row r="174" spans="1:15" x14ac:dyDescent="0.2">
      <c r="A174">
        <v>173</v>
      </c>
      <c r="B174" t="s">
        <v>67</v>
      </c>
      <c r="C174" t="s">
        <v>68</v>
      </c>
      <c r="D174" t="s">
        <v>17</v>
      </c>
      <c r="E174" t="s">
        <v>69</v>
      </c>
      <c r="F174">
        <v>1.49</v>
      </c>
      <c r="G174">
        <v>26.9</v>
      </c>
      <c r="H174" t="s">
        <v>19</v>
      </c>
      <c r="I174" t="s">
        <v>104</v>
      </c>
      <c r="J174" t="s">
        <v>652</v>
      </c>
      <c r="K174" t="s">
        <v>142</v>
      </c>
      <c r="L174" t="s">
        <v>310</v>
      </c>
      <c r="M174" t="s">
        <v>73</v>
      </c>
      <c r="N174" t="s">
        <v>653</v>
      </c>
      <c r="O174" t="s">
        <v>654</v>
      </c>
    </row>
    <row r="175" spans="1:15" x14ac:dyDescent="0.2">
      <c r="A175">
        <v>174</v>
      </c>
      <c r="B175" t="s">
        <v>27</v>
      </c>
      <c r="C175" t="s">
        <v>28</v>
      </c>
      <c r="D175" t="s">
        <v>17</v>
      </c>
      <c r="E175" t="s">
        <v>18</v>
      </c>
      <c r="F175">
        <v>3.75</v>
      </c>
      <c r="G175">
        <v>259.10000000000002</v>
      </c>
      <c r="H175" t="s">
        <v>61</v>
      </c>
      <c r="I175" t="s">
        <v>38</v>
      </c>
      <c r="J175" t="s">
        <v>655</v>
      </c>
      <c r="K175" t="s">
        <v>177</v>
      </c>
      <c r="L175" t="s">
        <v>317</v>
      </c>
      <c r="M175" t="s">
        <v>32</v>
      </c>
      <c r="N175" t="s">
        <v>656</v>
      </c>
      <c r="O175" t="s">
        <v>657</v>
      </c>
    </row>
    <row r="176" spans="1:15" x14ac:dyDescent="0.2">
      <c r="A176">
        <v>175</v>
      </c>
      <c r="B176" t="s">
        <v>207</v>
      </c>
      <c r="C176" t="s">
        <v>208</v>
      </c>
      <c r="D176" t="s">
        <v>17</v>
      </c>
      <c r="E176" t="s">
        <v>18</v>
      </c>
      <c r="F176">
        <v>2.85</v>
      </c>
      <c r="G176">
        <v>122.1</v>
      </c>
      <c r="H176" t="s">
        <v>19</v>
      </c>
      <c r="I176" t="s">
        <v>38</v>
      </c>
      <c r="J176" t="s">
        <v>658</v>
      </c>
      <c r="K176" t="s">
        <v>210</v>
      </c>
      <c r="L176" t="s">
        <v>452</v>
      </c>
      <c r="M176" t="s">
        <v>24</v>
      </c>
      <c r="N176" t="s">
        <v>659</v>
      </c>
      <c r="O176" t="s">
        <v>660</v>
      </c>
    </row>
    <row r="177" spans="1:15" x14ac:dyDescent="0.2">
      <c r="A177">
        <v>176</v>
      </c>
      <c r="B177" t="s">
        <v>27</v>
      </c>
      <c r="C177" t="s">
        <v>28</v>
      </c>
      <c r="D177" t="s">
        <v>17</v>
      </c>
      <c r="E177" t="s">
        <v>18</v>
      </c>
      <c r="F177">
        <v>1.69</v>
      </c>
      <c r="G177">
        <v>90.7</v>
      </c>
      <c r="H177" t="s">
        <v>37</v>
      </c>
      <c r="I177" t="s">
        <v>104</v>
      </c>
      <c r="J177" t="s">
        <v>661</v>
      </c>
      <c r="K177" t="s">
        <v>45</v>
      </c>
      <c r="L177" t="s">
        <v>389</v>
      </c>
      <c r="M177" t="s">
        <v>32</v>
      </c>
      <c r="N177" t="s">
        <v>662</v>
      </c>
      <c r="O177" t="s">
        <v>663</v>
      </c>
    </row>
    <row r="178" spans="1:15" x14ac:dyDescent="0.2">
      <c r="A178">
        <v>177</v>
      </c>
      <c r="B178" t="s">
        <v>67</v>
      </c>
      <c r="C178" t="s">
        <v>68</v>
      </c>
      <c r="D178" t="s">
        <v>17</v>
      </c>
      <c r="E178" t="s">
        <v>69</v>
      </c>
      <c r="F178">
        <v>1.04</v>
      </c>
      <c r="G178">
        <v>13.6</v>
      </c>
      <c r="H178" t="s">
        <v>61</v>
      </c>
      <c r="I178" t="s">
        <v>20</v>
      </c>
      <c r="J178" t="s">
        <v>664</v>
      </c>
      <c r="K178" t="s">
        <v>142</v>
      </c>
      <c r="L178" t="s">
        <v>310</v>
      </c>
      <c r="M178" t="s">
        <v>73</v>
      </c>
      <c r="N178" t="s">
        <v>665</v>
      </c>
      <c r="O178" t="s">
        <v>666</v>
      </c>
    </row>
    <row r="179" spans="1:15" x14ac:dyDescent="0.2">
      <c r="A179">
        <v>178</v>
      </c>
      <c r="B179" t="s">
        <v>145</v>
      </c>
      <c r="C179" t="s">
        <v>146</v>
      </c>
      <c r="D179" t="s">
        <v>17</v>
      </c>
      <c r="E179" t="s">
        <v>18</v>
      </c>
      <c r="F179">
        <v>2.75</v>
      </c>
      <c r="G179">
        <v>114.5</v>
      </c>
      <c r="H179" t="s">
        <v>61</v>
      </c>
      <c r="I179" t="s">
        <v>20</v>
      </c>
      <c r="J179" t="s">
        <v>381</v>
      </c>
      <c r="K179" t="s">
        <v>148</v>
      </c>
      <c r="L179" t="s">
        <v>475</v>
      </c>
      <c r="M179" t="s">
        <v>41</v>
      </c>
      <c r="N179" t="s">
        <v>667</v>
      </c>
      <c r="O179" t="s">
        <v>668</v>
      </c>
    </row>
    <row r="180" spans="1:15" x14ac:dyDescent="0.2">
      <c r="A180">
        <v>179</v>
      </c>
      <c r="B180" t="s">
        <v>15</v>
      </c>
      <c r="C180" t="s">
        <v>16</v>
      </c>
      <c r="D180" t="s">
        <v>17</v>
      </c>
      <c r="E180" t="s">
        <v>18</v>
      </c>
      <c r="F180">
        <v>2.79</v>
      </c>
      <c r="G180">
        <v>123.4</v>
      </c>
      <c r="H180" t="s">
        <v>61</v>
      </c>
      <c r="I180" t="s">
        <v>38</v>
      </c>
      <c r="J180" t="s">
        <v>669</v>
      </c>
      <c r="K180" t="s">
        <v>22</v>
      </c>
      <c r="L180" t="s">
        <v>46</v>
      </c>
      <c r="M180" t="s">
        <v>24</v>
      </c>
      <c r="N180" t="s">
        <v>670</v>
      </c>
      <c r="O180" t="s">
        <v>671</v>
      </c>
    </row>
    <row r="181" spans="1:15" x14ac:dyDescent="0.2">
      <c r="A181">
        <v>180</v>
      </c>
      <c r="B181" t="s">
        <v>320</v>
      </c>
      <c r="C181" t="s">
        <v>321</v>
      </c>
      <c r="D181" t="s">
        <v>17</v>
      </c>
      <c r="E181" t="s">
        <v>203</v>
      </c>
      <c r="F181">
        <v>1.1200000000000001</v>
      </c>
      <c r="G181">
        <v>41.7</v>
      </c>
      <c r="H181" t="s">
        <v>37</v>
      </c>
      <c r="I181" t="s">
        <v>104</v>
      </c>
      <c r="J181" t="s">
        <v>672</v>
      </c>
      <c r="K181" t="s">
        <v>297</v>
      </c>
      <c r="L181" t="s">
        <v>355</v>
      </c>
      <c r="M181" t="s">
        <v>323</v>
      </c>
      <c r="N181" t="s">
        <v>673</v>
      </c>
      <c r="O181" t="s">
        <v>674</v>
      </c>
    </row>
    <row r="182" spans="1:15" x14ac:dyDescent="0.2">
      <c r="A182">
        <v>181</v>
      </c>
      <c r="B182" t="s">
        <v>35</v>
      </c>
      <c r="C182" t="s">
        <v>36</v>
      </c>
      <c r="D182" t="s">
        <v>17</v>
      </c>
      <c r="E182" t="s">
        <v>18</v>
      </c>
      <c r="F182">
        <v>3.7</v>
      </c>
      <c r="G182">
        <v>328.6</v>
      </c>
      <c r="H182" t="s">
        <v>19</v>
      </c>
      <c r="I182" t="s">
        <v>104</v>
      </c>
      <c r="J182" t="s">
        <v>675</v>
      </c>
      <c r="K182" t="s">
        <v>240</v>
      </c>
      <c r="L182" t="s">
        <v>244</v>
      </c>
      <c r="M182" t="s">
        <v>41</v>
      </c>
      <c r="N182" t="s">
        <v>676</v>
      </c>
      <c r="O182" t="s">
        <v>677</v>
      </c>
    </row>
    <row r="183" spans="1:15" x14ac:dyDescent="0.2">
      <c r="A183">
        <v>182</v>
      </c>
      <c r="B183" t="s">
        <v>49</v>
      </c>
      <c r="C183" t="s">
        <v>50</v>
      </c>
      <c r="D183" t="s">
        <v>17</v>
      </c>
      <c r="E183" t="s">
        <v>18</v>
      </c>
      <c r="F183">
        <v>2.98</v>
      </c>
      <c r="G183">
        <v>153.5</v>
      </c>
      <c r="H183" t="s">
        <v>19</v>
      </c>
      <c r="I183" t="s">
        <v>38</v>
      </c>
      <c r="J183" t="s">
        <v>400</v>
      </c>
      <c r="K183" t="s">
        <v>504</v>
      </c>
      <c r="L183" t="s">
        <v>153</v>
      </c>
      <c r="M183" t="s">
        <v>32</v>
      </c>
      <c r="N183" t="s">
        <v>678</v>
      </c>
      <c r="O183" t="s">
        <v>679</v>
      </c>
    </row>
    <row r="184" spans="1:15" x14ac:dyDescent="0.2">
      <c r="A184">
        <v>183</v>
      </c>
      <c r="B184" t="s">
        <v>127</v>
      </c>
      <c r="C184" t="s">
        <v>128</v>
      </c>
      <c r="D184" t="s">
        <v>17</v>
      </c>
      <c r="E184" t="s">
        <v>18</v>
      </c>
      <c r="F184">
        <v>5.32</v>
      </c>
      <c r="G184">
        <v>868.3</v>
      </c>
      <c r="H184" t="s">
        <v>19</v>
      </c>
      <c r="I184" t="s">
        <v>104</v>
      </c>
      <c r="J184" t="s">
        <v>680</v>
      </c>
      <c r="K184" t="s">
        <v>359</v>
      </c>
      <c r="L184" t="s">
        <v>131</v>
      </c>
      <c r="M184" t="s">
        <v>24</v>
      </c>
      <c r="N184" t="s">
        <v>681</v>
      </c>
      <c r="O184" t="s">
        <v>682</v>
      </c>
    </row>
    <row r="185" spans="1:15" x14ac:dyDescent="0.2">
      <c r="A185">
        <v>184</v>
      </c>
      <c r="B185" t="s">
        <v>188</v>
      </c>
      <c r="C185" t="s">
        <v>189</v>
      </c>
      <c r="D185" t="s">
        <v>17</v>
      </c>
      <c r="E185" t="s">
        <v>18</v>
      </c>
      <c r="F185">
        <v>2.1</v>
      </c>
      <c r="G185">
        <v>70.3</v>
      </c>
      <c r="H185" t="s">
        <v>19</v>
      </c>
      <c r="I185" t="s">
        <v>104</v>
      </c>
      <c r="J185" t="s">
        <v>683</v>
      </c>
      <c r="K185" t="s">
        <v>252</v>
      </c>
      <c r="L185" t="s">
        <v>23</v>
      </c>
      <c r="M185" t="s">
        <v>24</v>
      </c>
      <c r="N185" t="s">
        <v>684</v>
      </c>
      <c r="O185" t="s">
        <v>685</v>
      </c>
    </row>
    <row r="186" spans="1:15" x14ac:dyDescent="0.2">
      <c r="A186">
        <v>185</v>
      </c>
      <c r="B186" t="s">
        <v>145</v>
      </c>
      <c r="C186" t="s">
        <v>146</v>
      </c>
      <c r="D186" t="s">
        <v>17</v>
      </c>
      <c r="E186" t="s">
        <v>18</v>
      </c>
      <c r="F186">
        <v>2.0099999999999998</v>
      </c>
      <c r="G186">
        <v>64.3</v>
      </c>
      <c r="H186" t="s">
        <v>37</v>
      </c>
      <c r="I186" t="s">
        <v>104</v>
      </c>
      <c r="J186" t="s">
        <v>686</v>
      </c>
      <c r="K186" t="s">
        <v>148</v>
      </c>
      <c r="L186" t="s">
        <v>475</v>
      </c>
      <c r="M186" t="s">
        <v>41</v>
      </c>
      <c r="N186" t="s">
        <v>687</v>
      </c>
      <c r="O186" t="s">
        <v>688</v>
      </c>
    </row>
    <row r="187" spans="1:15" x14ac:dyDescent="0.2">
      <c r="A187">
        <v>186</v>
      </c>
      <c r="B187" t="s">
        <v>320</v>
      </c>
      <c r="C187" t="s">
        <v>321</v>
      </c>
      <c r="D187" t="s">
        <v>17</v>
      </c>
      <c r="E187" t="s">
        <v>203</v>
      </c>
      <c r="F187">
        <v>0.5</v>
      </c>
      <c r="G187">
        <v>26.4</v>
      </c>
      <c r="H187" t="s">
        <v>156</v>
      </c>
      <c r="I187" t="s">
        <v>104</v>
      </c>
      <c r="J187" t="s">
        <v>51</v>
      </c>
      <c r="K187" t="s">
        <v>297</v>
      </c>
      <c r="L187" t="s">
        <v>355</v>
      </c>
      <c r="M187" t="s">
        <v>323</v>
      </c>
      <c r="N187" t="s">
        <v>689</v>
      </c>
      <c r="O187" t="s">
        <v>690</v>
      </c>
    </row>
    <row r="188" spans="1:15" x14ac:dyDescent="0.2">
      <c r="A188">
        <v>187</v>
      </c>
      <c r="B188" t="s">
        <v>87</v>
      </c>
      <c r="C188" t="s">
        <v>88</v>
      </c>
      <c r="D188" t="s">
        <v>17</v>
      </c>
      <c r="E188" t="s">
        <v>69</v>
      </c>
      <c r="F188">
        <v>1.03</v>
      </c>
      <c r="G188">
        <v>11.3</v>
      </c>
      <c r="H188" t="s">
        <v>61</v>
      </c>
      <c r="I188" t="s">
        <v>104</v>
      </c>
      <c r="J188" t="s">
        <v>691</v>
      </c>
      <c r="K188" t="s">
        <v>272</v>
      </c>
      <c r="L188" t="s">
        <v>72</v>
      </c>
      <c r="M188" t="s">
        <v>32</v>
      </c>
      <c r="N188" t="s">
        <v>692</v>
      </c>
      <c r="O188" t="s">
        <v>693</v>
      </c>
    </row>
    <row r="189" spans="1:15" x14ac:dyDescent="0.2">
      <c r="A189">
        <v>188</v>
      </c>
      <c r="B189" t="s">
        <v>120</v>
      </c>
      <c r="C189" t="s">
        <v>121</v>
      </c>
      <c r="D189" t="s">
        <v>17</v>
      </c>
      <c r="E189" t="s">
        <v>18</v>
      </c>
      <c r="F189">
        <v>0.87</v>
      </c>
      <c r="G189">
        <v>36.9</v>
      </c>
      <c r="H189" t="s">
        <v>37</v>
      </c>
      <c r="I189" t="s">
        <v>20</v>
      </c>
      <c r="J189" t="s">
        <v>694</v>
      </c>
      <c r="K189" t="s">
        <v>135</v>
      </c>
      <c r="L189" t="s">
        <v>46</v>
      </c>
      <c r="M189" t="s">
        <v>73</v>
      </c>
      <c r="N189" t="s">
        <v>695</v>
      </c>
      <c r="O189" t="s">
        <v>696</v>
      </c>
    </row>
    <row r="190" spans="1:15" x14ac:dyDescent="0.2">
      <c r="A190">
        <v>189</v>
      </c>
      <c r="B190" t="s">
        <v>15</v>
      </c>
      <c r="C190" t="s">
        <v>16</v>
      </c>
      <c r="D190" t="s">
        <v>17</v>
      </c>
      <c r="E190" t="s">
        <v>18</v>
      </c>
      <c r="F190">
        <v>2.1800000000000002</v>
      </c>
      <c r="G190">
        <v>75.2</v>
      </c>
      <c r="H190" t="s">
        <v>19</v>
      </c>
      <c r="I190" t="s">
        <v>38</v>
      </c>
      <c r="J190" t="s">
        <v>697</v>
      </c>
      <c r="K190" t="s">
        <v>22</v>
      </c>
      <c r="L190" t="s">
        <v>46</v>
      </c>
      <c r="M190" t="s">
        <v>24</v>
      </c>
      <c r="N190" t="s">
        <v>698</v>
      </c>
      <c r="O190" t="s">
        <v>699</v>
      </c>
    </row>
    <row r="191" spans="1:15" x14ac:dyDescent="0.2">
      <c r="A191">
        <v>190</v>
      </c>
      <c r="B191" t="s">
        <v>35</v>
      </c>
      <c r="C191" t="s">
        <v>36</v>
      </c>
      <c r="D191" t="s">
        <v>17</v>
      </c>
      <c r="E191" t="s">
        <v>18</v>
      </c>
      <c r="F191">
        <v>1.1299999999999999</v>
      </c>
      <c r="G191">
        <v>101.7</v>
      </c>
      <c r="H191" t="s">
        <v>37</v>
      </c>
      <c r="I191" t="s">
        <v>20</v>
      </c>
      <c r="J191" t="s">
        <v>700</v>
      </c>
      <c r="K191" t="s">
        <v>30</v>
      </c>
      <c r="L191" t="s">
        <v>40</v>
      </c>
      <c r="M191" t="s">
        <v>41</v>
      </c>
      <c r="N191" t="s">
        <v>701</v>
      </c>
      <c r="O191" t="s">
        <v>702</v>
      </c>
    </row>
    <row r="192" spans="1:15" x14ac:dyDescent="0.2">
      <c r="A192">
        <v>191</v>
      </c>
      <c r="B192" t="s">
        <v>145</v>
      </c>
      <c r="C192" t="s">
        <v>146</v>
      </c>
      <c r="D192" t="s">
        <v>17</v>
      </c>
      <c r="E192" t="s">
        <v>18</v>
      </c>
      <c r="F192">
        <v>2.74</v>
      </c>
      <c r="G192">
        <v>133.6</v>
      </c>
      <c r="H192" t="s">
        <v>19</v>
      </c>
      <c r="I192" t="s">
        <v>20</v>
      </c>
      <c r="J192" t="s">
        <v>703</v>
      </c>
      <c r="K192" t="s">
        <v>148</v>
      </c>
      <c r="L192" t="s">
        <v>23</v>
      </c>
      <c r="M192" t="s">
        <v>41</v>
      </c>
      <c r="N192" t="s">
        <v>704</v>
      </c>
      <c r="O192" t="s">
        <v>705</v>
      </c>
    </row>
    <row r="193" spans="1:15" x14ac:dyDescent="0.2">
      <c r="A193">
        <v>192</v>
      </c>
      <c r="B193" t="s">
        <v>145</v>
      </c>
      <c r="C193" t="s">
        <v>146</v>
      </c>
      <c r="D193" t="s">
        <v>17</v>
      </c>
      <c r="E193" t="s">
        <v>18</v>
      </c>
      <c r="F193">
        <v>2.13</v>
      </c>
      <c r="G193">
        <v>75.2</v>
      </c>
      <c r="H193" t="s">
        <v>61</v>
      </c>
      <c r="I193" t="s">
        <v>38</v>
      </c>
      <c r="J193" t="s">
        <v>706</v>
      </c>
      <c r="K193" t="s">
        <v>148</v>
      </c>
      <c r="L193" t="s">
        <v>23</v>
      </c>
      <c r="M193" t="s">
        <v>41</v>
      </c>
      <c r="N193" t="s">
        <v>707</v>
      </c>
      <c r="O193" t="s">
        <v>708</v>
      </c>
    </row>
    <row r="194" spans="1:15" x14ac:dyDescent="0.2">
      <c r="A194">
        <v>193</v>
      </c>
      <c r="B194" t="s">
        <v>120</v>
      </c>
      <c r="C194" t="s">
        <v>121</v>
      </c>
      <c r="D194" t="s">
        <v>17</v>
      </c>
      <c r="E194" t="s">
        <v>18</v>
      </c>
      <c r="F194">
        <v>0.76</v>
      </c>
      <c r="G194">
        <v>29.5</v>
      </c>
      <c r="H194" t="s">
        <v>37</v>
      </c>
      <c r="I194" t="s">
        <v>104</v>
      </c>
      <c r="J194" t="s">
        <v>709</v>
      </c>
      <c r="K194" t="s">
        <v>135</v>
      </c>
      <c r="L194" t="s">
        <v>124</v>
      </c>
      <c r="M194" t="s">
        <v>73</v>
      </c>
      <c r="N194" t="s">
        <v>710</v>
      </c>
      <c r="O194" t="s">
        <v>711</v>
      </c>
    </row>
    <row r="195" spans="1:15" x14ac:dyDescent="0.2">
      <c r="A195">
        <v>194</v>
      </c>
      <c r="B195" t="s">
        <v>87</v>
      </c>
      <c r="C195" t="s">
        <v>88</v>
      </c>
      <c r="D195" t="s">
        <v>17</v>
      </c>
      <c r="E195" t="s">
        <v>69</v>
      </c>
      <c r="F195">
        <v>1</v>
      </c>
      <c r="G195">
        <v>10</v>
      </c>
      <c r="H195" t="s">
        <v>19</v>
      </c>
      <c r="I195" t="s">
        <v>20</v>
      </c>
      <c r="J195" t="s">
        <v>712</v>
      </c>
      <c r="K195" t="s">
        <v>297</v>
      </c>
      <c r="L195" t="s">
        <v>91</v>
      </c>
      <c r="M195" t="s">
        <v>32</v>
      </c>
      <c r="N195" t="s">
        <v>713</v>
      </c>
      <c r="O195" t="s">
        <v>714</v>
      </c>
    </row>
    <row r="196" spans="1:15" x14ac:dyDescent="0.2">
      <c r="A196">
        <v>195</v>
      </c>
      <c r="B196" t="s">
        <v>183</v>
      </c>
      <c r="C196" t="s">
        <v>184</v>
      </c>
      <c r="D196" t="s">
        <v>17</v>
      </c>
      <c r="E196" t="s">
        <v>18</v>
      </c>
      <c r="F196">
        <v>2.15</v>
      </c>
      <c r="G196">
        <v>70.3</v>
      </c>
      <c r="H196" t="s">
        <v>61</v>
      </c>
      <c r="I196" t="s">
        <v>20</v>
      </c>
      <c r="J196" t="s">
        <v>715</v>
      </c>
      <c r="K196" t="s">
        <v>130</v>
      </c>
      <c r="L196" t="s">
        <v>195</v>
      </c>
      <c r="M196" t="s">
        <v>41</v>
      </c>
      <c r="N196" t="s">
        <v>716</v>
      </c>
      <c r="O196" t="s">
        <v>717</v>
      </c>
    </row>
    <row r="197" spans="1:15" x14ac:dyDescent="0.2">
      <c r="A197">
        <v>196</v>
      </c>
      <c r="B197" t="s">
        <v>120</v>
      </c>
      <c r="C197" t="s">
        <v>121</v>
      </c>
      <c r="D197" t="s">
        <v>17</v>
      </c>
      <c r="E197" t="s">
        <v>18</v>
      </c>
      <c r="F197">
        <v>2.54</v>
      </c>
      <c r="G197">
        <v>103.5</v>
      </c>
      <c r="H197" t="s">
        <v>61</v>
      </c>
      <c r="I197" t="s">
        <v>104</v>
      </c>
      <c r="J197" t="s">
        <v>718</v>
      </c>
      <c r="K197" t="s">
        <v>135</v>
      </c>
      <c r="L197" t="s">
        <v>124</v>
      </c>
      <c r="M197" t="s">
        <v>73</v>
      </c>
      <c r="N197" t="s">
        <v>719</v>
      </c>
      <c r="O197" t="s">
        <v>720</v>
      </c>
    </row>
    <row r="198" spans="1:15" x14ac:dyDescent="0.2">
      <c r="A198">
        <v>197</v>
      </c>
      <c r="B198" t="s">
        <v>87</v>
      </c>
      <c r="C198" t="s">
        <v>88</v>
      </c>
      <c r="D198" t="s">
        <v>17</v>
      </c>
      <c r="E198" t="s">
        <v>69</v>
      </c>
      <c r="F198">
        <v>0.99</v>
      </c>
      <c r="G198">
        <v>11.7</v>
      </c>
      <c r="H198" t="s">
        <v>19</v>
      </c>
      <c r="I198" t="s">
        <v>20</v>
      </c>
      <c r="J198" t="s">
        <v>721</v>
      </c>
      <c r="K198" t="s">
        <v>248</v>
      </c>
      <c r="L198" t="s">
        <v>72</v>
      </c>
      <c r="M198" t="s">
        <v>32</v>
      </c>
      <c r="N198" t="s">
        <v>722</v>
      </c>
      <c r="O198" t="s">
        <v>723</v>
      </c>
    </row>
    <row r="199" spans="1:15" x14ac:dyDescent="0.2">
      <c r="A199">
        <v>198</v>
      </c>
      <c r="B199" t="s">
        <v>188</v>
      </c>
      <c r="C199" t="s">
        <v>189</v>
      </c>
      <c r="D199" t="s">
        <v>17</v>
      </c>
      <c r="E199" t="s">
        <v>18</v>
      </c>
      <c r="F199">
        <v>2.36</v>
      </c>
      <c r="G199">
        <v>83</v>
      </c>
      <c r="H199" t="s">
        <v>61</v>
      </c>
      <c r="I199" t="s">
        <v>38</v>
      </c>
      <c r="J199" t="s">
        <v>724</v>
      </c>
      <c r="K199" t="s">
        <v>191</v>
      </c>
      <c r="L199" t="s">
        <v>23</v>
      </c>
      <c r="M199" t="s">
        <v>24</v>
      </c>
      <c r="N199" t="s">
        <v>725</v>
      </c>
      <c r="O199" t="s">
        <v>726</v>
      </c>
    </row>
    <row r="200" spans="1:15" x14ac:dyDescent="0.2">
      <c r="A200">
        <v>199</v>
      </c>
      <c r="B200" t="s">
        <v>59</v>
      </c>
      <c r="C200" t="s">
        <v>60</v>
      </c>
      <c r="D200" t="s">
        <v>17</v>
      </c>
      <c r="E200" t="s">
        <v>18</v>
      </c>
      <c r="F200">
        <v>2.89</v>
      </c>
      <c r="G200">
        <v>160.1</v>
      </c>
      <c r="H200" t="s">
        <v>19</v>
      </c>
      <c r="I200" t="s">
        <v>38</v>
      </c>
      <c r="J200" t="s">
        <v>727</v>
      </c>
      <c r="K200" t="s">
        <v>293</v>
      </c>
      <c r="L200" t="s">
        <v>581</v>
      </c>
      <c r="M200" t="s">
        <v>41</v>
      </c>
      <c r="N200" t="s">
        <v>728</v>
      </c>
      <c r="O200" t="s">
        <v>729</v>
      </c>
    </row>
    <row r="201" spans="1:15" x14ac:dyDescent="0.2">
      <c r="A201">
        <v>200</v>
      </c>
      <c r="B201" t="s">
        <v>27</v>
      </c>
      <c r="C201" t="s">
        <v>28</v>
      </c>
      <c r="D201" t="s">
        <v>17</v>
      </c>
      <c r="E201" t="s">
        <v>18</v>
      </c>
      <c r="F201">
        <v>3.88</v>
      </c>
      <c r="G201">
        <v>266.2</v>
      </c>
      <c r="H201" t="s">
        <v>19</v>
      </c>
      <c r="I201" t="s">
        <v>20</v>
      </c>
      <c r="J201" t="s">
        <v>730</v>
      </c>
      <c r="K201" t="s">
        <v>240</v>
      </c>
      <c r="L201" t="s">
        <v>31</v>
      </c>
      <c r="M201" t="s">
        <v>32</v>
      </c>
      <c r="N201" t="s">
        <v>731</v>
      </c>
      <c r="O201" t="s">
        <v>732</v>
      </c>
    </row>
    <row r="202" spans="1:15" x14ac:dyDescent="0.2">
      <c r="A202">
        <v>201</v>
      </c>
      <c r="B202" t="s">
        <v>127</v>
      </c>
      <c r="C202" t="s">
        <v>128</v>
      </c>
      <c r="D202" t="s">
        <v>17</v>
      </c>
      <c r="E202" t="s">
        <v>18</v>
      </c>
      <c r="F202">
        <v>3.58</v>
      </c>
      <c r="G202">
        <v>522.79999999999995</v>
      </c>
      <c r="H202" t="s">
        <v>61</v>
      </c>
      <c r="I202" t="s">
        <v>20</v>
      </c>
      <c r="J202" t="s">
        <v>733</v>
      </c>
      <c r="K202" t="s">
        <v>52</v>
      </c>
      <c r="L202" t="s">
        <v>479</v>
      </c>
      <c r="M202" t="s">
        <v>24</v>
      </c>
      <c r="N202" t="s">
        <v>734</v>
      </c>
      <c r="O202" t="s">
        <v>735</v>
      </c>
    </row>
    <row r="203" spans="1:15" x14ac:dyDescent="0.2">
      <c r="A203">
        <v>202</v>
      </c>
      <c r="B203" t="s">
        <v>59</v>
      </c>
      <c r="C203" t="s">
        <v>60</v>
      </c>
      <c r="D203" t="s">
        <v>17</v>
      </c>
      <c r="E203" t="s">
        <v>18</v>
      </c>
      <c r="F203">
        <v>1.55</v>
      </c>
      <c r="G203">
        <v>54.2</v>
      </c>
      <c r="H203" t="s">
        <v>37</v>
      </c>
      <c r="I203" t="s">
        <v>20</v>
      </c>
      <c r="J203" t="s">
        <v>736</v>
      </c>
      <c r="K203" t="s">
        <v>98</v>
      </c>
      <c r="L203" t="s">
        <v>581</v>
      </c>
      <c r="M203" t="s">
        <v>41</v>
      </c>
      <c r="N203" t="s">
        <v>737</v>
      </c>
      <c r="O203" t="s">
        <v>738</v>
      </c>
    </row>
    <row r="204" spans="1:15" x14ac:dyDescent="0.2">
      <c r="A204">
        <v>203</v>
      </c>
      <c r="B204" t="s">
        <v>115</v>
      </c>
      <c r="C204" t="s">
        <v>116</v>
      </c>
      <c r="D204" t="s">
        <v>17</v>
      </c>
      <c r="E204" t="s">
        <v>18</v>
      </c>
      <c r="F204">
        <v>0.56000000000000005</v>
      </c>
      <c r="G204">
        <v>133.9</v>
      </c>
      <c r="H204" t="s">
        <v>156</v>
      </c>
      <c r="I204" t="s">
        <v>104</v>
      </c>
      <c r="J204" t="s">
        <v>497</v>
      </c>
      <c r="K204" t="s">
        <v>637</v>
      </c>
      <c r="L204" t="s">
        <v>56</v>
      </c>
      <c r="M204" t="s">
        <v>24</v>
      </c>
      <c r="N204" t="s">
        <v>739</v>
      </c>
      <c r="O204" t="s">
        <v>740</v>
      </c>
    </row>
    <row r="205" spans="1:15" x14ac:dyDescent="0.2">
      <c r="A205">
        <v>204</v>
      </c>
      <c r="B205" t="s">
        <v>49</v>
      </c>
      <c r="C205" t="s">
        <v>50</v>
      </c>
      <c r="D205" t="s">
        <v>17</v>
      </c>
      <c r="E205" t="s">
        <v>18</v>
      </c>
      <c r="F205">
        <v>2.25</v>
      </c>
      <c r="G205">
        <v>104.2</v>
      </c>
      <c r="H205" t="s">
        <v>37</v>
      </c>
      <c r="I205" t="s">
        <v>20</v>
      </c>
      <c r="J205" t="s">
        <v>741</v>
      </c>
      <c r="K205" t="s">
        <v>742</v>
      </c>
      <c r="L205" t="s">
        <v>80</v>
      </c>
      <c r="M205" t="s">
        <v>32</v>
      </c>
      <c r="N205" t="s">
        <v>743</v>
      </c>
      <c r="O205" t="s">
        <v>744</v>
      </c>
    </row>
    <row r="206" spans="1:15" x14ac:dyDescent="0.2">
      <c r="A206">
        <v>205</v>
      </c>
      <c r="B206" t="s">
        <v>115</v>
      </c>
      <c r="C206" t="s">
        <v>116</v>
      </c>
      <c r="D206" t="s">
        <v>17</v>
      </c>
      <c r="E206" t="s">
        <v>18</v>
      </c>
      <c r="F206">
        <v>4.62</v>
      </c>
      <c r="G206">
        <v>712</v>
      </c>
      <c r="H206" t="s">
        <v>19</v>
      </c>
      <c r="I206" t="s">
        <v>38</v>
      </c>
      <c r="J206" t="s">
        <v>745</v>
      </c>
      <c r="K206" t="s">
        <v>223</v>
      </c>
      <c r="L206" t="s">
        <v>80</v>
      </c>
      <c r="M206" t="s">
        <v>24</v>
      </c>
      <c r="N206" t="s">
        <v>746</v>
      </c>
      <c r="O206" t="s">
        <v>747</v>
      </c>
    </row>
    <row r="207" spans="1:15" x14ac:dyDescent="0.2">
      <c r="A207">
        <v>206</v>
      </c>
      <c r="B207" t="s">
        <v>15</v>
      </c>
      <c r="C207" t="s">
        <v>16</v>
      </c>
      <c r="D207" t="s">
        <v>17</v>
      </c>
      <c r="E207" t="s">
        <v>18</v>
      </c>
      <c r="F207">
        <v>1.83</v>
      </c>
      <c r="G207">
        <v>54.7</v>
      </c>
      <c r="H207" t="s">
        <v>19</v>
      </c>
      <c r="I207" t="s">
        <v>20</v>
      </c>
      <c r="J207" t="s">
        <v>748</v>
      </c>
      <c r="K207" t="s">
        <v>233</v>
      </c>
      <c r="L207" t="s">
        <v>23</v>
      </c>
      <c r="M207" t="s">
        <v>24</v>
      </c>
      <c r="N207" t="s">
        <v>749</v>
      </c>
      <c r="O207" t="s">
        <v>750</v>
      </c>
    </row>
    <row r="208" spans="1:15" x14ac:dyDescent="0.2">
      <c r="A208">
        <v>207</v>
      </c>
      <c r="B208" t="s">
        <v>67</v>
      </c>
      <c r="C208" t="s">
        <v>68</v>
      </c>
      <c r="D208" t="s">
        <v>17</v>
      </c>
      <c r="E208" t="s">
        <v>69</v>
      </c>
      <c r="F208">
        <v>1.51</v>
      </c>
      <c r="G208">
        <v>22.3</v>
      </c>
      <c r="H208" t="s">
        <v>19</v>
      </c>
      <c r="I208" t="s">
        <v>104</v>
      </c>
      <c r="J208" t="s">
        <v>751</v>
      </c>
      <c r="K208" t="s">
        <v>142</v>
      </c>
      <c r="L208" t="s">
        <v>310</v>
      </c>
      <c r="M208" t="s">
        <v>73</v>
      </c>
      <c r="N208" t="s">
        <v>752</v>
      </c>
      <c r="O208" t="s">
        <v>753</v>
      </c>
    </row>
    <row r="209" spans="1:15" x14ac:dyDescent="0.2">
      <c r="A209">
        <v>208</v>
      </c>
      <c r="B209" t="s">
        <v>127</v>
      </c>
      <c r="C209" t="s">
        <v>128</v>
      </c>
      <c r="D209" t="s">
        <v>17</v>
      </c>
      <c r="E209" t="s">
        <v>18</v>
      </c>
      <c r="F209">
        <v>5.91</v>
      </c>
      <c r="G209">
        <v>906.6</v>
      </c>
      <c r="H209" t="s">
        <v>19</v>
      </c>
      <c r="I209" t="s">
        <v>20</v>
      </c>
      <c r="J209" t="s">
        <v>754</v>
      </c>
      <c r="K209" t="s">
        <v>210</v>
      </c>
      <c r="L209" t="s">
        <v>479</v>
      </c>
      <c r="M209" t="s">
        <v>24</v>
      </c>
      <c r="N209" t="s">
        <v>755</v>
      </c>
      <c r="O209" t="s">
        <v>756</v>
      </c>
    </row>
    <row r="210" spans="1:15" x14ac:dyDescent="0.2">
      <c r="A210">
        <v>209</v>
      </c>
      <c r="B210" t="s">
        <v>145</v>
      </c>
      <c r="C210" t="s">
        <v>146</v>
      </c>
      <c r="D210" t="s">
        <v>17</v>
      </c>
      <c r="E210" t="s">
        <v>18</v>
      </c>
      <c r="F210">
        <v>2.96</v>
      </c>
      <c r="G210">
        <v>120.7</v>
      </c>
      <c r="H210" t="s">
        <v>61</v>
      </c>
      <c r="I210" t="s">
        <v>38</v>
      </c>
      <c r="J210" t="s">
        <v>757</v>
      </c>
      <c r="K210" t="s">
        <v>148</v>
      </c>
      <c r="L210" t="s">
        <v>23</v>
      </c>
      <c r="M210" t="s">
        <v>41</v>
      </c>
      <c r="N210" t="s">
        <v>758</v>
      </c>
      <c r="O210" t="s">
        <v>759</v>
      </c>
    </row>
    <row r="211" spans="1:15" x14ac:dyDescent="0.2">
      <c r="A211">
        <v>210</v>
      </c>
      <c r="B211" t="s">
        <v>127</v>
      </c>
      <c r="C211" t="s">
        <v>128</v>
      </c>
      <c r="D211" t="s">
        <v>17</v>
      </c>
      <c r="E211" t="s">
        <v>18</v>
      </c>
      <c r="F211">
        <v>6.02</v>
      </c>
      <c r="G211">
        <v>1085.5999999999999</v>
      </c>
      <c r="H211" t="s">
        <v>19</v>
      </c>
      <c r="I211" t="s">
        <v>104</v>
      </c>
      <c r="J211" t="s">
        <v>760</v>
      </c>
      <c r="K211" t="s">
        <v>191</v>
      </c>
      <c r="L211" t="s">
        <v>131</v>
      </c>
      <c r="M211" t="s">
        <v>24</v>
      </c>
      <c r="N211" t="s">
        <v>761</v>
      </c>
      <c r="O211" t="s">
        <v>762</v>
      </c>
    </row>
    <row r="212" spans="1:15" x14ac:dyDescent="0.2">
      <c r="A212">
        <v>211</v>
      </c>
      <c r="B212" t="s">
        <v>67</v>
      </c>
      <c r="C212" t="s">
        <v>68</v>
      </c>
      <c r="D212" t="s">
        <v>17</v>
      </c>
      <c r="E212" t="s">
        <v>69</v>
      </c>
      <c r="F212">
        <v>1.51</v>
      </c>
      <c r="G212">
        <v>23.7</v>
      </c>
      <c r="H212" t="s">
        <v>19</v>
      </c>
      <c r="I212" t="s">
        <v>38</v>
      </c>
      <c r="J212" t="s">
        <v>763</v>
      </c>
      <c r="K212" t="s">
        <v>71</v>
      </c>
      <c r="L212" t="s">
        <v>72</v>
      </c>
      <c r="M212" t="s">
        <v>73</v>
      </c>
      <c r="N212" t="s">
        <v>764</v>
      </c>
      <c r="O212" t="s">
        <v>765</v>
      </c>
    </row>
    <row r="213" spans="1:15" x14ac:dyDescent="0.2">
      <c r="A213">
        <v>212</v>
      </c>
      <c r="B213" t="s">
        <v>120</v>
      </c>
      <c r="C213" t="s">
        <v>121</v>
      </c>
      <c r="D213" t="s">
        <v>17</v>
      </c>
      <c r="E213" t="s">
        <v>18</v>
      </c>
      <c r="F213">
        <v>3.09</v>
      </c>
      <c r="G213">
        <v>169.1</v>
      </c>
      <c r="H213" t="s">
        <v>61</v>
      </c>
      <c r="I213" t="s">
        <v>20</v>
      </c>
      <c r="J213" t="s">
        <v>766</v>
      </c>
      <c r="K213" t="s">
        <v>123</v>
      </c>
      <c r="L213" t="s">
        <v>46</v>
      </c>
      <c r="M213" t="s">
        <v>73</v>
      </c>
      <c r="N213" t="s">
        <v>767</v>
      </c>
      <c r="O213" t="s">
        <v>768</v>
      </c>
    </row>
    <row r="214" spans="1:15" x14ac:dyDescent="0.2">
      <c r="A214">
        <v>213</v>
      </c>
      <c r="B214" t="s">
        <v>320</v>
      </c>
      <c r="C214" t="s">
        <v>321</v>
      </c>
      <c r="D214" t="s">
        <v>17</v>
      </c>
      <c r="E214" t="s">
        <v>203</v>
      </c>
      <c r="F214">
        <v>2.61</v>
      </c>
      <c r="G214">
        <v>134.19999999999999</v>
      </c>
      <c r="H214" t="s">
        <v>61</v>
      </c>
      <c r="I214" t="s">
        <v>20</v>
      </c>
      <c r="J214" t="s">
        <v>769</v>
      </c>
      <c r="K214" t="s">
        <v>354</v>
      </c>
      <c r="L214" t="s">
        <v>23</v>
      </c>
      <c r="M214" t="s">
        <v>323</v>
      </c>
      <c r="N214" t="s">
        <v>770</v>
      </c>
      <c r="O214" t="s">
        <v>771</v>
      </c>
    </row>
    <row r="215" spans="1:15" x14ac:dyDescent="0.2">
      <c r="A215">
        <v>214</v>
      </c>
      <c r="B215" t="s">
        <v>27</v>
      </c>
      <c r="C215" t="s">
        <v>28</v>
      </c>
      <c r="D215" t="s">
        <v>17</v>
      </c>
      <c r="E215" t="s">
        <v>18</v>
      </c>
      <c r="F215">
        <v>2.44</v>
      </c>
      <c r="G215">
        <v>113.3</v>
      </c>
      <c r="H215" t="s">
        <v>37</v>
      </c>
      <c r="I215" t="s">
        <v>20</v>
      </c>
      <c r="J215" t="s">
        <v>772</v>
      </c>
      <c r="K215" t="s">
        <v>45</v>
      </c>
      <c r="L215" t="s">
        <v>389</v>
      </c>
      <c r="M215" t="s">
        <v>32</v>
      </c>
      <c r="N215" t="s">
        <v>773</v>
      </c>
      <c r="O215" t="s">
        <v>774</v>
      </c>
    </row>
    <row r="216" spans="1:15" x14ac:dyDescent="0.2">
      <c r="A216">
        <v>215</v>
      </c>
      <c r="B216" t="s">
        <v>87</v>
      </c>
      <c r="C216" t="s">
        <v>88</v>
      </c>
      <c r="D216" t="s">
        <v>17</v>
      </c>
      <c r="E216" t="s">
        <v>69</v>
      </c>
      <c r="F216">
        <v>0.93</v>
      </c>
      <c r="G216">
        <v>8.4</v>
      </c>
      <c r="H216" t="s">
        <v>19</v>
      </c>
      <c r="I216" t="s">
        <v>20</v>
      </c>
      <c r="J216" t="s">
        <v>775</v>
      </c>
      <c r="K216" t="s">
        <v>297</v>
      </c>
      <c r="L216" t="s">
        <v>91</v>
      </c>
      <c r="M216" t="s">
        <v>32</v>
      </c>
      <c r="N216" t="s">
        <v>776</v>
      </c>
      <c r="O216" t="s">
        <v>777</v>
      </c>
    </row>
    <row r="217" spans="1:15" x14ac:dyDescent="0.2">
      <c r="A217">
        <v>216</v>
      </c>
      <c r="B217" t="s">
        <v>188</v>
      </c>
      <c r="C217" t="s">
        <v>189</v>
      </c>
      <c r="D217" t="s">
        <v>17</v>
      </c>
      <c r="E217" t="s">
        <v>18</v>
      </c>
      <c r="F217">
        <v>1.64</v>
      </c>
      <c r="G217">
        <v>42.3</v>
      </c>
      <c r="H217" t="s">
        <v>37</v>
      </c>
      <c r="I217" t="s">
        <v>20</v>
      </c>
      <c r="J217" t="s">
        <v>778</v>
      </c>
      <c r="K217" t="s">
        <v>191</v>
      </c>
      <c r="L217" t="s">
        <v>23</v>
      </c>
      <c r="M217" t="s">
        <v>24</v>
      </c>
      <c r="N217" t="s">
        <v>779</v>
      </c>
      <c r="O217" t="s">
        <v>780</v>
      </c>
    </row>
    <row r="218" spans="1:15" x14ac:dyDescent="0.2">
      <c r="A218">
        <v>217</v>
      </c>
      <c r="B218" t="s">
        <v>201</v>
      </c>
      <c r="C218" t="s">
        <v>202</v>
      </c>
      <c r="D218" t="s">
        <v>17</v>
      </c>
      <c r="E218" t="s">
        <v>203</v>
      </c>
      <c r="F218">
        <v>2.23</v>
      </c>
      <c r="G218">
        <v>105.1</v>
      </c>
      <c r="H218" t="s">
        <v>61</v>
      </c>
      <c r="I218" t="s">
        <v>38</v>
      </c>
      <c r="J218" t="s">
        <v>781</v>
      </c>
      <c r="K218" t="s">
        <v>248</v>
      </c>
      <c r="L218" t="s">
        <v>23</v>
      </c>
      <c r="M218" t="s">
        <v>41</v>
      </c>
      <c r="N218" t="s">
        <v>782</v>
      </c>
      <c r="O218" t="s">
        <v>783</v>
      </c>
    </row>
    <row r="219" spans="1:15" x14ac:dyDescent="0.2">
      <c r="A219">
        <v>218</v>
      </c>
      <c r="B219" t="s">
        <v>320</v>
      </c>
      <c r="C219" t="s">
        <v>321</v>
      </c>
      <c r="D219" t="s">
        <v>17</v>
      </c>
      <c r="E219" t="s">
        <v>203</v>
      </c>
      <c r="F219">
        <v>0.33</v>
      </c>
      <c r="G219">
        <v>32.6</v>
      </c>
      <c r="H219" t="s">
        <v>156</v>
      </c>
      <c r="I219" t="s">
        <v>104</v>
      </c>
      <c r="J219" t="s">
        <v>784</v>
      </c>
      <c r="K219" t="s">
        <v>330</v>
      </c>
      <c r="L219" t="s">
        <v>23</v>
      </c>
      <c r="M219" t="s">
        <v>323</v>
      </c>
      <c r="N219" t="s">
        <v>785</v>
      </c>
      <c r="O219" t="s">
        <v>786</v>
      </c>
    </row>
    <row r="220" spans="1:15" x14ac:dyDescent="0.2">
      <c r="A220">
        <v>219</v>
      </c>
      <c r="B220" t="s">
        <v>183</v>
      </c>
      <c r="C220" t="s">
        <v>184</v>
      </c>
      <c r="D220" t="s">
        <v>17</v>
      </c>
      <c r="E220" t="s">
        <v>18</v>
      </c>
      <c r="F220">
        <v>2.0299999999999998</v>
      </c>
      <c r="G220">
        <v>73.2</v>
      </c>
      <c r="H220" t="s">
        <v>19</v>
      </c>
      <c r="I220" t="s">
        <v>20</v>
      </c>
      <c r="J220" t="s">
        <v>787</v>
      </c>
      <c r="K220" t="s">
        <v>130</v>
      </c>
      <c r="L220" t="s">
        <v>788</v>
      </c>
      <c r="M220" t="s">
        <v>41</v>
      </c>
      <c r="N220" t="s">
        <v>789</v>
      </c>
      <c r="O220" t="s">
        <v>790</v>
      </c>
    </row>
    <row r="221" spans="1:15" x14ac:dyDescent="0.2">
      <c r="A221">
        <v>220</v>
      </c>
      <c r="B221" t="s">
        <v>392</v>
      </c>
      <c r="C221" t="s">
        <v>393</v>
      </c>
      <c r="D221" t="s">
        <v>17</v>
      </c>
      <c r="E221" t="s">
        <v>18</v>
      </c>
      <c r="F221">
        <v>2.76</v>
      </c>
      <c r="G221">
        <v>94.8</v>
      </c>
      <c r="H221" t="s">
        <v>61</v>
      </c>
      <c r="I221" t="s">
        <v>38</v>
      </c>
      <c r="J221" t="s">
        <v>791</v>
      </c>
      <c r="K221" t="s">
        <v>191</v>
      </c>
      <c r="L221" t="s">
        <v>46</v>
      </c>
      <c r="M221" t="s">
        <v>24</v>
      </c>
      <c r="N221" t="s">
        <v>792</v>
      </c>
      <c r="O221" t="s">
        <v>793</v>
      </c>
    </row>
    <row r="222" spans="1:15" x14ac:dyDescent="0.2">
      <c r="A222">
        <v>221</v>
      </c>
      <c r="B222" t="s">
        <v>188</v>
      </c>
      <c r="C222" t="s">
        <v>189</v>
      </c>
      <c r="D222" t="s">
        <v>17</v>
      </c>
      <c r="E222" t="s">
        <v>18</v>
      </c>
      <c r="F222">
        <v>1.2</v>
      </c>
      <c r="G222">
        <v>40.700000000000003</v>
      </c>
      <c r="H222" t="s">
        <v>37</v>
      </c>
      <c r="I222" t="s">
        <v>104</v>
      </c>
      <c r="J222" t="s">
        <v>794</v>
      </c>
      <c r="K222" t="s">
        <v>252</v>
      </c>
      <c r="L222" t="s">
        <v>23</v>
      </c>
      <c r="M222" t="s">
        <v>24</v>
      </c>
      <c r="N222" t="s">
        <v>795</v>
      </c>
      <c r="O222" t="s">
        <v>796</v>
      </c>
    </row>
    <row r="223" spans="1:15" x14ac:dyDescent="0.2">
      <c r="A223">
        <v>222</v>
      </c>
      <c r="B223" t="s">
        <v>27</v>
      </c>
      <c r="C223" t="s">
        <v>28</v>
      </c>
      <c r="D223" t="s">
        <v>17</v>
      </c>
      <c r="E223" t="s">
        <v>18</v>
      </c>
      <c r="F223">
        <v>2.77</v>
      </c>
      <c r="G223">
        <v>130</v>
      </c>
      <c r="H223" t="s">
        <v>19</v>
      </c>
      <c r="I223" t="s">
        <v>104</v>
      </c>
      <c r="J223" t="s">
        <v>797</v>
      </c>
      <c r="K223" t="s">
        <v>45</v>
      </c>
      <c r="L223" t="s">
        <v>131</v>
      </c>
      <c r="M223" t="s">
        <v>32</v>
      </c>
      <c r="N223" t="s">
        <v>798</v>
      </c>
      <c r="O223" t="s">
        <v>799</v>
      </c>
    </row>
    <row r="224" spans="1:15" x14ac:dyDescent="0.2">
      <c r="A224">
        <v>223</v>
      </c>
      <c r="B224" t="s">
        <v>76</v>
      </c>
      <c r="C224" t="s">
        <v>77</v>
      </c>
      <c r="D224" t="s">
        <v>17</v>
      </c>
      <c r="E224" t="s">
        <v>18</v>
      </c>
      <c r="F224">
        <v>2.4</v>
      </c>
      <c r="G224">
        <v>111.4</v>
      </c>
      <c r="H224" t="s">
        <v>61</v>
      </c>
      <c r="I224" t="s">
        <v>20</v>
      </c>
      <c r="J224" t="s">
        <v>800</v>
      </c>
      <c r="K224" t="s">
        <v>415</v>
      </c>
      <c r="L224" t="s">
        <v>46</v>
      </c>
      <c r="M224" t="s">
        <v>24</v>
      </c>
      <c r="N224" t="s">
        <v>801</v>
      </c>
      <c r="O224" t="s">
        <v>802</v>
      </c>
    </row>
    <row r="225" spans="1:15" x14ac:dyDescent="0.2">
      <c r="A225">
        <v>224</v>
      </c>
      <c r="B225" t="s">
        <v>15</v>
      </c>
      <c r="C225" t="s">
        <v>16</v>
      </c>
      <c r="D225" t="s">
        <v>17</v>
      </c>
      <c r="E225" t="s">
        <v>18</v>
      </c>
      <c r="F225">
        <v>2.78</v>
      </c>
      <c r="G225">
        <v>100.4</v>
      </c>
      <c r="H225" t="s">
        <v>61</v>
      </c>
      <c r="I225" t="s">
        <v>20</v>
      </c>
      <c r="J225" t="s">
        <v>803</v>
      </c>
      <c r="K225" t="s">
        <v>233</v>
      </c>
      <c r="L225" t="s">
        <v>46</v>
      </c>
      <c r="M225" t="s">
        <v>24</v>
      </c>
      <c r="N225" t="s">
        <v>804</v>
      </c>
      <c r="O225" t="s">
        <v>805</v>
      </c>
    </row>
    <row r="226" spans="1:15" x14ac:dyDescent="0.2">
      <c r="A226">
        <v>225</v>
      </c>
      <c r="B226" t="s">
        <v>27</v>
      </c>
      <c r="C226" t="s">
        <v>28</v>
      </c>
      <c r="D226" t="s">
        <v>17</v>
      </c>
      <c r="E226" t="s">
        <v>18</v>
      </c>
      <c r="F226">
        <v>1.92</v>
      </c>
      <c r="G226">
        <v>107.4</v>
      </c>
      <c r="H226" t="s">
        <v>37</v>
      </c>
      <c r="I226" t="s">
        <v>104</v>
      </c>
      <c r="J226" t="s">
        <v>806</v>
      </c>
      <c r="K226" t="s">
        <v>45</v>
      </c>
      <c r="L226" t="s">
        <v>317</v>
      </c>
      <c r="M226" t="s">
        <v>32</v>
      </c>
      <c r="N226" t="s">
        <v>807</v>
      </c>
      <c r="O226" t="s">
        <v>808</v>
      </c>
    </row>
    <row r="227" spans="1:15" x14ac:dyDescent="0.2">
      <c r="A227">
        <v>226</v>
      </c>
      <c r="B227" t="s">
        <v>35</v>
      </c>
      <c r="C227" t="s">
        <v>36</v>
      </c>
      <c r="D227" t="s">
        <v>17</v>
      </c>
      <c r="E227" t="s">
        <v>18</v>
      </c>
      <c r="F227">
        <v>3.88</v>
      </c>
      <c r="G227">
        <v>346.7</v>
      </c>
      <c r="H227" t="s">
        <v>19</v>
      </c>
      <c r="I227" t="s">
        <v>38</v>
      </c>
      <c r="J227" t="s">
        <v>809</v>
      </c>
      <c r="K227" t="s">
        <v>240</v>
      </c>
      <c r="L227" t="s">
        <v>40</v>
      </c>
      <c r="M227" t="s">
        <v>41</v>
      </c>
      <c r="N227" t="s">
        <v>810</v>
      </c>
      <c r="O227" t="s">
        <v>811</v>
      </c>
    </row>
    <row r="228" spans="1:15" x14ac:dyDescent="0.2">
      <c r="A228">
        <v>227</v>
      </c>
      <c r="B228" t="s">
        <v>67</v>
      </c>
      <c r="C228" t="s">
        <v>68</v>
      </c>
      <c r="D228" t="s">
        <v>17</v>
      </c>
      <c r="E228" t="s">
        <v>69</v>
      </c>
      <c r="F228">
        <v>1.4</v>
      </c>
      <c r="G228">
        <v>22.8</v>
      </c>
      <c r="H228" t="s">
        <v>19</v>
      </c>
      <c r="I228" t="s">
        <v>20</v>
      </c>
      <c r="J228" t="s">
        <v>812</v>
      </c>
      <c r="K228" t="s">
        <v>142</v>
      </c>
      <c r="L228" t="s">
        <v>310</v>
      </c>
      <c r="M228" t="s">
        <v>73</v>
      </c>
      <c r="N228" t="s">
        <v>813</v>
      </c>
      <c r="O228" t="s">
        <v>814</v>
      </c>
    </row>
    <row r="229" spans="1:15" x14ac:dyDescent="0.2">
      <c r="A229">
        <v>228</v>
      </c>
      <c r="B229" t="s">
        <v>320</v>
      </c>
      <c r="C229" t="s">
        <v>321</v>
      </c>
      <c r="D229" t="s">
        <v>17</v>
      </c>
      <c r="E229" t="s">
        <v>203</v>
      </c>
      <c r="F229">
        <v>1.79</v>
      </c>
      <c r="G229">
        <v>66.7</v>
      </c>
      <c r="H229" t="s">
        <v>37</v>
      </c>
      <c r="I229" t="s">
        <v>20</v>
      </c>
      <c r="J229" t="s">
        <v>815</v>
      </c>
      <c r="K229" t="s">
        <v>354</v>
      </c>
      <c r="L229" t="s">
        <v>23</v>
      </c>
      <c r="M229" t="s">
        <v>323</v>
      </c>
      <c r="N229" t="s">
        <v>816</v>
      </c>
      <c r="O229" t="s">
        <v>817</v>
      </c>
    </row>
    <row r="230" spans="1:15" x14ac:dyDescent="0.2">
      <c r="A230">
        <v>229</v>
      </c>
      <c r="B230" t="s">
        <v>35</v>
      </c>
      <c r="C230" t="s">
        <v>36</v>
      </c>
      <c r="D230" t="s">
        <v>17</v>
      </c>
      <c r="E230" t="s">
        <v>18</v>
      </c>
      <c r="F230">
        <v>2.99</v>
      </c>
      <c r="G230">
        <v>215.3</v>
      </c>
      <c r="H230" t="s">
        <v>37</v>
      </c>
      <c r="I230" t="s">
        <v>104</v>
      </c>
      <c r="J230" t="s">
        <v>818</v>
      </c>
      <c r="K230" t="s">
        <v>30</v>
      </c>
      <c r="L230" t="s">
        <v>244</v>
      </c>
      <c r="M230" t="s">
        <v>41</v>
      </c>
      <c r="N230" t="s">
        <v>819</v>
      </c>
      <c r="O230" t="s">
        <v>820</v>
      </c>
    </row>
    <row r="231" spans="1:15" x14ac:dyDescent="0.2">
      <c r="A231">
        <v>230</v>
      </c>
      <c r="B231" t="s">
        <v>188</v>
      </c>
      <c r="C231" t="s">
        <v>189</v>
      </c>
      <c r="D231" t="s">
        <v>17</v>
      </c>
      <c r="E231" t="s">
        <v>18</v>
      </c>
      <c r="F231">
        <v>2.87</v>
      </c>
      <c r="G231">
        <v>128</v>
      </c>
      <c r="H231" t="s">
        <v>19</v>
      </c>
      <c r="I231" t="s">
        <v>20</v>
      </c>
      <c r="J231" t="s">
        <v>821</v>
      </c>
      <c r="K231" t="s">
        <v>252</v>
      </c>
      <c r="L231" t="s">
        <v>46</v>
      </c>
      <c r="M231" t="s">
        <v>24</v>
      </c>
      <c r="N231" t="s">
        <v>822</v>
      </c>
      <c r="O231" t="s">
        <v>823</v>
      </c>
    </row>
    <row r="232" spans="1:15" x14ac:dyDescent="0.2">
      <c r="A232">
        <v>231</v>
      </c>
      <c r="B232" t="s">
        <v>35</v>
      </c>
      <c r="C232" t="s">
        <v>36</v>
      </c>
      <c r="D232" t="s">
        <v>17</v>
      </c>
      <c r="E232" t="s">
        <v>18</v>
      </c>
      <c r="F232">
        <v>0.82</v>
      </c>
      <c r="G232">
        <v>93.9</v>
      </c>
      <c r="H232" t="s">
        <v>156</v>
      </c>
      <c r="I232" t="s">
        <v>20</v>
      </c>
      <c r="J232" t="s">
        <v>824</v>
      </c>
      <c r="K232" t="s">
        <v>30</v>
      </c>
      <c r="L232" t="s">
        <v>40</v>
      </c>
      <c r="M232" t="s">
        <v>41</v>
      </c>
      <c r="N232" t="s">
        <v>825</v>
      </c>
      <c r="O232" t="s">
        <v>826</v>
      </c>
    </row>
    <row r="233" spans="1:15" x14ac:dyDescent="0.2">
      <c r="A233">
        <v>232</v>
      </c>
      <c r="B233" t="s">
        <v>115</v>
      </c>
      <c r="C233" t="s">
        <v>116</v>
      </c>
      <c r="D233" t="s">
        <v>17</v>
      </c>
      <c r="E233" t="s">
        <v>18</v>
      </c>
      <c r="F233">
        <v>3.14</v>
      </c>
      <c r="G233">
        <v>336.8</v>
      </c>
      <c r="H233" t="s">
        <v>61</v>
      </c>
      <c r="I233" t="s">
        <v>38</v>
      </c>
      <c r="J233" t="s">
        <v>691</v>
      </c>
      <c r="K233" t="s">
        <v>282</v>
      </c>
      <c r="L233" t="s">
        <v>46</v>
      </c>
      <c r="M233" t="s">
        <v>24</v>
      </c>
      <c r="N233" t="s">
        <v>827</v>
      </c>
      <c r="O233" t="s">
        <v>828</v>
      </c>
    </row>
    <row r="234" spans="1:15" x14ac:dyDescent="0.2">
      <c r="A234">
        <v>233</v>
      </c>
      <c r="B234" t="s">
        <v>207</v>
      </c>
      <c r="C234" t="s">
        <v>208</v>
      </c>
      <c r="D234" t="s">
        <v>17</v>
      </c>
      <c r="E234" t="s">
        <v>18</v>
      </c>
      <c r="F234">
        <v>1.94</v>
      </c>
      <c r="G234">
        <v>54.2</v>
      </c>
      <c r="H234" t="s">
        <v>61</v>
      </c>
      <c r="I234" t="s">
        <v>38</v>
      </c>
      <c r="J234" t="s">
        <v>829</v>
      </c>
      <c r="K234" t="s">
        <v>210</v>
      </c>
      <c r="L234" t="s">
        <v>211</v>
      </c>
      <c r="M234" t="s">
        <v>24</v>
      </c>
      <c r="N234" t="s">
        <v>830</v>
      </c>
      <c r="O234" t="s">
        <v>831</v>
      </c>
    </row>
    <row r="235" spans="1:15" x14ac:dyDescent="0.2">
      <c r="A235">
        <v>234</v>
      </c>
      <c r="B235" t="s">
        <v>76</v>
      </c>
      <c r="C235" t="s">
        <v>77</v>
      </c>
      <c r="D235" t="s">
        <v>17</v>
      </c>
      <c r="E235" t="s">
        <v>18</v>
      </c>
      <c r="F235">
        <v>2.98</v>
      </c>
      <c r="G235">
        <v>190.6</v>
      </c>
      <c r="H235" t="s">
        <v>19</v>
      </c>
      <c r="I235" t="s">
        <v>104</v>
      </c>
      <c r="J235" t="s">
        <v>832</v>
      </c>
      <c r="K235" t="s">
        <v>79</v>
      </c>
      <c r="L235" t="s">
        <v>46</v>
      </c>
      <c r="M235" t="s">
        <v>24</v>
      </c>
      <c r="N235" t="s">
        <v>833</v>
      </c>
      <c r="O235" t="s">
        <v>834</v>
      </c>
    </row>
    <row r="236" spans="1:15" x14ac:dyDescent="0.2">
      <c r="A236">
        <v>235</v>
      </c>
      <c r="B236" t="s">
        <v>188</v>
      </c>
      <c r="C236" t="s">
        <v>189</v>
      </c>
      <c r="D236" t="s">
        <v>17</v>
      </c>
      <c r="E236" t="s">
        <v>18</v>
      </c>
      <c r="F236">
        <v>1.74</v>
      </c>
      <c r="G236">
        <v>48.3</v>
      </c>
      <c r="H236" t="s">
        <v>37</v>
      </c>
      <c r="I236" t="s">
        <v>104</v>
      </c>
      <c r="J236" t="s">
        <v>835</v>
      </c>
      <c r="K236" t="s">
        <v>191</v>
      </c>
      <c r="L236" t="s">
        <v>46</v>
      </c>
      <c r="M236" t="s">
        <v>24</v>
      </c>
      <c r="N236" t="s">
        <v>836</v>
      </c>
      <c r="O236" t="s">
        <v>837</v>
      </c>
    </row>
    <row r="237" spans="1:15" x14ac:dyDescent="0.2">
      <c r="A237">
        <v>236</v>
      </c>
      <c r="B237" t="s">
        <v>201</v>
      </c>
      <c r="C237" t="s">
        <v>202</v>
      </c>
      <c r="D237" t="s">
        <v>17</v>
      </c>
      <c r="E237" t="s">
        <v>203</v>
      </c>
      <c r="F237">
        <v>2.0699999999999998</v>
      </c>
      <c r="G237">
        <v>93.2</v>
      </c>
      <c r="H237" t="s">
        <v>19</v>
      </c>
      <c r="I237" t="s">
        <v>20</v>
      </c>
      <c r="J237" t="s">
        <v>838</v>
      </c>
      <c r="K237" t="s">
        <v>106</v>
      </c>
      <c r="L237" t="s">
        <v>23</v>
      </c>
      <c r="M237" t="s">
        <v>41</v>
      </c>
      <c r="N237" t="s">
        <v>839</v>
      </c>
      <c r="O237" t="s">
        <v>840</v>
      </c>
    </row>
    <row r="238" spans="1:15" x14ac:dyDescent="0.2">
      <c r="A238">
        <v>237</v>
      </c>
      <c r="B238" t="s">
        <v>120</v>
      </c>
      <c r="C238" t="s">
        <v>121</v>
      </c>
      <c r="D238" t="s">
        <v>17</v>
      </c>
      <c r="E238" t="s">
        <v>18</v>
      </c>
      <c r="F238">
        <v>2.94</v>
      </c>
      <c r="G238">
        <v>139.69999999999999</v>
      </c>
      <c r="H238" t="s">
        <v>19</v>
      </c>
      <c r="I238" t="s">
        <v>38</v>
      </c>
      <c r="J238" t="s">
        <v>841</v>
      </c>
      <c r="K238" t="s">
        <v>123</v>
      </c>
      <c r="L238" t="s">
        <v>46</v>
      </c>
      <c r="M238" t="s">
        <v>73</v>
      </c>
      <c r="N238" t="s">
        <v>842</v>
      </c>
      <c r="O238" t="s">
        <v>843</v>
      </c>
    </row>
    <row r="239" spans="1:15" x14ac:dyDescent="0.2">
      <c r="A239">
        <v>238</v>
      </c>
      <c r="B239" t="s">
        <v>27</v>
      </c>
      <c r="C239" t="s">
        <v>28</v>
      </c>
      <c r="D239" t="s">
        <v>17</v>
      </c>
      <c r="E239" t="s">
        <v>18</v>
      </c>
      <c r="F239">
        <v>1.01</v>
      </c>
      <c r="G239">
        <v>84.2</v>
      </c>
      <c r="H239" t="s">
        <v>37</v>
      </c>
      <c r="I239" t="s">
        <v>20</v>
      </c>
      <c r="J239" t="s">
        <v>844</v>
      </c>
      <c r="K239" t="s">
        <v>30</v>
      </c>
      <c r="L239" t="s">
        <v>317</v>
      </c>
      <c r="M239" t="s">
        <v>32</v>
      </c>
      <c r="N239" t="s">
        <v>845</v>
      </c>
      <c r="O239" t="s">
        <v>846</v>
      </c>
    </row>
    <row r="240" spans="1:15" x14ac:dyDescent="0.2">
      <c r="A240">
        <v>239</v>
      </c>
      <c r="B240" t="s">
        <v>120</v>
      </c>
      <c r="C240" t="s">
        <v>121</v>
      </c>
      <c r="D240" t="s">
        <v>17</v>
      </c>
      <c r="E240" t="s">
        <v>18</v>
      </c>
      <c r="F240">
        <v>2.79</v>
      </c>
      <c r="G240">
        <v>133.30000000000001</v>
      </c>
      <c r="H240" t="s">
        <v>19</v>
      </c>
      <c r="I240" t="s">
        <v>104</v>
      </c>
      <c r="J240" t="s">
        <v>847</v>
      </c>
      <c r="K240" t="s">
        <v>135</v>
      </c>
      <c r="L240" t="s">
        <v>124</v>
      </c>
      <c r="M240" t="s">
        <v>73</v>
      </c>
      <c r="N240" t="s">
        <v>848</v>
      </c>
      <c r="O240" t="s">
        <v>849</v>
      </c>
    </row>
    <row r="241" spans="1:15" x14ac:dyDescent="0.2">
      <c r="A241">
        <v>240</v>
      </c>
      <c r="B241" t="s">
        <v>15</v>
      </c>
      <c r="C241" t="s">
        <v>16</v>
      </c>
      <c r="D241" t="s">
        <v>17</v>
      </c>
      <c r="E241" t="s">
        <v>18</v>
      </c>
      <c r="F241">
        <v>1.9</v>
      </c>
      <c r="G241">
        <v>55.3</v>
      </c>
      <c r="H241" t="s">
        <v>19</v>
      </c>
      <c r="I241" t="s">
        <v>38</v>
      </c>
      <c r="J241" t="s">
        <v>850</v>
      </c>
      <c r="K241" t="s">
        <v>45</v>
      </c>
      <c r="L241" t="s">
        <v>23</v>
      </c>
      <c r="M241" t="s">
        <v>24</v>
      </c>
      <c r="N241" t="s">
        <v>851</v>
      </c>
      <c r="O241" t="s">
        <v>852</v>
      </c>
    </row>
    <row r="242" spans="1:15" x14ac:dyDescent="0.2">
      <c r="A242">
        <v>241</v>
      </c>
      <c r="B242" t="s">
        <v>183</v>
      </c>
      <c r="C242" t="s">
        <v>184</v>
      </c>
      <c r="D242" t="s">
        <v>17</v>
      </c>
      <c r="E242" t="s">
        <v>18</v>
      </c>
      <c r="F242">
        <v>1.88</v>
      </c>
      <c r="G242">
        <v>57.7</v>
      </c>
      <c r="H242" t="s">
        <v>61</v>
      </c>
      <c r="I242" t="s">
        <v>20</v>
      </c>
      <c r="J242" t="s">
        <v>519</v>
      </c>
      <c r="K242" t="s">
        <v>130</v>
      </c>
      <c r="L242" t="s">
        <v>195</v>
      </c>
      <c r="M242" t="s">
        <v>41</v>
      </c>
      <c r="N242" t="s">
        <v>853</v>
      </c>
      <c r="O242" t="s">
        <v>854</v>
      </c>
    </row>
    <row r="243" spans="1:15" x14ac:dyDescent="0.2">
      <c r="A243">
        <v>242</v>
      </c>
      <c r="B243" t="s">
        <v>76</v>
      </c>
      <c r="C243" t="s">
        <v>77</v>
      </c>
      <c r="D243" t="s">
        <v>17</v>
      </c>
      <c r="E243" t="s">
        <v>18</v>
      </c>
      <c r="F243">
        <v>1.99</v>
      </c>
      <c r="G243">
        <v>78.3</v>
      </c>
      <c r="H243" t="s">
        <v>61</v>
      </c>
      <c r="I243" t="s">
        <v>38</v>
      </c>
      <c r="J243" t="s">
        <v>855</v>
      </c>
      <c r="K243" t="s">
        <v>350</v>
      </c>
      <c r="L243" t="s">
        <v>216</v>
      </c>
      <c r="M243" t="s">
        <v>24</v>
      </c>
      <c r="N243" t="s">
        <v>856</v>
      </c>
      <c r="O243" t="s">
        <v>857</v>
      </c>
    </row>
    <row r="244" spans="1:15" x14ac:dyDescent="0.2">
      <c r="A244">
        <v>243</v>
      </c>
      <c r="B244" t="s">
        <v>67</v>
      </c>
      <c r="C244" t="s">
        <v>68</v>
      </c>
      <c r="D244" t="s">
        <v>17</v>
      </c>
      <c r="E244" t="s">
        <v>69</v>
      </c>
      <c r="F244">
        <v>1.46</v>
      </c>
      <c r="G244">
        <v>23.3</v>
      </c>
      <c r="H244" t="s">
        <v>19</v>
      </c>
      <c r="I244" t="s">
        <v>38</v>
      </c>
      <c r="J244" t="s">
        <v>858</v>
      </c>
      <c r="K244" t="s">
        <v>71</v>
      </c>
      <c r="L244" t="s">
        <v>72</v>
      </c>
      <c r="M244" t="s">
        <v>73</v>
      </c>
      <c r="N244" t="s">
        <v>859</v>
      </c>
      <c r="O244" t="s">
        <v>860</v>
      </c>
    </row>
    <row r="245" spans="1:15" x14ac:dyDescent="0.2">
      <c r="A245">
        <v>244</v>
      </c>
      <c r="B245" t="s">
        <v>207</v>
      </c>
      <c r="C245" t="s">
        <v>208</v>
      </c>
      <c r="D245" t="s">
        <v>17</v>
      </c>
      <c r="E245" t="s">
        <v>18</v>
      </c>
      <c r="F245">
        <v>1.69</v>
      </c>
      <c r="G245">
        <v>45.7</v>
      </c>
      <c r="H245" t="s">
        <v>19</v>
      </c>
      <c r="I245" t="s">
        <v>38</v>
      </c>
      <c r="J245" t="s">
        <v>861</v>
      </c>
      <c r="K245" t="s">
        <v>210</v>
      </c>
      <c r="L245" t="s">
        <v>211</v>
      </c>
      <c r="M245" t="s">
        <v>24</v>
      </c>
      <c r="N245" t="s">
        <v>862</v>
      </c>
      <c r="O245" t="s">
        <v>863</v>
      </c>
    </row>
    <row r="246" spans="1:15" x14ac:dyDescent="0.2">
      <c r="A246">
        <v>245</v>
      </c>
      <c r="B246" t="s">
        <v>35</v>
      </c>
      <c r="C246" t="s">
        <v>36</v>
      </c>
      <c r="D246" t="s">
        <v>17</v>
      </c>
      <c r="E246" t="s">
        <v>18</v>
      </c>
      <c r="F246">
        <v>2.14</v>
      </c>
      <c r="G246">
        <v>143</v>
      </c>
      <c r="H246" t="s">
        <v>37</v>
      </c>
      <c r="I246" t="s">
        <v>38</v>
      </c>
      <c r="J246" t="s">
        <v>864</v>
      </c>
      <c r="K246" t="s">
        <v>30</v>
      </c>
      <c r="L246" t="s">
        <v>244</v>
      </c>
      <c r="M246" t="s">
        <v>41</v>
      </c>
      <c r="N246" t="s">
        <v>865</v>
      </c>
      <c r="O246" t="s">
        <v>866</v>
      </c>
    </row>
    <row r="247" spans="1:15" x14ac:dyDescent="0.2">
      <c r="A247">
        <v>246</v>
      </c>
      <c r="B247" t="s">
        <v>67</v>
      </c>
      <c r="C247" t="s">
        <v>68</v>
      </c>
      <c r="D247" t="s">
        <v>17</v>
      </c>
      <c r="E247" t="s">
        <v>69</v>
      </c>
      <c r="F247">
        <v>1.42</v>
      </c>
      <c r="G247">
        <v>25.1</v>
      </c>
      <c r="H247" t="s">
        <v>19</v>
      </c>
      <c r="I247" t="s">
        <v>38</v>
      </c>
      <c r="J247" t="s">
        <v>867</v>
      </c>
      <c r="K247" t="s">
        <v>71</v>
      </c>
      <c r="L247" t="s">
        <v>72</v>
      </c>
      <c r="M247" t="s">
        <v>73</v>
      </c>
      <c r="N247" t="s">
        <v>868</v>
      </c>
      <c r="O247" t="s">
        <v>869</v>
      </c>
    </row>
    <row r="248" spans="1:15" x14ac:dyDescent="0.2">
      <c r="A248">
        <v>247</v>
      </c>
      <c r="B248" t="s">
        <v>145</v>
      </c>
      <c r="C248" t="s">
        <v>146</v>
      </c>
      <c r="D248" t="s">
        <v>17</v>
      </c>
      <c r="E248" t="s">
        <v>18</v>
      </c>
      <c r="F248">
        <v>2.0699999999999998</v>
      </c>
      <c r="G248">
        <v>84.4</v>
      </c>
      <c r="H248" t="s">
        <v>19</v>
      </c>
      <c r="I248" t="s">
        <v>20</v>
      </c>
      <c r="J248" t="s">
        <v>870</v>
      </c>
      <c r="K248" t="s">
        <v>148</v>
      </c>
      <c r="L248" t="s">
        <v>23</v>
      </c>
      <c r="M248" t="s">
        <v>41</v>
      </c>
      <c r="N248" t="s">
        <v>871</v>
      </c>
      <c r="O248" t="s">
        <v>872</v>
      </c>
    </row>
    <row r="249" spans="1:15" x14ac:dyDescent="0.2">
      <c r="A249">
        <v>248</v>
      </c>
      <c r="B249" t="s">
        <v>59</v>
      </c>
      <c r="C249" t="s">
        <v>60</v>
      </c>
      <c r="D249" t="s">
        <v>17</v>
      </c>
      <c r="E249" t="s">
        <v>18</v>
      </c>
      <c r="F249">
        <v>1.52</v>
      </c>
      <c r="G249">
        <v>52.5</v>
      </c>
      <c r="H249" t="s">
        <v>37</v>
      </c>
      <c r="I249" t="s">
        <v>20</v>
      </c>
      <c r="J249" t="s">
        <v>873</v>
      </c>
      <c r="K249" t="s">
        <v>520</v>
      </c>
      <c r="L249" t="s">
        <v>581</v>
      </c>
      <c r="M249" t="s">
        <v>41</v>
      </c>
      <c r="N249" t="s">
        <v>874</v>
      </c>
      <c r="O249" t="s">
        <v>875</v>
      </c>
    </row>
    <row r="250" spans="1:15" x14ac:dyDescent="0.2">
      <c r="A250">
        <v>249</v>
      </c>
      <c r="B250" t="s">
        <v>127</v>
      </c>
      <c r="C250" t="s">
        <v>128</v>
      </c>
      <c r="D250" t="s">
        <v>17</v>
      </c>
      <c r="E250" t="s">
        <v>18</v>
      </c>
      <c r="F250">
        <v>3.55</v>
      </c>
      <c r="G250">
        <v>405.8</v>
      </c>
      <c r="H250" t="s">
        <v>37</v>
      </c>
      <c r="I250" t="s">
        <v>38</v>
      </c>
      <c r="J250" t="s">
        <v>876</v>
      </c>
      <c r="K250" t="s">
        <v>286</v>
      </c>
      <c r="L250" t="s">
        <v>479</v>
      </c>
      <c r="M250" t="s">
        <v>24</v>
      </c>
      <c r="N250" t="s">
        <v>877</v>
      </c>
      <c r="O250" t="s">
        <v>878</v>
      </c>
    </row>
    <row r="251" spans="1:15" x14ac:dyDescent="0.2">
      <c r="A251">
        <v>250</v>
      </c>
      <c r="B251" t="s">
        <v>27</v>
      </c>
      <c r="C251" t="s">
        <v>28</v>
      </c>
      <c r="D251" t="s">
        <v>17</v>
      </c>
      <c r="E251" t="s">
        <v>18</v>
      </c>
      <c r="F251">
        <v>2.8</v>
      </c>
      <c r="G251">
        <v>165.3</v>
      </c>
      <c r="H251" t="s">
        <v>19</v>
      </c>
      <c r="I251" t="s">
        <v>20</v>
      </c>
      <c r="J251" t="s">
        <v>879</v>
      </c>
      <c r="K251" t="s">
        <v>148</v>
      </c>
      <c r="L251" t="s">
        <v>389</v>
      </c>
      <c r="M251" t="s">
        <v>32</v>
      </c>
      <c r="N251" t="s">
        <v>880</v>
      </c>
      <c r="O251" t="s">
        <v>881</v>
      </c>
    </row>
    <row r="252" spans="1:15" x14ac:dyDescent="0.2">
      <c r="A252">
        <v>251</v>
      </c>
      <c r="B252" t="s">
        <v>87</v>
      </c>
      <c r="C252" t="s">
        <v>88</v>
      </c>
      <c r="D252" t="s">
        <v>17</v>
      </c>
      <c r="E252" t="s">
        <v>69</v>
      </c>
      <c r="F252">
        <v>1.24</v>
      </c>
      <c r="G252">
        <v>13.5</v>
      </c>
      <c r="H252" t="s">
        <v>19</v>
      </c>
      <c r="I252" t="s">
        <v>20</v>
      </c>
      <c r="J252" t="s">
        <v>882</v>
      </c>
      <c r="K252" t="s">
        <v>272</v>
      </c>
      <c r="L252" t="s">
        <v>72</v>
      </c>
      <c r="M252" t="s">
        <v>32</v>
      </c>
      <c r="N252" t="s">
        <v>883</v>
      </c>
      <c r="O252" t="s">
        <v>884</v>
      </c>
    </row>
    <row r="253" spans="1:15" x14ac:dyDescent="0.2">
      <c r="A253">
        <v>252</v>
      </c>
      <c r="B253" t="s">
        <v>201</v>
      </c>
      <c r="C253" t="s">
        <v>202</v>
      </c>
      <c r="D253" t="s">
        <v>17</v>
      </c>
      <c r="E253" t="s">
        <v>203</v>
      </c>
      <c r="F253">
        <v>2.89</v>
      </c>
      <c r="G253">
        <v>169.2</v>
      </c>
      <c r="H253" t="s">
        <v>61</v>
      </c>
      <c r="I253" t="s">
        <v>20</v>
      </c>
      <c r="J253" t="s">
        <v>885</v>
      </c>
      <c r="K253" t="s">
        <v>106</v>
      </c>
      <c r="L253" t="s">
        <v>23</v>
      </c>
      <c r="M253" t="s">
        <v>41</v>
      </c>
      <c r="N253" t="s">
        <v>886</v>
      </c>
      <c r="O253" t="s">
        <v>887</v>
      </c>
    </row>
    <row r="254" spans="1:15" x14ac:dyDescent="0.2">
      <c r="A254">
        <v>253</v>
      </c>
      <c r="B254" t="s">
        <v>320</v>
      </c>
      <c r="C254" t="s">
        <v>321</v>
      </c>
      <c r="D254" t="s">
        <v>17</v>
      </c>
      <c r="E254" t="s">
        <v>203</v>
      </c>
      <c r="F254">
        <v>2.86</v>
      </c>
      <c r="G254">
        <v>164.1</v>
      </c>
      <c r="H254" t="s">
        <v>19</v>
      </c>
      <c r="I254" t="s">
        <v>104</v>
      </c>
      <c r="J254" t="s">
        <v>888</v>
      </c>
      <c r="K254" t="s">
        <v>354</v>
      </c>
      <c r="L254" t="s">
        <v>355</v>
      </c>
      <c r="M254" t="s">
        <v>323</v>
      </c>
      <c r="N254" t="s">
        <v>889</v>
      </c>
      <c r="O254" t="s">
        <v>890</v>
      </c>
    </row>
    <row r="255" spans="1:15" x14ac:dyDescent="0.2">
      <c r="A255">
        <v>254</v>
      </c>
      <c r="B255" t="s">
        <v>183</v>
      </c>
      <c r="C255" t="s">
        <v>184</v>
      </c>
      <c r="D255" t="s">
        <v>17</v>
      </c>
      <c r="E255" t="s">
        <v>18</v>
      </c>
      <c r="F255">
        <v>0.38</v>
      </c>
      <c r="G255">
        <v>22</v>
      </c>
      <c r="H255" t="s">
        <v>156</v>
      </c>
      <c r="I255" t="s">
        <v>20</v>
      </c>
      <c r="J255" t="s">
        <v>891</v>
      </c>
      <c r="K255" t="s">
        <v>130</v>
      </c>
      <c r="L255" t="s">
        <v>788</v>
      </c>
      <c r="M255" t="s">
        <v>41</v>
      </c>
      <c r="N255" t="s">
        <v>892</v>
      </c>
      <c r="O255" t="s">
        <v>893</v>
      </c>
    </row>
    <row r="256" spans="1:15" x14ac:dyDescent="0.2">
      <c r="A256">
        <v>255</v>
      </c>
      <c r="B256" t="s">
        <v>115</v>
      </c>
      <c r="C256" t="s">
        <v>116</v>
      </c>
      <c r="D256" t="s">
        <v>17</v>
      </c>
      <c r="E256" t="s">
        <v>18</v>
      </c>
      <c r="F256">
        <v>3.56</v>
      </c>
      <c r="G256">
        <v>437.1</v>
      </c>
      <c r="H256" t="s">
        <v>19</v>
      </c>
      <c r="I256" t="s">
        <v>104</v>
      </c>
      <c r="J256" t="s">
        <v>894</v>
      </c>
      <c r="K256" t="s">
        <v>637</v>
      </c>
      <c r="L256" t="s">
        <v>56</v>
      </c>
      <c r="M256" t="s">
        <v>24</v>
      </c>
      <c r="N256" t="s">
        <v>895</v>
      </c>
      <c r="O256" t="s">
        <v>896</v>
      </c>
    </row>
    <row r="257" spans="1:15" x14ac:dyDescent="0.2">
      <c r="A257">
        <v>256</v>
      </c>
      <c r="B257" t="s">
        <v>87</v>
      </c>
      <c r="C257" t="s">
        <v>88</v>
      </c>
      <c r="D257" t="s">
        <v>17</v>
      </c>
      <c r="E257" t="s">
        <v>69</v>
      </c>
      <c r="F257">
        <v>1.03</v>
      </c>
      <c r="G257">
        <v>10.4</v>
      </c>
      <c r="H257" t="s">
        <v>19</v>
      </c>
      <c r="I257" t="s">
        <v>38</v>
      </c>
      <c r="J257" t="s">
        <v>897</v>
      </c>
      <c r="K257" t="s">
        <v>90</v>
      </c>
      <c r="L257" t="s">
        <v>72</v>
      </c>
      <c r="M257" t="s">
        <v>32</v>
      </c>
      <c r="N257" t="s">
        <v>181</v>
      </c>
      <c r="O257" t="s">
        <v>898</v>
      </c>
    </row>
    <row r="258" spans="1:15" x14ac:dyDescent="0.2">
      <c r="A258">
        <v>257</v>
      </c>
      <c r="B258" t="s">
        <v>27</v>
      </c>
      <c r="C258" t="s">
        <v>28</v>
      </c>
      <c r="D258" t="s">
        <v>17</v>
      </c>
      <c r="E258" t="s">
        <v>18</v>
      </c>
      <c r="F258">
        <v>3.51</v>
      </c>
      <c r="G258">
        <v>241.3</v>
      </c>
      <c r="H258" t="s">
        <v>19</v>
      </c>
      <c r="I258" t="s">
        <v>38</v>
      </c>
      <c r="J258" t="s">
        <v>899</v>
      </c>
      <c r="K258" t="s">
        <v>148</v>
      </c>
      <c r="L258" t="s">
        <v>131</v>
      </c>
      <c r="M258" t="s">
        <v>32</v>
      </c>
      <c r="N258" t="s">
        <v>900</v>
      </c>
      <c r="O258" t="s">
        <v>901</v>
      </c>
    </row>
    <row r="259" spans="1:15" x14ac:dyDescent="0.2">
      <c r="A259">
        <v>258</v>
      </c>
      <c r="B259" t="s">
        <v>49</v>
      </c>
      <c r="C259" t="s">
        <v>50</v>
      </c>
      <c r="D259" t="s">
        <v>17</v>
      </c>
      <c r="E259" t="s">
        <v>18</v>
      </c>
      <c r="F259">
        <v>3.53</v>
      </c>
      <c r="G259">
        <v>233.8</v>
      </c>
      <c r="H259" t="s">
        <v>19</v>
      </c>
      <c r="I259" t="s">
        <v>38</v>
      </c>
      <c r="J259" t="s">
        <v>902</v>
      </c>
      <c r="K259" t="s">
        <v>161</v>
      </c>
      <c r="L259" t="s">
        <v>56</v>
      </c>
      <c r="M259" t="s">
        <v>32</v>
      </c>
      <c r="N259" t="s">
        <v>903</v>
      </c>
      <c r="O259" t="s">
        <v>904</v>
      </c>
    </row>
    <row r="260" spans="1:15" x14ac:dyDescent="0.2">
      <c r="A260">
        <v>259</v>
      </c>
      <c r="B260" t="s">
        <v>120</v>
      </c>
      <c r="C260" t="s">
        <v>121</v>
      </c>
      <c r="D260" t="s">
        <v>17</v>
      </c>
      <c r="E260" t="s">
        <v>18</v>
      </c>
      <c r="F260">
        <v>3.06</v>
      </c>
      <c r="G260">
        <v>162.80000000000001</v>
      </c>
      <c r="H260" t="s">
        <v>61</v>
      </c>
      <c r="I260" t="s">
        <v>38</v>
      </c>
      <c r="J260" t="s">
        <v>905</v>
      </c>
      <c r="K260" t="s">
        <v>135</v>
      </c>
      <c r="L260" t="s">
        <v>124</v>
      </c>
      <c r="M260" t="s">
        <v>73</v>
      </c>
      <c r="N260" t="s">
        <v>906</v>
      </c>
      <c r="O260" t="s">
        <v>907</v>
      </c>
    </row>
    <row r="261" spans="1:15" x14ac:dyDescent="0.2">
      <c r="A261">
        <v>260</v>
      </c>
      <c r="B261" t="s">
        <v>207</v>
      </c>
      <c r="C261" t="s">
        <v>208</v>
      </c>
      <c r="D261" t="s">
        <v>17</v>
      </c>
      <c r="E261" t="s">
        <v>18</v>
      </c>
      <c r="F261">
        <v>2.86</v>
      </c>
      <c r="G261">
        <v>107.4</v>
      </c>
      <c r="H261" t="s">
        <v>19</v>
      </c>
      <c r="I261" t="s">
        <v>20</v>
      </c>
      <c r="J261" t="s">
        <v>908</v>
      </c>
      <c r="K261" t="s">
        <v>210</v>
      </c>
      <c r="L261" t="s">
        <v>465</v>
      </c>
      <c r="M261" t="s">
        <v>24</v>
      </c>
      <c r="N261" t="s">
        <v>909</v>
      </c>
      <c r="O261" t="s">
        <v>910</v>
      </c>
    </row>
    <row r="262" spans="1:15" x14ac:dyDescent="0.2">
      <c r="A262">
        <v>261</v>
      </c>
      <c r="B262" t="s">
        <v>49</v>
      </c>
      <c r="C262" t="s">
        <v>50</v>
      </c>
      <c r="D262" t="s">
        <v>17</v>
      </c>
      <c r="E262" t="s">
        <v>18</v>
      </c>
      <c r="F262">
        <v>2.87</v>
      </c>
      <c r="G262">
        <v>160.30000000000001</v>
      </c>
      <c r="H262" t="s">
        <v>61</v>
      </c>
      <c r="I262" t="s">
        <v>104</v>
      </c>
      <c r="J262" t="s">
        <v>652</v>
      </c>
      <c r="K262" t="s">
        <v>504</v>
      </c>
      <c r="L262" t="s">
        <v>80</v>
      </c>
      <c r="M262" t="s">
        <v>32</v>
      </c>
      <c r="N262" t="s">
        <v>911</v>
      </c>
      <c r="O262" t="s">
        <v>912</v>
      </c>
    </row>
    <row r="263" spans="1:15" x14ac:dyDescent="0.2">
      <c r="A263">
        <v>262</v>
      </c>
      <c r="B263" t="s">
        <v>183</v>
      </c>
      <c r="C263" t="s">
        <v>184</v>
      </c>
      <c r="D263" t="s">
        <v>17</v>
      </c>
      <c r="E263" t="s">
        <v>18</v>
      </c>
      <c r="F263">
        <v>2.1</v>
      </c>
      <c r="G263">
        <v>59.1</v>
      </c>
      <c r="H263" t="s">
        <v>19</v>
      </c>
      <c r="I263" t="s">
        <v>20</v>
      </c>
      <c r="J263" t="s">
        <v>913</v>
      </c>
      <c r="K263" t="s">
        <v>130</v>
      </c>
      <c r="L263" t="s">
        <v>46</v>
      </c>
      <c r="M263" t="s">
        <v>41</v>
      </c>
      <c r="N263" t="s">
        <v>914</v>
      </c>
      <c r="O263" t="s">
        <v>915</v>
      </c>
    </row>
    <row r="264" spans="1:15" x14ac:dyDescent="0.2">
      <c r="A264">
        <v>263</v>
      </c>
      <c r="B264" t="s">
        <v>145</v>
      </c>
      <c r="C264" t="s">
        <v>146</v>
      </c>
      <c r="D264" t="s">
        <v>17</v>
      </c>
      <c r="E264" t="s">
        <v>18</v>
      </c>
      <c r="F264">
        <v>1.56</v>
      </c>
      <c r="G264">
        <v>47.1</v>
      </c>
      <c r="H264" t="s">
        <v>37</v>
      </c>
      <c r="I264" t="s">
        <v>104</v>
      </c>
      <c r="J264" t="s">
        <v>916</v>
      </c>
      <c r="K264" t="s">
        <v>148</v>
      </c>
      <c r="L264" t="s">
        <v>475</v>
      </c>
      <c r="M264" t="s">
        <v>41</v>
      </c>
      <c r="N264" t="s">
        <v>917</v>
      </c>
      <c r="O264" t="s">
        <v>918</v>
      </c>
    </row>
    <row r="265" spans="1:15" x14ac:dyDescent="0.2">
      <c r="A265">
        <v>264</v>
      </c>
      <c r="B265" t="s">
        <v>27</v>
      </c>
      <c r="C265" t="s">
        <v>28</v>
      </c>
      <c r="D265" t="s">
        <v>17</v>
      </c>
      <c r="E265" t="s">
        <v>18</v>
      </c>
      <c r="F265">
        <v>0.57999999999999996</v>
      </c>
      <c r="G265">
        <v>75.8</v>
      </c>
      <c r="H265" t="s">
        <v>156</v>
      </c>
      <c r="I265" t="s">
        <v>20</v>
      </c>
      <c r="J265" t="s">
        <v>919</v>
      </c>
      <c r="K265" t="s">
        <v>388</v>
      </c>
      <c r="L265" t="s">
        <v>131</v>
      </c>
      <c r="M265" t="s">
        <v>32</v>
      </c>
      <c r="N265" t="s">
        <v>920</v>
      </c>
      <c r="O265" t="s">
        <v>921</v>
      </c>
    </row>
    <row r="266" spans="1:15" x14ac:dyDescent="0.2">
      <c r="A266">
        <v>265</v>
      </c>
      <c r="B266" t="s">
        <v>115</v>
      </c>
      <c r="C266" t="s">
        <v>116</v>
      </c>
      <c r="D266" t="s">
        <v>17</v>
      </c>
      <c r="E266" t="s">
        <v>18</v>
      </c>
      <c r="F266">
        <v>4</v>
      </c>
      <c r="G266">
        <v>438.8</v>
      </c>
      <c r="H266" t="s">
        <v>61</v>
      </c>
      <c r="I266" t="s">
        <v>20</v>
      </c>
      <c r="J266" t="s">
        <v>922</v>
      </c>
      <c r="K266" t="s">
        <v>139</v>
      </c>
      <c r="L266" t="s">
        <v>56</v>
      </c>
      <c r="M266" t="s">
        <v>24</v>
      </c>
      <c r="N266" t="s">
        <v>923</v>
      </c>
      <c r="O266" t="s">
        <v>924</v>
      </c>
    </row>
    <row r="267" spans="1:15" x14ac:dyDescent="0.2">
      <c r="A267">
        <v>266</v>
      </c>
      <c r="B267" t="s">
        <v>87</v>
      </c>
      <c r="C267" t="s">
        <v>88</v>
      </c>
      <c r="D267" t="s">
        <v>17</v>
      </c>
      <c r="E267" t="s">
        <v>69</v>
      </c>
      <c r="F267">
        <v>1.05</v>
      </c>
      <c r="G267">
        <v>11.9</v>
      </c>
      <c r="H267" t="s">
        <v>61</v>
      </c>
      <c r="I267" t="s">
        <v>20</v>
      </c>
      <c r="J267" t="s">
        <v>925</v>
      </c>
      <c r="K267" t="s">
        <v>297</v>
      </c>
      <c r="L267" t="s">
        <v>72</v>
      </c>
      <c r="M267" t="s">
        <v>32</v>
      </c>
      <c r="N267" t="s">
        <v>926</v>
      </c>
      <c r="O267" t="s">
        <v>927</v>
      </c>
    </row>
    <row r="268" spans="1:15" x14ac:dyDescent="0.2">
      <c r="A268">
        <v>267</v>
      </c>
      <c r="B268" t="s">
        <v>35</v>
      </c>
      <c r="C268" t="s">
        <v>36</v>
      </c>
      <c r="D268" t="s">
        <v>17</v>
      </c>
      <c r="E268" t="s">
        <v>18</v>
      </c>
      <c r="F268">
        <v>2.82</v>
      </c>
      <c r="G268">
        <v>223</v>
      </c>
      <c r="H268" t="s">
        <v>19</v>
      </c>
      <c r="I268" t="s">
        <v>38</v>
      </c>
      <c r="J268" t="s">
        <v>928</v>
      </c>
      <c r="K268" t="s">
        <v>30</v>
      </c>
      <c r="L268" t="s">
        <v>244</v>
      </c>
      <c r="M268" t="s">
        <v>41</v>
      </c>
      <c r="N268" t="s">
        <v>929</v>
      </c>
      <c r="O268" t="s">
        <v>930</v>
      </c>
    </row>
    <row r="269" spans="1:15" x14ac:dyDescent="0.2">
      <c r="A269">
        <v>268</v>
      </c>
      <c r="B269" t="s">
        <v>127</v>
      </c>
      <c r="C269" t="s">
        <v>128</v>
      </c>
      <c r="D269" t="s">
        <v>17</v>
      </c>
      <c r="E269" t="s">
        <v>18</v>
      </c>
      <c r="F269">
        <v>3.08</v>
      </c>
      <c r="G269">
        <v>418.9</v>
      </c>
      <c r="H269" t="s">
        <v>37</v>
      </c>
      <c r="I269" t="s">
        <v>104</v>
      </c>
      <c r="J269" t="s">
        <v>931</v>
      </c>
      <c r="K269" t="s">
        <v>359</v>
      </c>
      <c r="L269" t="s">
        <v>131</v>
      </c>
      <c r="M269" t="s">
        <v>24</v>
      </c>
      <c r="N269" t="s">
        <v>932</v>
      </c>
      <c r="O269" t="s">
        <v>933</v>
      </c>
    </row>
    <row r="270" spans="1:15" x14ac:dyDescent="0.2">
      <c r="A270">
        <v>269</v>
      </c>
      <c r="B270" t="s">
        <v>59</v>
      </c>
      <c r="C270" t="s">
        <v>60</v>
      </c>
      <c r="D270" t="s">
        <v>17</v>
      </c>
      <c r="E270" t="s">
        <v>18</v>
      </c>
      <c r="F270">
        <v>2.85</v>
      </c>
      <c r="G270">
        <v>151.80000000000001</v>
      </c>
      <c r="H270" t="s">
        <v>19</v>
      </c>
      <c r="I270" t="s">
        <v>104</v>
      </c>
      <c r="J270" t="s">
        <v>934</v>
      </c>
      <c r="K270" t="s">
        <v>98</v>
      </c>
      <c r="L270" t="s">
        <v>23</v>
      </c>
      <c r="M270" t="s">
        <v>41</v>
      </c>
      <c r="N270" t="s">
        <v>935</v>
      </c>
      <c r="O270" t="s">
        <v>936</v>
      </c>
    </row>
    <row r="271" spans="1:15" x14ac:dyDescent="0.2">
      <c r="A271">
        <v>270</v>
      </c>
      <c r="B271" t="s">
        <v>183</v>
      </c>
      <c r="C271" t="s">
        <v>184</v>
      </c>
      <c r="D271" t="s">
        <v>17</v>
      </c>
      <c r="E271" t="s">
        <v>18</v>
      </c>
      <c r="F271">
        <v>2.31</v>
      </c>
      <c r="G271">
        <v>84.8</v>
      </c>
      <c r="H271" t="s">
        <v>19</v>
      </c>
      <c r="I271" t="s">
        <v>38</v>
      </c>
      <c r="J271" t="s">
        <v>937</v>
      </c>
      <c r="K271" t="s">
        <v>130</v>
      </c>
      <c r="L271" t="s">
        <v>46</v>
      </c>
      <c r="M271" t="s">
        <v>41</v>
      </c>
      <c r="N271" t="s">
        <v>938</v>
      </c>
      <c r="O271" t="s">
        <v>939</v>
      </c>
    </row>
    <row r="272" spans="1:15" x14ac:dyDescent="0.2">
      <c r="A272">
        <v>271</v>
      </c>
      <c r="B272" t="s">
        <v>115</v>
      </c>
      <c r="C272" t="s">
        <v>116</v>
      </c>
      <c r="D272" t="s">
        <v>17</v>
      </c>
      <c r="E272" t="s">
        <v>18</v>
      </c>
      <c r="F272">
        <v>2.68</v>
      </c>
      <c r="G272">
        <v>286.7</v>
      </c>
      <c r="H272" t="s">
        <v>37</v>
      </c>
      <c r="I272" t="s">
        <v>38</v>
      </c>
      <c r="J272" t="s">
        <v>940</v>
      </c>
      <c r="K272" t="s">
        <v>223</v>
      </c>
      <c r="L272" t="s">
        <v>153</v>
      </c>
      <c r="M272" t="s">
        <v>24</v>
      </c>
      <c r="N272" t="s">
        <v>941</v>
      </c>
      <c r="O272" t="s">
        <v>942</v>
      </c>
    </row>
    <row r="273" spans="1:15" x14ac:dyDescent="0.2">
      <c r="A273">
        <v>272</v>
      </c>
      <c r="B273" t="s">
        <v>201</v>
      </c>
      <c r="C273" t="s">
        <v>202</v>
      </c>
      <c r="D273" t="s">
        <v>17</v>
      </c>
      <c r="E273" t="s">
        <v>203</v>
      </c>
      <c r="F273">
        <v>2.08</v>
      </c>
      <c r="G273">
        <v>82.8</v>
      </c>
      <c r="H273" t="s">
        <v>19</v>
      </c>
      <c r="I273" t="s">
        <v>104</v>
      </c>
      <c r="J273" t="s">
        <v>943</v>
      </c>
      <c r="K273" t="s">
        <v>272</v>
      </c>
      <c r="L273" t="s">
        <v>259</v>
      </c>
      <c r="M273" t="s">
        <v>41</v>
      </c>
      <c r="N273" t="s">
        <v>944</v>
      </c>
      <c r="O273" t="s">
        <v>945</v>
      </c>
    </row>
    <row r="274" spans="1:15" x14ac:dyDescent="0.2">
      <c r="A274">
        <v>273</v>
      </c>
      <c r="B274" t="s">
        <v>115</v>
      </c>
      <c r="C274" t="s">
        <v>116</v>
      </c>
      <c r="D274" t="s">
        <v>17</v>
      </c>
      <c r="E274" t="s">
        <v>18</v>
      </c>
      <c r="F274">
        <v>5.18</v>
      </c>
      <c r="G274">
        <v>848.2</v>
      </c>
      <c r="H274" t="s">
        <v>19</v>
      </c>
      <c r="I274" t="s">
        <v>38</v>
      </c>
      <c r="J274" t="s">
        <v>946</v>
      </c>
      <c r="K274" t="s">
        <v>139</v>
      </c>
      <c r="L274" t="s">
        <v>153</v>
      </c>
      <c r="M274" t="s">
        <v>24</v>
      </c>
      <c r="N274" t="s">
        <v>947</v>
      </c>
      <c r="O274" t="s">
        <v>948</v>
      </c>
    </row>
    <row r="275" spans="1:15" x14ac:dyDescent="0.2">
      <c r="A275">
        <v>274</v>
      </c>
      <c r="B275" t="s">
        <v>15</v>
      </c>
      <c r="C275" t="s">
        <v>16</v>
      </c>
      <c r="D275" t="s">
        <v>17</v>
      </c>
      <c r="E275" t="s">
        <v>18</v>
      </c>
      <c r="F275">
        <v>2.67</v>
      </c>
      <c r="G275">
        <v>118.9</v>
      </c>
      <c r="H275" t="s">
        <v>19</v>
      </c>
      <c r="I275" t="s">
        <v>38</v>
      </c>
      <c r="J275" t="s">
        <v>949</v>
      </c>
      <c r="K275" t="s">
        <v>45</v>
      </c>
      <c r="L275" t="s">
        <v>23</v>
      </c>
      <c r="M275" t="s">
        <v>24</v>
      </c>
      <c r="N275" t="s">
        <v>950</v>
      </c>
      <c r="O275" t="s">
        <v>951</v>
      </c>
    </row>
    <row r="276" spans="1:15" x14ac:dyDescent="0.2">
      <c r="A276">
        <v>275</v>
      </c>
      <c r="B276" t="s">
        <v>127</v>
      </c>
      <c r="C276" t="s">
        <v>128</v>
      </c>
      <c r="D276" t="s">
        <v>17</v>
      </c>
      <c r="E276" t="s">
        <v>18</v>
      </c>
      <c r="F276">
        <v>4.1900000000000004</v>
      </c>
      <c r="G276">
        <v>541.70000000000005</v>
      </c>
      <c r="H276" t="s">
        <v>19</v>
      </c>
      <c r="I276" t="s">
        <v>104</v>
      </c>
      <c r="J276" t="s">
        <v>952</v>
      </c>
      <c r="K276" t="s">
        <v>210</v>
      </c>
      <c r="L276" t="s">
        <v>31</v>
      </c>
      <c r="M276" t="s">
        <v>24</v>
      </c>
      <c r="N276" t="s">
        <v>953</v>
      </c>
      <c r="O276" t="s">
        <v>954</v>
      </c>
    </row>
    <row r="277" spans="1:15" x14ac:dyDescent="0.2">
      <c r="A277">
        <v>276</v>
      </c>
      <c r="B277" t="s">
        <v>320</v>
      </c>
      <c r="C277" t="s">
        <v>321</v>
      </c>
      <c r="D277" t="s">
        <v>17</v>
      </c>
      <c r="E277" t="s">
        <v>203</v>
      </c>
      <c r="F277">
        <v>2.69</v>
      </c>
      <c r="G277">
        <v>125.4</v>
      </c>
      <c r="H277" t="s">
        <v>19</v>
      </c>
      <c r="I277" t="s">
        <v>38</v>
      </c>
      <c r="J277" t="s">
        <v>955</v>
      </c>
      <c r="K277" t="s">
        <v>330</v>
      </c>
      <c r="L277" t="s">
        <v>355</v>
      </c>
      <c r="M277" t="s">
        <v>323</v>
      </c>
      <c r="N277" t="s">
        <v>956</v>
      </c>
      <c r="O277" t="s">
        <v>957</v>
      </c>
    </row>
    <row r="278" spans="1:15" x14ac:dyDescent="0.2">
      <c r="A278">
        <v>277</v>
      </c>
      <c r="B278" t="s">
        <v>87</v>
      </c>
      <c r="C278" t="s">
        <v>88</v>
      </c>
      <c r="D278" t="s">
        <v>17</v>
      </c>
      <c r="E278" t="s">
        <v>69</v>
      </c>
      <c r="F278">
        <v>1.28</v>
      </c>
      <c r="G278">
        <v>15.4</v>
      </c>
      <c r="H278" t="s">
        <v>61</v>
      </c>
      <c r="I278" t="s">
        <v>38</v>
      </c>
      <c r="J278" t="s">
        <v>919</v>
      </c>
      <c r="K278" t="s">
        <v>538</v>
      </c>
      <c r="L278" t="s">
        <v>72</v>
      </c>
      <c r="M278" t="s">
        <v>32</v>
      </c>
      <c r="N278" t="s">
        <v>958</v>
      </c>
      <c r="O278" t="s">
        <v>959</v>
      </c>
    </row>
    <row r="279" spans="1:15" x14ac:dyDescent="0.2">
      <c r="A279">
        <v>278</v>
      </c>
      <c r="B279" t="s">
        <v>35</v>
      </c>
      <c r="C279" t="s">
        <v>36</v>
      </c>
      <c r="D279" t="s">
        <v>17</v>
      </c>
      <c r="E279" t="s">
        <v>18</v>
      </c>
      <c r="F279">
        <v>3.25</v>
      </c>
      <c r="G279">
        <v>253.9</v>
      </c>
      <c r="H279" t="s">
        <v>61</v>
      </c>
      <c r="I279" t="s">
        <v>38</v>
      </c>
      <c r="J279" t="s">
        <v>960</v>
      </c>
      <c r="K279" t="s">
        <v>240</v>
      </c>
      <c r="L279" t="s">
        <v>40</v>
      </c>
      <c r="M279" t="s">
        <v>41</v>
      </c>
      <c r="N279" t="s">
        <v>961</v>
      </c>
      <c r="O279" t="s">
        <v>962</v>
      </c>
    </row>
    <row r="280" spans="1:15" x14ac:dyDescent="0.2">
      <c r="A280">
        <v>279</v>
      </c>
      <c r="B280" t="s">
        <v>27</v>
      </c>
      <c r="C280" t="s">
        <v>28</v>
      </c>
      <c r="D280" t="s">
        <v>17</v>
      </c>
      <c r="E280" t="s">
        <v>18</v>
      </c>
      <c r="F280">
        <v>1.78</v>
      </c>
      <c r="G280">
        <v>96.7</v>
      </c>
      <c r="H280" t="s">
        <v>37</v>
      </c>
      <c r="I280" t="s">
        <v>20</v>
      </c>
      <c r="J280" t="s">
        <v>963</v>
      </c>
      <c r="K280" t="s">
        <v>240</v>
      </c>
      <c r="L280" t="s">
        <v>389</v>
      </c>
      <c r="M280" t="s">
        <v>32</v>
      </c>
      <c r="N280" t="s">
        <v>964</v>
      </c>
      <c r="O280" t="s">
        <v>965</v>
      </c>
    </row>
    <row r="281" spans="1:15" x14ac:dyDescent="0.2">
      <c r="A281">
        <v>280</v>
      </c>
      <c r="B281" t="s">
        <v>67</v>
      </c>
      <c r="C281" t="s">
        <v>68</v>
      </c>
      <c r="D281" t="s">
        <v>17</v>
      </c>
      <c r="E281" t="s">
        <v>69</v>
      </c>
      <c r="F281">
        <v>1.51</v>
      </c>
      <c r="G281">
        <v>23.7</v>
      </c>
      <c r="H281" t="s">
        <v>19</v>
      </c>
      <c r="I281" t="s">
        <v>104</v>
      </c>
      <c r="J281" t="s">
        <v>966</v>
      </c>
      <c r="K281" t="s">
        <v>142</v>
      </c>
      <c r="L281" t="s">
        <v>72</v>
      </c>
      <c r="M281" t="s">
        <v>73</v>
      </c>
      <c r="N281" t="s">
        <v>967</v>
      </c>
      <c r="O281" t="s">
        <v>968</v>
      </c>
    </row>
    <row r="282" spans="1:15" x14ac:dyDescent="0.2">
      <c r="A282">
        <v>281</v>
      </c>
      <c r="B282" t="s">
        <v>188</v>
      </c>
      <c r="C282" t="s">
        <v>189</v>
      </c>
      <c r="D282" t="s">
        <v>17</v>
      </c>
      <c r="E282" t="s">
        <v>18</v>
      </c>
      <c r="F282">
        <v>1.76</v>
      </c>
      <c r="G282">
        <v>48.7</v>
      </c>
      <c r="H282" t="s">
        <v>37</v>
      </c>
      <c r="I282" t="s">
        <v>104</v>
      </c>
      <c r="J282" t="s">
        <v>969</v>
      </c>
      <c r="K282" t="s">
        <v>252</v>
      </c>
      <c r="L282" t="s">
        <v>46</v>
      </c>
      <c r="M282" t="s">
        <v>24</v>
      </c>
      <c r="N282" t="s">
        <v>970</v>
      </c>
      <c r="O282" t="s">
        <v>971</v>
      </c>
    </row>
    <row r="283" spans="1:15" x14ac:dyDescent="0.2">
      <c r="A283">
        <v>282</v>
      </c>
      <c r="B283" t="s">
        <v>392</v>
      </c>
      <c r="C283" t="s">
        <v>393</v>
      </c>
      <c r="D283" t="s">
        <v>17</v>
      </c>
      <c r="E283" t="s">
        <v>18</v>
      </c>
      <c r="F283">
        <v>2.33</v>
      </c>
      <c r="G283">
        <v>69.2</v>
      </c>
      <c r="H283" t="s">
        <v>19</v>
      </c>
      <c r="I283" t="s">
        <v>20</v>
      </c>
      <c r="J283" t="s">
        <v>972</v>
      </c>
      <c r="K283" t="s">
        <v>191</v>
      </c>
      <c r="L283" t="s">
        <v>475</v>
      </c>
      <c r="M283" t="s">
        <v>24</v>
      </c>
      <c r="N283" t="s">
        <v>973</v>
      </c>
      <c r="O283" t="s">
        <v>974</v>
      </c>
    </row>
    <row r="284" spans="1:15" x14ac:dyDescent="0.2">
      <c r="A284">
        <v>283</v>
      </c>
      <c r="B284" t="s">
        <v>183</v>
      </c>
      <c r="C284" t="s">
        <v>184</v>
      </c>
      <c r="D284" t="s">
        <v>17</v>
      </c>
      <c r="E284" t="s">
        <v>18</v>
      </c>
      <c r="F284">
        <v>2.02</v>
      </c>
      <c r="G284">
        <v>71.7</v>
      </c>
      <c r="H284" t="s">
        <v>61</v>
      </c>
      <c r="I284" t="s">
        <v>20</v>
      </c>
      <c r="J284" t="s">
        <v>975</v>
      </c>
      <c r="K284" t="s">
        <v>130</v>
      </c>
      <c r="L284" t="s">
        <v>788</v>
      </c>
      <c r="M284" t="s">
        <v>41</v>
      </c>
      <c r="N284" t="s">
        <v>976</v>
      </c>
      <c r="O284" t="s">
        <v>977</v>
      </c>
    </row>
    <row r="285" spans="1:15" x14ac:dyDescent="0.2">
      <c r="A285">
        <v>284</v>
      </c>
      <c r="B285" t="s">
        <v>67</v>
      </c>
      <c r="C285" t="s">
        <v>68</v>
      </c>
      <c r="D285" t="s">
        <v>17</v>
      </c>
      <c r="E285" t="s">
        <v>69</v>
      </c>
      <c r="F285">
        <v>1.31</v>
      </c>
      <c r="G285">
        <v>21.1</v>
      </c>
      <c r="H285" t="s">
        <v>61</v>
      </c>
      <c r="I285" t="s">
        <v>38</v>
      </c>
      <c r="J285" t="s">
        <v>978</v>
      </c>
      <c r="K285" t="s">
        <v>71</v>
      </c>
      <c r="L285" t="s">
        <v>310</v>
      </c>
      <c r="M285" t="s">
        <v>73</v>
      </c>
      <c r="N285" t="s">
        <v>979</v>
      </c>
      <c r="O285" t="s">
        <v>980</v>
      </c>
    </row>
    <row r="286" spans="1:15" x14ac:dyDescent="0.2">
      <c r="A286">
        <v>285</v>
      </c>
      <c r="B286" t="s">
        <v>59</v>
      </c>
      <c r="C286" t="s">
        <v>60</v>
      </c>
      <c r="D286" t="s">
        <v>17</v>
      </c>
      <c r="E286" t="s">
        <v>18</v>
      </c>
      <c r="F286">
        <v>2.76</v>
      </c>
      <c r="G286">
        <v>125.2</v>
      </c>
      <c r="H286" t="s">
        <v>19</v>
      </c>
      <c r="I286" t="s">
        <v>38</v>
      </c>
      <c r="J286" t="s">
        <v>981</v>
      </c>
      <c r="K286" t="s">
        <v>520</v>
      </c>
      <c r="L286" t="s">
        <v>581</v>
      </c>
      <c r="M286" t="s">
        <v>41</v>
      </c>
      <c r="N286" t="s">
        <v>982</v>
      </c>
      <c r="O286" t="s">
        <v>983</v>
      </c>
    </row>
    <row r="287" spans="1:15" x14ac:dyDescent="0.2">
      <c r="A287">
        <v>286</v>
      </c>
      <c r="B287" t="s">
        <v>188</v>
      </c>
      <c r="C287" t="s">
        <v>189</v>
      </c>
      <c r="D287" t="s">
        <v>17</v>
      </c>
      <c r="E287" t="s">
        <v>18</v>
      </c>
      <c r="F287">
        <v>2.29</v>
      </c>
      <c r="G287">
        <v>83.8</v>
      </c>
      <c r="H287" t="s">
        <v>61</v>
      </c>
      <c r="I287" t="s">
        <v>38</v>
      </c>
      <c r="J287" t="s">
        <v>984</v>
      </c>
      <c r="K287" t="s">
        <v>191</v>
      </c>
      <c r="L287" t="s">
        <v>46</v>
      </c>
      <c r="M287" t="s">
        <v>24</v>
      </c>
      <c r="N287" t="s">
        <v>985</v>
      </c>
      <c r="O287" t="s">
        <v>986</v>
      </c>
    </row>
    <row r="288" spans="1:15" x14ac:dyDescent="0.2">
      <c r="A288">
        <v>287</v>
      </c>
      <c r="B288" t="s">
        <v>188</v>
      </c>
      <c r="C288" t="s">
        <v>189</v>
      </c>
      <c r="D288" t="s">
        <v>17</v>
      </c>
      <c r="E288" t="s">
        <v>18</v>
      </c>
      <c r="F288">
        <v>2.89</v>
      </c>
      <c r="G288">
        <v>144.5</v>
      </c>
      <c r="H288" t="s">
        <v>19</v>
      </c>
      <c r="I288" t="s">
        <v>38</v>
      </c>
      <c r="J288" t="s">
        <v>987</v>
      </c>
      <c r="K288" t="s">
        <v>252</v>
      </c>
      <c r="L288" t="s">
        <v>23</v>
      </c>
      <c r="M288" t="s">
        <v>24</v>
      </c>
      <c r="N288" t="s">
        <v>988</v>
      </c>
      <c r="O288" t="s">
        <v>989</v>
      </c>
    </row>
    <row r="289" spans="1:15" x14ac:dyDescent="0.2">
      <c r="A289">
        <v>288</v>
      </c>
      <c r="B289" t="s">
        <v>87</v>
      </c>
      <c r="C289" t="s">
        <v>88</v>
      </c>
      <c r="D289" t="s">
        <v>17</v>
      </c>
      <c r="E289" t="s">
        <v>69</v>
      </c>
      <c r="F289">
        <v>1.18</v>
      </c>
      <c r="G289">
        <v>15.7</v>
      </c>
      <c r="H289" t="s">
        <v>19</v>
      </c>
      <c r="I289" t="s">
        <v>20</v>
      </c>
      <c r="J289" t="s">
        <v>990</v>
      </c>
      <c r="K289" t="s">
        <v>272</v>
      </c>
      <c r="L289" t="s">
        <v>91</v>
      </c>
      <c r="M289" t="s">
        <v>32</v>
      </c>
      <c r="N289" t="s">
        <v>991</v>
      </c>
      <c r="O289" t="s">
        <v>992</v>
      </c>
    </row>
    <row r="290" spans="1:15" x14ac:dyDescent="0.2">
      <c r="A290">
        <v>289</v>
      </c>
      <c r="B290" t="s">
        <v>67</v>
      </c>
      <c r="C290" t="s">
        <v>68</v>
      </c>
      <c r="D290" t="s">
        <v>17</v>
      </c>
      <c r="E290" t="s">
        <v>69</v>
      </c>
      <c r="F290">
        <v>1.2</v>
      </c>
      <c r="G290">
        <v>16.899999999999999</v>
      </c>
      <c r="H290" t="s">
        <v>19</v>
      </c>
      <c r="I290" t="s">
        <v>38</v>
      </c>
      <c r="J290" t="s">
        <v>993</v>
      </c>
      <c r="K290" t="s">
        <v>71</v>
      </c>
      <c r="L290" t="s">
        <v>72</v>
      </c>
      <c r="M290" t="s">
        <v>73</v>
      </c>
      <c r="N290" t="s">
        <v>994</v>
      </c>
      <c r="O290" t="s">
        <v>995</v>
      </c>
    </row>
    <row r="291" spans="1:15" x14ac:dyDescent="0.2">
      <c r="A291">
        <v>290</v>
      </c>
      <c r="B291" t="s">
        <v>207</v>
      </c>
      <c r="C291" t="s">
        <v>208</v>
      </c>
      <c r="D291" t="s">
        <v>17</v>
      </c>
      <c r="E291" t="s">
        <v>18</v>
      </c>
      <c r="F291">
        <v>1.47</v>
      </c>
      <c r="G291">
        <v>30.9</v>
      </c>
      <c r="H291" t="s">
        <v>37</v>
      </c>
      <c r="I291" t="s">
        <v>104</v>
      </c>
      <c r="J291" t="s">
        <v>996</v>
      </c>
      <c r="K291" t="s">
        <v>210</v>
      </c>
      <c r="L291" t="s">
        <v>465</v>
      </c>
      <c r="M291" t="s">
        <v>24</v>
      </c>
      <c r="N291" t="s">
        <v>997</v>
      </c>
      <c r="O291" t="s">
        <v>998</v>
      </c>
    </row>
    <row r="292" spans="1:15" x14ac:dyDescent="0.2">
      <c r="A292">
        <v>291</v>
      </c>
      <c r="B292" t="s">
        <v>67</v>
      </c>
      <c r="C292" t="s">
        <v>68</v>
      </c>
      <c r="D292" t="s">
        <v>17</v>
      </c>
      <c r="E292" t="s">
        <v>69</v>
      </c>
      <c r="F292">
        <v>1.36</v>
      </c>
      <c r="G292">
        <v>20.2</v>
      </c>
      <c r="H292" t="s">
        <v>19</v>
      </c>
      <c r="I292" t="s">
        <v>20</v>
      </c>
      <c r="J292" t="s">
        <v>999</v>
      </c>
      <c r="K292" t="s">
        <v>142</v>
      </c>
      <c r="L292" t="s">
        <v>72</v>
      </c>
      <c r="M292" t="s">
        <v>73</v>
      </c>
      <c r="N292" t="s">
        <v>1000</v>
      </c>
      <c r="O292" t="s">
        <v>1001</v>
      </c>
    </row>
    <row r="293" spans="1:15" x14ac:dyDescent="0.2">
      <c r="A293">
        <v>292</v>
      </c>
      <c r="B293" t="s">
        <v>127</v>
      </c>
      <c r="C293" t="s">
        <v>128</v>
      </c>
      <c r="D293" t="s">
        <v>17</v>
      </c>
      <c r="E293" t="s">
        <v>18</v>
      </c>
      <c r="F293">
        <v>4.96</v>
      </c>
      <c r="G293">
        <v>637.20000000000005</v>
      </c>
      <c r="H293" t="s">
        <v>61</v>
      </c>
      <c r="I293" t="s">
        <v>20</v>
      </c>
      <c r="J293" t="s">
        <v>1002</v>
      </c>
      <c r="K293" t="s">
        <v>286</v>
      </c>
      <c r="L293" t="s">
        <v>131</v>
      </c>
      <c r="M293" t="s">
        <v>24</v>
      </c>
      <c r="N293" t="s">
        <v>1003</v>
      </c>
      <c r="O293" t="s">
        <v>1004</v>
      </c>
    </row>
    <row r="294" spans="1:15" x14ac:dyDescent="0.2">
      <c r="A294">
        <v>293</v>
      </c>
      <c r="B294" t="s">
        <v>320</v>
      </c>
      <c r="C294" t="s">
        <v>321</v>
      </c>
      <c r="D294" t="s">
        <v>17</v>
      </c>
      <c r="E294" t="s">
        <v>203</v>
      </c>
      <c r="F294">
        <v>3.06</v>
      </c>
      <c r="G294">
        <v>180.7</v>
      </c>
      <c r="H294" t="s">
        <v>19</v>
      </c>
      <c r="I294" t="s">
        <v>38</v>
      </c>
      <c r="J294" t="s">
        <v>1005</v>
      </c>
      <c r="K294" t="s">
        <v>330</v>
      </c>
      <c r="L294" t="s">
        <v>355</v>
      </c>
      <c r="M294" t="s">
        <v>323</v>
      </c>
      <c r="N294" t="s">
        <v>1006</v>
      </c>
      <c r="O294" t="s">
        <v>1007</v>
      </c>
    </row>
    <row r="295" spans="1:15" x14ac:dyDescent="0.2">
      <c r="A295">
        <v>294</v>
      </c>
      <c r="B295" t="s">
        <v>67</v>
      </c>
      <c r="C295" t="s">
        <v>68</v>
      </c>
      <c r="D295" t="s">
        <v>17</v>
      </c>
      <c r="E295" t="s">
        <v>69</v>
      </c>
      <c r="F295">
        <v>1.1100000000000001</v>
      </c>
      <c r="G295">
        <v>14.6</v>
      </c>
      <c r="H295" t="s">
        <v>61</v>
      </c>
      <c r="I295" t="s">
        <v>38</v>
      </c>
      <c r="J295" t="s">
        <v>1008</v>
      </c>
      <c r="K295" t="s">
        <v>142</v>
      </c>
      <c r="L295" t="s">
        <v>72</v>
      </c>
      <c r="M295" t="s">
        <v>73</v>
      </c>
      <c r="N295" t="s">
        <v>1009</v>
      </c>
      <c r="O295" t="s">
        <v>1010</v>
      </c>
    </row>
    <row r="296" spans="1:15" x14ac:dyDescent="0.2">
      <c r="A296">
        <v>295</v>
      </c>
      <c r="B296" t="s">
        <v>201</v>
      </c>
      <c r="C296" t="s">
        <v>202</v>
      </c>
      <c r="D296" t="s">
        <v>17</v>
      </c>
      <c r="E296" t="s">
        <v>203</v>
      </c>
      <c r="F296">
        <v>3.15</v>
      </c>
      <c r="G296">
        <v>187.8</v>
      </c>
      <c r="H296" t="s">
        <v>19</v>
      </c>
      <c r="I296" t="s">
        <v>20</v>
      </c>
      <c r="J296" t="s">
        <v>838</v>
      </c>
      <c r="K296" t="s">
        <v>90</v>
      </c>
      <c r="L296" t="s">
        <v>23</v>
      </c>
      <c r="M296" t="s">
        <v>41</v>
      </c>
      <c r="N296" t="s">
        <v>1011</v>
      </c>
      <c r="O296" t="s">
        <v>1012</v>
      </c>
    </row>
    <row r="297" spans="1:15" x14ac:dyDescent="0.2">
      <c r="A297">
        <v>296</v>
      </c>
      <c r="B297" t="s">
        <v>87</v>
      </c>
      <c r="C297" t="s">
        <v>88</v>
      </c>
      <c r="D297" t="s">
        <v>17</v>
      </c>
      <c r="E297" t="s">
        <v>69</v>
      </c>
      <c r="F297">
        <v>1.64</v>
      </c>
      <c r="G297">
        <v>25</v>
      </c>
      <c r="H297" t="s">
        <v>19</v>
      </c>
      <c r="I297" t="s">
        <v>20</v>
      </c>
      <c r="J297" t="s">
        <v>1013</v>
      </c>
      <c r="K297" t="s">
        <v>538</v>
      </c>
      <c r="L297" t="s">
        <v>72</v>
      </c>
      <c r="M297" t="s">
        <v>32</v>
      </c>
      <c r="N297" t="s">
        <v>1014</v>
      </c>
      <c r="O297" t="s">
        <v>1015</v>
      </c>
    </row>
    <row r="298" spans="1:15" x14ac:dyDescent="0.2">
      <c r="A298">
        <v>297</v>
      </c>
      <c r="B298" t="s">
        <v>183</v>
      </c>
      <c r="C298" t="s">
        <v>184</v>
      </c>
      <c r="D298" t="s">
        <v>17</v>
      </c>
      <c r="E298" t="s">
        <v>18</v>
      </c>
      <c r="F298">
        <v>2.48</v>
      </c>
      <c r="G298">
        <v>104.1</v>
      </c>
      <c r="H298" t="s">
        <v>19</v>
      </c>
      <c r="I298" t="s">
        <v>104</v>
      </c>
      <c r="J298" t="s">
        <v>1016</v>
      </c>
      <c r="K298" t="s">
        <v>130</v>
      </c>
      <c r="L298" t="s">
        <v>788</v>
      </c>
      <c r="M298" t="s">
        <v>41</v>
      </c>
      <c r="N298" t="s">
        <v>1017</v>
      </c>
      <c r="O298" t="s">
        <v>1018</v>
      </c>
    </row>
    <row r="299" spans="1:15" x14ac:dyDescent="0.2">
      <c r="A299">
        <v>298</v>
      </c>
      <c r="B299" t="s">
        <v>115</v>
      </c>
      <c r="C299" t="s">
        <v>116</v>
      </c>
      <c r="D299" t="s">
        <v>17</v>
      </c>
      <c r="E299" t="s">
        <v>18</v>
      </c>
      <c r="F299">
        <v>1.63</v>
      </c>
      <c r="G299">
        <v>169.1</v>
      </c>
      <c r="H299" t="s">
        <v>37</v>
      </c>
      <c r="I299" t="s">
        <v>38</v>
      </c>
      <c r="J299" t="s">
        <v>1019</v>
      </c>
      <c r="K299" t="s">
        <v>223</v>
      </c>
      <c r="L299" t="s">
        <v>153</v>
      </c>
      <c r="M299" t="s">
        <v>24</v>
      </c>
      <c r="N299" t="s">
        <v>1020</v>
      </c>
      <c r="O299" t="s">
        <v>1021</v>
      </c>
    </row>
    <row r="300" spans="1:15" x14ac:dyDescent="0.2">
      <c r="A300">
        <v>299</v>
      </c>
      <c r="B300" t="s">
        <v>76</v>
      </c>
      <c r="C300" t="s">
        <v>77</v>
      </c>
      <c r="D300" t="s">
        <v>17</v>
      </c>
      <c r="E300" t="s">
        <v>18</v>
      </c>
      <c r="F300">
        <v>2.78</v>
      </c>
      <c r="G300">
        <v>153.80000000000001</v>
      </c>
      <c r="H300" t="s">
        <v>19</v>
      </c>
      <c r="I300" t="s">
        <v>38</v>
      </c>
      <c r="J300" t="s">
        <v>1022</v>
      </c>
      <c r="K300" t="s">
        <v>350</v>
      </c>
      <c r="L300" t="s">
        <v>80</v>
      </c>
      <c r="M300" t="s">
        <v>24</v>
      </c>
      <c r="N300" t="s">
        <v>1023</v>
      </c>
      <c r="O300" t="s">
        <v>1024</v>
      </c>
    </row>
    <row r="301" spans="1:15" x14ac:dyDescent="0.2">
      <c r="A301">
        <v>300</v>
      </c>
      <c r="B301" t="s">
        <v>15</v>
      </c>
      <c r="C301" t="s">
        <v>16</v>
      </c>
      <c r="D301" t="s">
        <v>17</v>
      </c>
      <c r="E301" t="s">
        <v>18</v>
      </c>
      <c r="F301">
        <v>2.79</v>
      </c>
      <c r="G301">
        <v>101.5</v>
      </c>
      <c r="H301" t="s">
        <v>61</v>
      </c>
      <c r="I301" t="s">
        <v>20</v>
      </c>
      <c r="J301" t="s">
        <v>1025</v>
      </c>
      <c r="K301" t="s">
        <v>45</v>
      </c>
      <c r="L301" t="s">
        <v>23</v>
      </c>
      <c r="M301" t="s">
        <v>24</v>
      </c>
      <c r="N301" t="s">
        <v>1026</v>
      </c>
      <c r="O301" t="s">
        <v>1027</v>
      </c>
    </row>
    <row r="302" spans="1:15" x14ac:dyDescent="0.2">
      <c r="A302">
        <v>301</v>
      </c>
      <c r="B302" t="s">
        <v>67</v>
      </c>
      <c r="C302" t="s">
        <v>68</v>
      </c>
      <c r="D302" t="s">
        <v>17</v>
      </c>
      <c r="E302" t="s">
        <v>69</v>
      </c>
      <c r="F302">
        <v>1.35</v>
      </c>
      <c r="G302">
        <v>23</v>
      </c>
      <c r="H302" t="s">
        <v>19</v>
      </c>
      <c r="I302" t="s">
        <v>38</v>
      </c>
      <c r="J302" t="s">
        <v>1028</v>
      </c>
      <c r="K302" t="s">
        <v>142</v>
      </c>
      <c r="L302" t="s">
        <v>72</v>
      </c>
      <c r="M302" t="s">
        <v>73</v>
      </c>
      <c r="N302" t="s">
        <v>1029</v>
      </c>
      <c r="O302" t="s">
        <v>1030</v>
      </c>
    </row>
    <row r="303" spans="1:15" x14ac:dyDescent="0.2">
      <c r="A303">
        <v>302</v>
      </c>
      <c r="B303" t="s">
        <v>127</v>
      </c>
      <c r="C303" t="s">
        <v>128</v>
      </c>
      <c r="D303" t="s">
        <v>17</v>
      </c>
      <c r="E303" t="s">
        <v>18</v>
      </c>
      <c r="F303">
        <v>3.62</v>
      </c>
      <c r="G303">
        <v>437.6</v>
      </c>
      <c r="H303" t="s">
        <v>19</v>
      </c>
      <c r="I303" t="s">
        <v>38</v>
      </c>
      <c r="J303" t="s">
        <v>1031</v>
      </c>
      <c r="K303" t="s">
        <v>52</v>
      </c>
      <c r="L303" t="s">
        <v>266</v>
      </c>
      <c r="M303" t="s">
        <v>24</v>
      </c>
      <c r="N303" t="s">
        <v>1032</v>
      </c>
      <c r="O303" t="s">
        <v>1033</v>
      </c>
    </row>
    <row r="304" spans="1:15" x14ac:dyDescent="0.2">
      <c r="A304">
        <v>303</v>
      </c>
      <c r="B304" t="s">
        <v>145</v>
      </c>
      <c r="C304" t="s">
        <v>146</v>
      </c>
      <c r="D304" t="s">
        <v>17</v>
      </c>
      <c r="E304" t="s">
        <v>18</v>
      </c>
      <c r="F304">
        <v>2.61</v>
      </c>
      <c r="G304">
        <v>119.8</v>
      </c>
      <c r="H304" t="s">
        <v>19</v>
      </c>
      <c r="I304" t="s">
        <v>38</v>
      </c>
      <c r="J304" t="s">
        <v>1034</v>
      </c>
      <c r="K304" t="s">
        <v>148</v>
      </c>
      <c r="L304" t="s">
        <v>23</v>
      </c>
      <c r="M304" t="s">
        <v>41</v>
      </c>
      <c r="N304" t="s">
        <v>1035</v>
      </c>
      <c r="O304" t="s">
        <v>1036</v>
      </c>
    </row>
    <row r="305" spans="1:15" x14ac:dyDescent="0.2">
      <c r="A305">
        <v>304</v>
      </c>
      <c r="B305" t="s">
        <v>59</v>
      </c>
      <c r="C305" t="s">
        <v>60</v>
      </c>
      <c r="D305" t="s">
        <v>17</v>
      </c>
      <c r="E305" t="s">
        <v>18</v>
      </c>
      <c r="F305">
        <v>2.1800000000000002</v>
      </c>
      <c r="G305">
        <v>76.2</v>
      </c>
      <c r="H305" t="s">
        <v>19</v>
      </c>
      <c r="I305" t="s">
        <v>20</v>
      </c>
      <c r="J305" t="s">
        <v>1037</v>
      </c>
      <c r="K305" t="s">
        <v>98</v>
      </c>
      <c r="L305" t="s">
        <v>64</v>
      </c>
      <c r="M305" t="s">
        <v>41</v>
      </c>
      <c r="N305" t="s">
        <v>1038</v>
      </c>
      <c r="O305" t="s">
        <v>1039</v>
      </c>
    </row>
    <row r="306" spans="1:15" x14ac:dyDescent="0.2">
      <c r="A306">
        <v>305</v>
      </c>
      <c r="B306" t="s">
        <v>320</v>
      </c>
      <c r="C306" t="s">
        <v>321</v>
      </c>
      <c r="D306" t="s">
        <v>17</v>
      </c>
      <c r="E306" t="s">
        <v>203</v>
      </c>
      <c r="F306">
        <v>2.06</v>
      </c>
      <c r="G306">
        <v>75.7</v>
      </c>
      <c r="H306" t="s">
        <v>61</v>
      </c>
      <c r="I306" t="s">
        <v>20</v>
      </c>
      <c r="J306" t="s">
        <v>1040</v>
      </c>
      <c r="K306" t="s">
        <v>297</v>
      </c>
      <c r="L306" t="s">
        <v>355</v>
      </c>
      <c r="M306" t="s">
        <v>323</v>
      </c>
      <c r="N306" t="s">
        <v>1041</v>
      </c>
      <c r="O306" t="s">
        <v>1042</v>
      </c>
    </row>
    <row r="307" spans="1:15" x14ac:dyDescent="0.2">
      <c r="A307">
        <v>306</v>
      </c>
      <c r="B307" t="s">
        <v>59</v>
      </c>
      <c r="C307" t="s">
        <v>60</v>
      </c>
      <c r="D307" t="s">
        <v>17</v>
      </c>
      <c r="E307" t="s">
        <v>18</v>
      </c>
      <c r="F307">
        <v>2.92</v>
      </c>
      <c r="G307">
        <v>150.69999999999999</v>
      </c>
      <c r="H307" t="s">
        <v>19</v>
      </c>
      <c r="I307" t="s">
        <v>20</v>
      </c>
      <c r="J307" t="s">
        <v>1043</v>
      </c>
      <c r="K307" t="s">
        <v>98</v>
      </c>
      <c r="L307" t="s">
        <v>23</v>
      </c>
      <c r="M307" t="s">
        <v>41</v>
      </c>
      <c r="N307" t="s">
        <v>1044</v>
      </c>
      <c r="O307" t="s">
        <v>1045</v>
      </c>
    </row>
    <row r="308" spans="1:15" x14ac:dyDescent="0.2">
      <c r="A308">
        <v>307</v>
      </c>
      <c r="B308" t="s">
        <v>67</v>
      </c>
      <c r="C308" t="s">
        <v>68</v>
      </c>
      <c r="D308" t="s">
        <v>17</v>
      </c>
      <c r="E308" t="s">
        <v>69</v>
      </c>
      <c r="F308">
        <v>1.1200000000000001</v>
      </c>
      <c r="G308">
        <v>15.5</v>
      </c>
      <c r="H308" t="s">
        <v>19</v>
      </c>
      <c r="I308" t="s">
        <v>38</v>
      </c>
      <c r="J308" t="s">
        <v>1046</v>
      </c>
      <c r="K308" t="s">
        <v>71</v>
      </c>
      <c r="L308" t="s">
        <v>72</v>
      </c>
      <c r="M308" t="s">
        <v>73</v>
      </c>
      <c r="N308" t="s">
        <v>1047</v>
      </c>
      <c r="O308" t="s">
        <v>1048</v>
      </c>
    </row>
    <row r="309" spans="1:15" x14ac:dyDescent="0.2">
      <c r="A309">
        <v>308</v>
      </c>
      <c r="B309" t="s">
        <v>67</v>
      </c>
      <c r="C309" t="s">
        <v>68</v>
      </c>
      <c r="D309" t="s">
        <v>17</v>
      </c>
      <c r="E309" t="s">
        <v>69</v>
      </c>
      <c r="F309">
        <v>1.47</v>
      </c>
      <c r="G309">
        <v>25.1</v>
      </c>
      <c r="H309" t="s">
        <v>61</v>
      </c>
      <c r="I309" t="s">
        <v>104</v>
      </c>
      <c r="J309" t="s">
        <v>1049</v>
      </c>
      <c r="K309" t="s">
        <v>71</v>
      </c>
      <c r="L309" t="s">
        <v>72</v>
      </c>
      <c r="M309" t="s">
        <v>73</v>
      </c>
      <c r="N309" t="s">
        <v>1050</v>
      </c>
      <c r="O309" t="s">
        <v>1051</v>
      </c>
    </row>
    <row r="310" spans="1:15" x14ac:dyDescent="0.2">
      <c r="A310">
        <v>309</v>
      </c>
      <c r="B310" t="s">
        <v>392</v>
      </c>
      <c r="C310" t="s">
        <v>393</v>
      </c>
      <c r="D310" t="s">
        <v>17</v>
      </c>
      <c r="E310" t="s">
        <v>18</v>
      </c>
      <c r="F310">
        <v>1.51</v>
      </c>
      <c r="G310">
        <v>43.1</v>
      </c>
      <c r="H310" t="s">
        <v>37</v>
      </c>
      <c r="I310" t="s">
        <v>20</v>
      </c>
      <c r="J310" t="s">
        <v>1052</v>
      </c>
      <c r="K310" t="s">
        <v>191</v>
      </c>
      <c r="L310" t="s">
        <v>46</v>
      </c>
      <c r="M310" t="s">
        <v>24</v>
      </c>
      <c r="N310" t="s">
        <v>1053</v>
      </c>
      <c r="O310" t="s">
        <v>1054</v>
      </c>
    </row>
    <row r="311" spans="1:15" x14ac:dyDescent="0.2">
      <c r="A311">
        <v>310</v>
      </c>
      <c r="B311" t="s">
        <v>127</v>
      </c>
      <c r="C311" t="s">
        <v>128</v>
      </c>
      <c r="D311" t="s">
        <v>17</v>
      </c>
      <c r="E311" t="s">
        <v>18</v>
      </c>
      <c r="F311">
        <v>3.65</v>
      </c>
      <c r="G311">
        <v>449.3</v>
      </c>
      <c r="H311" t="s">
        <v>37</v>
      </c>
      <c r="I311" t="s">
        <v>104</v>
      </c>
      <c r="J311" t="s">
        <v>1055</v>
      </c>
      <c r="K311" t="s">
        <v>191</v>
      </c>
      <c r="L311" t="s">
        <v>131</v>
      </c>
      <c r="M311" t="s">
        <v>24</v>
      </c>
      <c r="N311" t="s">
        <v>1056</v>
      </c>
      <c r="O311" t="s">
        <v>1057</v>
      </c>
    </row>
    <row r="312" spans="1:15" x14ac:dyDescent="0.2">
      <c r="A312">
        <v>311</v>
      </c>
      <c r="B312" t="s">
        <v>188</v>
      </c>
      <c r="C312" t="s">
        <v>189</v>
      </c>
      <c r="D312" t="s">
        <v>17</v>
      </c>
      <c r="E312" t="s">
        <v>18</v>
      </c>
      <c r="F312">
        <v>2.2599999999999998</v>
      </c>
      <c r="G312">
        <v>83.5</v>
      </c>
      <c r="H312" t="s">
        <v>19</v>
      </c>
      <c r="I312" t="s">
        <v>38</v>
      </c>
      <c r="J312" t="s">
        <v>1058</v>
      </c>
      <c r="K312" t="s">
        <v>252</v>
      </c>
      <c r="L312" t="s">
        <v>46</v>
      </c>
      <c r="M312" t="s">
        <v>24</v>
      </c>
      <c r="N312" t="s">
        <v>1059</v>
      </c>
      <c r="O312" t="s">
        <v>1060</v>
      </c>
    </row>
    <row r="313" spans="1:15" x14ac:dyDescent="0.2">
      <c r="A313">
        <v>312</v>
      </c>
      <c r="B313" t="s">
        <v>392</v>
      </c>
      <c r="C313" t="s">
        <v>393</v>
      </c>
      <c r="D313" t="s">
        <v>17</v>
      </c>
      <c r="E313" t="s">
        <v>18</v>
      </c>
      <c r="F313">
        <v>1.34</v>
      </c>
      <c r="G313">
        <v>43.5</v>
      </c>
      <c r="H313" t="s">
        <v>37</v>
      </c>
      <c r="I313" t="s">
        <v>104</v>
      </c>
      <c r="J313" t="s">
        <v>1061</v>
      </c>
      <c r="K313" t="s">
        <v>191</v>
      </c>
      <c r="L313" t="s">
        <v>475</v>
      </c>
      <c r="M313" t="s">
        <v>24</v>
      </c>
      <c r="N313" t="s">
        <v>1062</v>
      </c>
      <c r="O313" t="s">
        <v>1063</v>
      </c>
    </row>
    <row r="314" spans="1:15" x14ac:dyDescent="0.2">
      <c r="A314">
        <v>313</v>
      </c>
      <c r="B314" t="s">
        <v>145</v>
      </c>
      <c r="C314" t="s">
        <v>146</v>
      </c>
      <c r="D314" t="s">
        <v>17</v>
      </c>
      <c r="E314" t="s">
        <v>18</v>
      </c>
      <c r="F314">
        <v>1.51</v>
      </c>
      <c r="G314">
        <v>59.1</v>
      </c>
      <c r="H314" t="s">
        <v>37</v>
      </c>
      <c r="I314" t="s">
        <v>38</v>
      </c>
      <c r="J314" t="s">
        <v>1064</v>
      </c>
      <c r="K314" t="s">
        <v>148</v>
      </c>
      <c r="L314" t="s">
        <v>23</v>
      </c>
      <c r="M314" t="s">
        <v>41</v>
      </c>
      <c r="N314" t="s">
        <v>1065</v>
      </c>
      <c r="O314" t="s">
        <v>1066</v>
      </c>
    </row>
    <row r="315" spans="1:15" x14ac:dyDescent="0.2">
      <c r="A315">
        <v>314</v>
      </c>
      <c r="B315" t="s">
        <v>320</v>
      </c>
      <c r="C315" t="s">
        <v>321</v>
      </c>
      <c r="D315" t="s">
        <v>17</v>
      </c>
      <c r="E315" t="s">
        <v>203</v>
      </c>
      <c r="F315">
        <v>0.79</v>
      </c>
      <c r="G315">
        <v>33.9</v>
      </c>
      <c r="H315" t="s">
        <v>37</v>
      </c>
      <c r="I315" t="s">
        <v>20</v>
      </c>
      <c r="J315" t="s">
        <v>1067</v>
      </c>
      <c r="K315" t="s">
        <v>330</v>
      </c>
      <c r="L315" t="s">
        <v>355</v>
      </c>
      <c r="M315" t="s">
        <v>323</v>
      </c>
      <c r="N315" t="s">
        <v>1068</v>
      </c>
      <c r="O315" t="s">
        <v>1069</v>
      </c>
    </row>
    <row r="316" spans="1:15" x14ac:dyDescent="0.2">
      <c r="A316">
        <v>315</v>
      </c>
      <c r="B316" t="s">
        <v>127</v>
      </c>
      <c r="C316" t="s">
        <v>128</v>
      </c>
      <c r="D316" t="s">
        <v>17</v>
      </c>
      <c r="E316" t="s">
        <v>18</v>
      </c>
      <c r="F316">
        <v>4.33</v>
      </c>
      <c r="G316">
        <v>658.3</v>
      </c>
      <c r="H316" t="s">
        <v>19</v>
      </c>
      <c r="I316" t="s">
        <v>38</v>
      </c>
      <c r="J316" t="s">
        <v>1070</v>
      </c>
      <c r="K316" t="s">
        <v>359</v>
      </c>
      <c r="L316" t="s">
        <v>479</v>
      </c>
      <c r="M316" t="s">
        <v>24</v>
      </c>
      <c r="N316" t="s">
        <v>1071</v>
      </c>
      <c r="O316" t="s">
        <v>1072</v>
      </c>
    </row>
    <row r="317" spans="1:15" x14ac:dyDescent="0.2">
      <c r="A317">
        <v>316</v>
      </c>
      <c r="B317" t="s">
        <v>183</v>
      </c>
      <c r="C317" t="s">
        <v>184</v>
      </c>
      <c r="D317" t="s">
        <v>17</v>
      </c>
      <c r="E317" t="s">
        <v>18</v>
      </c>
      <c r="F317">
        <v>1.67</v>
      </c>
      <c r="G317">
        <v>48.8</v>
      </c>
      <c r="H317" t="s">
        <v>19</v>
      </c>
      <c r="I317" t="s">
        <v>20</v>
      </c>
      <c r="J317" t="s">
        <v>1073</v>
      </c>
      <c r="K317" t="s">
        <v>130</v>
      </c>
      <c r="L317" t="s">
        <v>195</v>
      </c>
      <c r="M317" t="s">
        <v>41</v>
      </c>
      <c r="N317" t="s">
        <v>1074</v>
      </c>
      <c r="O317" t="s">
        <v>1075</v>
      </c>
    </row>
    <row r="318" spans="1:15" x14ac:dyDescent="0.2">
      <c r="A318">
        <v>317</v>
      </c>
      <c r="B318" t="s">
        <v>201</v>
      </c>
      <c r="C318" t="s">
        <v>202</v>
      </c>
      <c r="D318" t="s">
        <v>17</v>
      </c>
      <c r="E318" t="s">
        <v>203</v>
      </c>
      <c r="F318">
        <v>2.94</v>
      </c>
      <c r="G318">
        <v>142.5</v>
      </c>
      <c r="H318" t="s">
        <v>19</v>
      </c>
      <c r="I318" t="s">
        <v>38</v>
      </c>
      <c r="J318" t="s">
        <v>1076</v>
      </c>
      <c r="K318" t="s">
        <v>106</v>
      </c>
      <c r="L318" t="s">
        <v>259</v>
      </c>
      <c r="M318" t="s">
        <v>41</v>
      </c>
      <c r="N318" t="s">
        <v>1077</v>
      </c>
      <c r="O318" t="s">
        <v>1078</v>
      </c>
    </row>
    <row r="319" spans="1:15" x14ac:dyDescent="0.2">
      <c r="A319">
        <v>318</v>
      </c>
      <c r="B319" t="s">
        <v>35</v>
      </c>
      <c r="C319" t="s">
        <v>36</v>
      </c>
      <c r="D319" t="s">
        <v>17</v>
      </c>
      <c r="E319" t="s">
        <v>18</v>
      </c>
      <c r="F319">
        <v>1.9</v>
      </c>
      <c r="G319">
        <v>121.2</v>
      </c>
      <c r="H319" t="s">
        <v>37</v>
      </c>
      <c r="I319" t="s">
        <v>38</v>
      </c>
      <c r="J319" t="s">
        <v>1079</v>
      </c>
      <c r="K319" t="s">
        <v>30</v>
      </c>
      <c r="L319" t="s">
        <v>40</v>
      </c>
      <c r="M319" t="s">
        <v>41</v>
      </c>
      <c r="N319" t="s">
        <v>1080</v>
      </c>
      <c r="O319" t="s">
        <v>1081</v>
      </c>
    </row>
    <row r="320" spans="1:15" x14ac:dyDescent="0.2">
      <c r="A320">
        <v>319</v>
      </c>
      <c r="B320" t="s">
        <v>120</v>
      </c>
      <c r="C320" t="s">
        <v>121</v>
      </c>
      <c r="D320" t="s">
        <v>17</v>
      </c>
      <c r="E320" t="s">
        <v>18</v>
      </c>
      <c r="F320">
        <v>2.81</v>
      </c>
      <c r="G320">
        <v>138.5</v>
      </c>
      <c r="H320" t="s">
        <v>19</v>
      </c>
      <c r="I320" t="s">
        <v>104</v>
      </c>
      <c r="J320" t="s">
        <v>1082</v>
      </c>
      <c r="K320" t="s">
        <v>123</v>
      </c>
      <c r="L320" t="s">
        <v>124</v>
      </c>
      <c r="M320" t="s">
        <v>73</v>
      </c>
      <c r="N320" t="s">
        <v>1083</v>
      </c>
      <c r="O320" t="s">
        <v>1084</v>
      </c>
    </row>
    <row r="321" spans="1:15" x14ac:dyDescent="0.2">
      <c r="A321">
        <v>320</v>
      </c>
      <c r="B321" t="s">
        <v>59</v>
      </c>
      <c r="C321" t="s">
        <v>60</v>
      </c>
      <c r="D321" t="s">
        <v>17</v>
      </c>
      <c r="E321" t="s">
        <v>18</v>
      </c>
      <c r="F321">
        <v>2.97</v>
      </c>
      <c r="G321">
        <v>181.1</v>
      </c>
      <c r="H321" t="s">
        <v>19</v>
      </c>
      <c r="I321" t="s">
        <v>20</v>
      </c>
      <c r="J321" t="s">
        <v>1085</v>
      </c>
      <c r="K321" t="s">
        <v>98</v>
      </c>
      <c r="L321" t="s">
        <v>23</v>
      </c>
      <c r="M321" t="s">
        <v>41</v>
      </c>
      <c r="N321" t="s">
        <v>1086</v>
      </c>
      <c r="O321" t="s">
        <v>1087</v>
      </c>
    </row>
    <row r="322" spans="1:15" x14ac:dyDescent="0.2">
      <c r="A322">
        <v>321</v>
      </c>
      <c r="B322" t="s">
        <v>188</v>
      </c>
      <c r="C322" t="s">
        <v>189</v>
      </c>
      <c r="D322" t="s">
        <v>17</v>
      </c>
      <c r="E322" t="s">
        <v>18</v>
      </c>
      <c r="F322">
        <v>2.73</v>
      </c>
      <c r="G322">
        <v>104.6</v>
      </c>
      <c r="H322" t="s">
        <v>19</v>
      </c>
      <c r="I322" t="s">
        <v>38</v>
      </c>
      <c r="J322" t="s">
        <v>1088</v>
      </c>
      <c r="K322" t="s">
        <v>252</v>
      </c>
      <c r="L322" t="s">
        <v>46</v>
      </c>
      <c r="M322" t="s">
        <v>24</v>
      </c>
      <c r="N322" t="s">
        <v>1089</v>
      </c>
      <c r="O322" t="s">
        <v>1090</v>
      </c>
    </row>
    <row r="323" spans="1:15" x14ac:dyDescent="0.2">
      <c r="A323">
        <v>322</v>
      </c>
      <c r="B323" t="s">
        <v>183</v>
      </c>
      <c r="C323" t="s">
        <v>184</v>
      </c>
      <c r="D323" t="s">
        <v>17</v>
      </c>
      <c r="E323" t="s">
        <v>18</v>
      </c>
      <c r="F323">
        <v>1.73</v>
      </c>
      <c r="G323">
        <v>45.3</v>
      </c>
      <c r="H323" t="s">
        <v>61</v>
      </c>
      <c r="I323" t="s">
        <v>38</v>
      </c>
      <c r="J323" t="s">
        <v>1091</v>
      </c>
      <c r="K323" t="s">
        <v>130</v>
      </c>
      <c r="L323" t="s">
        <v>788</v>
      </c>
      <c r="M323" t="s">
        <v>41</v>
      </c>
      <c r="N323" t="s">
        <v>1092</v>
      </c>
      <c r="O323" t="s">
        <v>1093</v>
      </c>
    </row>
    <row r="324" spans="1:15" x14ac:dyDescent="0.2">
      <c r="A324">
        <v>323</v>
      </c>
      <c r="B324" t="s">
        <v>49</v>
      </c>
      <c r="C324" t="s">
        <v>50</v>
      </c>
      <c r="D324" t="s">
        <v>17</v>
      </c>
      <c r="E324" t="s">
        <v>18</v>
      </c>
      <c r="F324">
        <v>3.22</v>
      </c>
      <c r="G324">
        <v>193.4</v>
      </c>
      <c r="H324" t="s">
        <v>61</v>
      </c>
      <c r="I324" t="s">
        <v>38</v>
      </c>
      <c r="J324" t="s">
        <v>1094</v>
      </c>
      <c r="K324" t="s">
        <v>742</v>
      </c>
      <c r="L324" t="s">
        <v>153</v>
      </c>
      <c r="M324" t="s">
        <v>32</v>
      </c>
      <c r="N324" t="s">
        <v>1095</v>
      </c>
      <c r="O324" t="s">
        <v>1096</v>
      </c>
    </row>
    <row r="325" spans="1:15" x14ac:dyDescent="0.2">
      <c r="A325">
        <v>324</v>
      </c>
      <c r="B325" t="s">
        <v>27</v>
      </c>
      <c r="C325" t="s">
        <v>28</v>
      </c>
      <c r="D325" t="s">
        <v>17</v>
      </c>
      <c r="E325" t="s">
        <v>18</v>
      </c>
      <c r="F325">
        <v>3.3</v>
      </c>
      <c r="G325">
        <v>218</v>
      </c>
      <c r="H325" t="s">
        <v>61</v>
      </c>
      <c r="I325" t="s">
        <v>104</v>
      </c>
      <c r="J325" t="s">
        <v>1097</v>
      </c>
      <c r="K325" t="s">
        <v>177</v>
      </c>
      <c r="L325" t="s">
        <v>31</v>
      </c>
      <c r="M325" t="s">
        <v>32</v>
      </c>
      <c r="N325" t="s">
        <v>1098</v>
      </c>
      <c r="O325" t="s">
        <v>1099</v>
      </c>
    </row>
    <row r="326" spans="1:15" x14ac:dyDescent="0.2">
      <c r="A326">
        <v>325</v>
      </c>
      <c r="B326" t="s">
        <v>35</v>
      </c>
      <c r="C326" t="s">
        <v>36</v>
      </c>
      <c r="D326" t="s">
        <v>17</v>
      </c>
      <c r="E326" t="s">
        <v>18</v>
      </c>
      <c r="F326">
        <v>2.8</v>
      </c>
      <c r="G326">
        <v>218</v>
      </c>
      <c r="H326" t="s">
        <v>61</v>
      </c>
      <c r="I326" t="s">
        <v>38</v>
      </c>
      <c r="J326" t="s">
        <v>1100</v>
      </c>
      <c r="K326" t="s">
        <v>30</v>
      </c>
      <c r="L326" t="s">
        <v>244</v>
      </c>
      <c r="M326" t="s">
        <v>41</v>
      </c>
      <c r="N326" t="s">
        <v>1101</v>
      </c>
      <c r="O326" t="s">
        <v>1102</v>
      </c>
    </row>
    <row r="327" spans="1:15" x14ac:dyDescent="0.2">
      <c r="A327">
        <v>326</v>
      </c>
      <c r="B327" t="s">
        <v>392</v>
      </c>
      <c r="C327" t="s">
        <v>393</v>
      </c>
      <c r="D327" t="s">
        <v>17</v>
      </c>
      <c r="E327" t="s">
        <v>18</v>
      </c>
      <c r="F327">
        <v>2.2799999999999998</v>
      </c>
      <c r="G327">
        <v>73.099999999999994</v>
      </c>
      <c r="H327" t="s">
        <v>19</v>
      </c>
      <c r="I327" t="s">
        <v>38</v>
      </c>
      <c r="J327" t="s">
        <v>313</v>
      </c>
      <c r="K327" t="s">
        <v>191</v>
      </c>
      <c r="L327" t="s">
        <v>475</v>
      </c>
      <c r="M327" t="s">
        <v>24</v>
      </c>
      <c r="N327" t="s">
        <v>1103</v>
      </c>
      <c r="O327" t="s">
        <v>1104</v>
      </c>
    </row>
    <row r="328" spans="1:15" x14ac:dyDescent="0.2">
      <c r="A328">
        <v>327</v>
      </c>
      <c r="B328" t="s">
        <v>207</v>
      </c>
      <c r="C328" t="s">
        <v>208</v>
      </c>
      <c r="D328" t="s">
        <v>17</v>
      </c>
      <c r="E328" t="s">
        <v>18</v>
      </c>
      <c r="F328">
        <v>1.75</v>
      </c>
      <c r="G328">
        <v>42.5</v>
      </c>
      <c r="H328" t="s">
        <v>37</v>
      </c>
      <c r="I328" t="s">
        <v>104</v>
      </c>
      <c r="J328" t="s">
        <v>1105</v>
      </c>
      <c r="K328" t="s">
        <v>210</v>
      </c>
      <c r="L328" t="s">
        <v>452</v>
      </c>
      <c r="M328" t="s">
        <v>24</v>
      </c>
      <c r="N328" t="s">
        <v>1106</v>
      </c>
      <c r="O328" t="s">
        <v>1107</v>
      </c>
    </row>
    <row r="329" spans="1:15" x14ac:dyDescent="0.2">
      <c r="A329">
        <v>328</v>
      </c>
      <c r="B329" t="s">
        <v>120</v>
      </c>
      <c r="C329" t="s">
        <v>121</v>
      </c>
      <c r="D329" t="s">
        <v>17</v>
      </c>
      <c r="E329" t="s">
        <v>18</v>
      </c>
      <c r="F329">
        <v>3</v>
      </c>
      <c r="G329">
        <v>130.30000000000001</v>
      </c>
      <c r="H329" t="s">
        <v>19</v>
      </c>
      <c r="I329" t="s">
        <v>104</v>
      </c>
      <c r="J329" t="s">
        <v>1108</v>
      </c>
      <c r="K329" t="s">
        <v>135</v>
      </c>
      <c r="L329" t="s">
        <v>124</v>
      </c>
      <c r="M329" t="s">
        <v>73</v>
      </c>
      <c r="N329" t="s">
        <v>1109</v>
      </c>
      <c r="O329" t="s">
        <v>1110</v>
      </c>
    </row>
    <row r="330" spans="1:15" x14ac:dyDescent="0.2">
      <c r="A330">
        <v>329</v>
      </c>
      <c r="B330" t="s">
        <v>320</v>
      </c>
      <c r="C330" t="s">
        <v>321</v>
      </c>
      <c r="D330" t="s">
        <v>17</v>
      </c>
      <c r="E330" t="s">
        <v>203</v>
      </c>
      <c r="F330">
        <v>0.72</v>
      </c>
      <c r="G330">
        <v>33.5</v>
      </c>
      <c r="H330" t="s">
        <v>37</v>
      </c>
      <c r="I330" t="s">
        <v>20</v>
      </c>
      <c r="J330" t="s">
        <v>1111</v>
      </c>
      <c r="K330" t="s">
        <v>330</v>
      </c>
      <c r="L330" t="s">
        <v>355</v>
      </c>
      <c r="M330" t="s">
        <v>323</v>
      </c>
      <c r="N330" t="s">
        <v>1112</v>
      </c>
      <c r="O330" t="s">
        <v>1113</v>
      </c>
    </row>
    <row r="331" spans="1:15" x14ac:dyDescent="0.2">
      <c r="A331">
        <v>330</v>
      </c>
      <c r="B331" t="s">
        <v>120</v>
      </c>
      <c r="C331" t="s">
        <v>121</v>
      </c>
      <c r="D331" t="s">
        <v>17</v>
      </c>
      <c r="E331" t="s">
        <v>18</v>
      </c>
      <c r="F331">
        <v>2.23</v>
      </c>
      <c r="G331">
        <v>83.7</v>
      </c>
      <c r="H331" t="s">
        <v>19</v>
      </c>
      <c r="I331" t="s">
        <v>20</v>
      </c>
      <c r="J331" t="s">
        <v>1114</v>
      </c>
      <c r="K331" t="s">
        <v>123</v>
      </c>
      <c r="L331" t="s">
        <v>124</v>
      </c>
      <c r="M331" t="s">
        <v>73</v>
      </c>
      <c r="N331" t="s">
        <v>1115</v>
      </c>
      <c r="O331" t="s">
        <v>1116</v>
      </c>
    </row>
    <row r="332" spans="1:15" x14ac:dyDescent="0.2">
      <c r="A332">
        <v>331</v>
      </c>
      <c r="B332" t="s">
        <v>392</v>
      </c>
      <c r="C332" t="s">
        <v>393</v>
      </c>
      <c r="D332" t="s">
        <v>17</v>
      </c>
      <c r="E332" t="s">
        <v>18</v>
      </c>
      <c r="F332">
        <v>1.86</v>
      </c>
      <c r="G332">
        <v>50.8</v>
      </c>
      <c r="H332" t="s">
        <v>37</v>
      </c>
      <c r="I332" t="s">
        <v>20</v>
      </c>
      <c r="J332" t="s">
        <v>1117</v>
      </c>
      <c r="K332" t="s">
        <v>191</v>
      </c>
      <c r="L332" t="s">
        <v>475</v>
      </c>
      <c r="M332" t="s">
        <v>24</v>
      </c>
      <c r="N332" t="s">
        <v>1118</v>
      </c>
      <c r="O332" t="s">
        <v>1119</v>
      </c>
    </row>
    <row r="333" spans="1:15" x14ac:dyDescent="0.2">
      <c r="A333">
        <v>332</v>
      </c>
      <c r="B333" t="s">
        <v>183</v>
      </c>
      <c r="C333" t="s">
        <v>184</v>
      </c>
      <c r="D333" t="s">
        <v>17</v>
      </c>
      <c r="E333" t="s">
        <v>18</v>
      </c>
      <c r="F333">
        <v>1.57</v>
      </c>
      <c r="G333">
        <v>40.700000000000003</v>
      </c>
      <c r="H333" t="s">
        <v>37</v>
      </c>
      <c r="I333" t="s">
        <v>20</v>
      </c>
      <c r="J333" t="s">
        <v>1120</v>
      </c>
      <c r="K333" t="s">
        <v>130</v>
      </c>
      <c r="L333" t="s">
        <v>46</v>
      </c>
      <c r="M333" t="s">
        <v>41</v>
      </c>
      <c r="N333" t="s">
        <v>1121</v>
      </c>
      <c r="O333" t="s">
        <v>1122</v>
      </c>
    </row>
    <row r="334" spans="1:15" x14ac:dyDescent="0.2">
      <c r="A334">
        <v>333</v>
      </c>
      <c r="B334" t="s">
        <v>188</v>
      </c>
      <c r="C334" t="s">
        <v>189</v>
      </c>
      <c r="D334" t="s">
        <v>17</v>
      </c>
      <c r="E334" t="s">
        <v>18</v>
      </c>
      <c r="F334">
        <v>2.33</v>
      </c>
      <c r="G334">
        <v>82</v>
      </c>
      <c r="H334" t="s">
        <v>19</v>
      </c>
      <c r="I334" t="s">
        <v>38</v>
      </c>
      <c r="J334" t="s">
        <v>1123</v>
      </c>
      <c r="K334" t="s">
        <v>252</v>
      </c>
      <c r="L334" t="s">
        <v>80</v>
      </c>
      <c r="M334" t="s">
        <v>24</v>
      </c>
      <c r="N334" t="s">
        <v>1124</v>
      </c>
      <c r="O334" t="s">
        <v>1125</v>
      </c>
    </row>
    <row r="335" spans="1:15" x14ac:dyDescent="0.2">
      <c r="A335">
        <v>334</v>
      </c>
      <c r="B335" t="s">
        <v>127</v>
      </c>
      <c r="C335" t="s">
        <v>128</v>
      </c>
      <c r="D335" t="s">
        <v>17</v>
      </c>
      <c r="E335" t="s">
        <v>18</v>
      </c>
      <c r="F335">
        <v>3.81</v>
      </c>
      <c r="G335">
        <v>493.9</v>
      </c>
      <c r="H335" t="s">
        <v>61</v>
      </c>
      <c r="I335" t="s">
        <v>104</v>
      </c>
      <c r="J335" t="s">
        <v>1126</v>
      </c>
      <c r="K335" t="s">
        <v>210</v>
      </c>
      <c r="L335" t="s">
        <v>131</v>
      </c>
      <c r="M335" t="s">
        <v>24</v>
      </c>
      <c r="N335" t="s">
        <v>1127</v>
      </c>
      <c r="O335" t="s">
        <v>1128</v>
      </c>
    </row>
    <row r="336" spans="1:15" x14ac:dyDescent="0.2">
      <c r="A336">
        <v>335</v>
      </c>
      <c r="B336" t="s">
        <v>76</v>
      </c>
      <c r="C336" t="s">
        <v>77</v>
      </c>
      <c r="D336" t="s">
        <v>17</v>
      </c>
      <c r="E336" t="s">
        <v>18</v>
      </c>
      <c r="F336">
        <v>1.36</v>
      </c>
      <c r="G336">
        <v>45.7</v>
      </c>
      <c r="H336" t="s">
        <v>37</v>
      </c>
      <c r="I336" t="s">
        <v>104</v>
      </c>
      <c r="J336" t="s">
        <v>1129</v>
      </c>
      <c r="K336" t="s">
        <v>415</v>
      </c>
      <c r="L336" t="s">
        <v>80</v>
      </c>
      <c r="M336" t="s">
        <v>24</v>
      </c>
      <c r="N336" t="s">
        <v>1130</v>
      </c>
      <c r="O336" t="s">
        <v>1131</v>
      </c>
    </row>
    <row r="337" spans="1:15" x14ac:dyDescent="0.2">
      <c r="A337">
        <v>336</v>
      </c>
      <c r="B337" t="s">
        <v>120</v>
      </c>
      <c r="C337" t="s">
        <v>121</v>
      </c>
      <c r="D337" t="s">
        <v>17</v>
      </c>
      <c r="E337" t="s">
        <v>18</v>
      </c>
      <c r="F337">
        <v>0.87</v>
      </c>
      <c r="G337">
        <v>30.9</v>
      </c>
      <c r="H337" t="s">
        <v>37</v>
      </c>
      <c r="I337" t="s">
        <v>20</v>
      </c>
      <c r="J337" t="s">
        <v>1132</v>
      </c>
      <c r="K337" t="s">
        <v>135</v>
      </c>
      <c r="L337" t="s">
        <v>124</v>
      </c>
      <c r="M337" t="s">
        <v>73</v>
      </c>
      <c r="N337" t="s">
        <v>1133</v>
      </c>
      <c r="O337" t="s">
        <v>1134</v>
      </c>
    </row>
    <row r="338" spans="1:15" x14ac:dyDescent="0.2">
      <c r="A338">
        <v>337</v>
      </c>
      <c r="B338" t="s">
        <v>145</v>
      </c>
      <c r="C338" t="s">
        <v>146</v>
      </c>
      <c r="D338" t="s">
        <v>17</v>
      </c>
      <c r="E338" t="s">
        <v>18</v>
      </c>
      <c r="F338">
        <v>1.94</v>
      </c>
      <c r="G338">
        <v>71.599999999999994</v>
      </c>
      <c r="H338" t="s">
        <v>37</v>
      </c>
      <c r="I338" t="s">
        <v>38</v>
      </c>
      <c r="J338" t="s">
        <v>1135</v>
      </c>
      <c r="K338" t="s">
        <v>148</v>
      </c>
      <c r="L338" t="s">
        <v>23</v>
      </c>
      <c r="M338" t="s">
        <v>41</v>
      </c>
      <c r="N338" t="s">
        <v>1136</v>
      </c>
      <c r="O338" t="s">
        <v>1137</v>
      </c>
    </row>
    <row r="339" spans="1:15" x14ac:dyDescent="0.2">
      <c r="A339">
        <v>338</v>
      </c>
      <c r="B339" t="s">
        <v>59</v>
      </c>
      <c r="C339" t="s">
        <v>60</v>
      </c>
      <c r="D339" t="s">
        <v>17</v>
      </c>
      <c r="E339" t="s">
        <v>18</v>
      </c>
      <c r="F339">
        <v>2.81</v>
      </c>
      <c r="G339">
        <v>127.1</v>
      </c>
      <c r="H339" t="s">
        <v>19</v>
      </c>
      <c r="I339" t="s">
        <v>104</v>
      </c>
      <c r="J339" t="s">
        <v>1138</v>
      </c>
      <c r="K339" t="s">
        <v>98</v>
      </c>
      <c r="L339" t="s">
        <v>23</v>
      </c>
      <c r="M339" t="s">
        <v>41</v>
      </c>
      <c r="N339" t="s">
        <v>1139</v>
      </c>
      <c r="O339" t="s">
        <v>1140</v>
      </c>
    </row>
    <row r="340" spans="1:15" x14ac:dyDescent="0.2">
      <c r="A340">
        <v>339</v>
      </c>
      <c r="B340" t="s">
        <v>59</v>
      </c>
      <c r="C340" t="s">
        <v>60</v>
      </c>
      <c r="D340" t="s">
        <v>17</v>
      </c>
      <c r="E340" t="s">
        <v>18</v>
      </c>
      <c r="F340">
        <v>2.13</v>
      </c>
      <c r="G340">
        <v>74.7</v>
      </c>
      <c r="H340" t="s">
        <v>19</v>
      </c>
      <c r="I340" t="s">
        <v>38</v>
      </c>
      <c r="J340" t="s">
        <v>1141</v>
      </c>
      <c r="K340" t="s">
        <v>63</v>
      </c>
      <c r="L340" t="s">
        <v>23</v>
      </c>
      <c r="M340" t="s">
        <v>41</v>
      </c>
      <c r="N340" t="s">
        <v>1142</v>
      </c>
      <c r="O340" t="s">
        <v>1143</v>
      </c>
    </row>
    <row r="341" spans="1:15" x14ac:dyDescent="0.2">
      <c r="A341">
        <v>340</v>
      </c>
      <c r="B341" t="s">
        <v>188</v>
      </c>
      <c r="C341" t="s">
        <v>189</v>
      </c>
      <c r="D341" t="s">
        <v>17</v>
      </c>
      <c r="E341" t="s">
        <v>18</v>
      </c>
      <c r="F341">
        <v>2.59</v>
      </c>
      <c r="G341">
        <v>90.2</v>
      </c>
      <c r="H341" t="s">
        <v>61</v>
      </c>
      <c r="I341" t="s">
        <v>20</v>
      </c>
      <c r="J341" t="s">
        <v>1144</v>
      </c>
      <c r="K341" t="s">
        <v>252</v>
      </c>
      <c r="L341" t="s">
        <v>23</v>
      </c>
      <c r="M341" t="s">
        <v>24</v>
      </c>
      <c r="N341" t="s">
        <v>1145</v>
      </c>
      <c r="O341" t="s">
        <v>1146</v>
      </c>
    </row>
    <row r="342" spans="1:15" x14ac:dyDescent="0.2">
      <c r="A342">
        <v>341</v>
      </c>
      <c r="B342" t="s">
        <v>27</v>
      </c>
      <c r="C342" t="s">
        <v>28</v>
      </c>
      <c r="D342" t="s">
        <v>17</v>
      </c>
      <c r="E342" t="s">
        <v>18</v>
      </c>
      <c r="F342">
        <v>3.05</v>
      </c>
      <c r="G342">
        <v>188</v>
      </c>
      <c r="H342" t="s">
        <v>19</v>
      </c>
      <c r="I342" t="s">
        <v>104</v>
      </c>
      <c r="J342" t="s">
        <v>1147</v>
      </c>
      <c r="K342" t="s">
        <v>240</v>
      </c>
      <c r="L342" t="s">
        <v>31</v>
      </c>
      <c r="M342" t="s">
        <v>32</v>
      </c>
      <c r="N342" t="s">
        <v>1148</v>
      </c>
      <c r="O342" t="s">
        <v>1149</v>
      </c>
    </row>
    <row r="343" spans="1:15" x14ac:dyDescent="0.2">
      <c r="A343">
        <v>342</v>
      </c>
      <c r="B343" t="s">
        <v>201</v>
      </c>
      <c r="C343" t="s">
        <v>202</v>
      </c>
      <c r="D343" t="s">
        <v>17</v>
      </c>
      <c r="E343" t="s">
        <v>203</v>
      </c>
      <c r="F343">
        <v>3.32</v>
      </c>
      <c r="G343">
        <v>230.9</v>
      </c>
      <c r="H343" t="s">
        <v>19</v>
      </c>
      <c r="I343" t="s">
        <v>38</v>
      </c>
      <c r="J343" t="s">
        <v>1150</v>
      </c>
      <c r="K343" t="s">
        <v>272</v>
      </c>
      <c r="L343" t="s">
        <v>259</v>
      </c>
      <c r="M343" t="s">
        <v>41</v>
      </c>
      <c r="N343" t="s">
        <v>1151</v>
      </c>
      <c r="O343" t="s">
        <v>1152</v>
      </c>
    </row>
    <row r="344" spans="1:15" x14ac:dyDescent="0.2">
      <c r="A344">
        <v>343</v>
      </c>
      <c r="B344" t="s">
        <v>76</v>
      </c>
      <c r="C344" t="s">
        <v>77</v>
      </c>
      <c r="D344" t="s">
        <v>17</v>
      </c>
      <c r="E344" t="s">
        <v>18</v>
      </c>
      <c r="F344">
        <v>2.2799999999999998</v>
      </c>
      <c r="G344">
        <v>97.8</v>
      </c>
      <c r="H344" t="s">
        <v>19</v>
      </c>
      <c r="I344" t="s">
        <v>104</v>
      </c>
      <c r="J344" t="s">
        <v>1153</v>
      </c>
      <c r="K344" t="s">
        <v>603</v>
      </c>
      <c r="L344" t="s">
        <v>216</v>
      </c>
      <c r="M344" t="s">
        <v>24</v>
      </c>
      <c r="N344" t="s">
        <v>1154</v>
      </c>
      <c r="O344" t="s">
        <v>1155</v>
      </c>
    </row>
    <row r="345" spans="1:15" x14ac:dyDescent="0.2">
      <c r="A345">
        <v>344</v>
      </c>
      <c r="B345" t="s">
        <v>201</v>
      </c>
      <c r="C345" t="s">
        <v>202</v>
      </c>
      <c r="D345" t="s">
        <v>17</v>
      </c>
      <c r="E345" t="s">
        <v>203</v>
      </c>
      <c r="F345">
        <v>2.95</v>
      </c>
      <c r="G345">
        <v>170</v>
      </c>
      <c r="H345" t="s">
        <v>61</v>
      </c>
      <c r="I345" t="s">
        <v>104</v>
      </c>
      <c r="J345" t="s">
        <v>1156</v>
      </c>
      <c r="K345" t="s">
        <v>106</v>
      </c>
      <c r="L345" t="s">
        <v>259</v>
      </c>
      <c r="M345" t="s">
        <v>41</v>
      </c>
      <c r="N345" t="s">
        <v>1157</v>
      </c>
      <c r="O345" t="s">
        <v>1158</v>
      </c>
    </row>
    <row r="346" spans="1:15" x14ac:dyDescent="0.2">
      <c r="A346">
        <v>345</v>
      </c>
      <c r="B346" t="s">
        <v>35</v>
      </c>
      <c r="C346" t="s">
        <v>36</v>
      </c>
      <c r="D346" t="s">
        <v>17</v>
      </c>
      <c r="E346" t="s">
        <v>18</v>
      </c>
      <c r="F346">
        <v>3.49</v>
      </c>
      <c r="G346">
        <v>305.39999999999998</v>
      </c>
      <c r="H346" t="s">
        <v>19</v>
      </c>
      <c r="I346" t="s">
        <v>38</v>
      </c>
      <c r="J346" t="s">
        <v>1159</v>
      </c>
      <c r="K346" t="s">
        <v>240</v>
      </c>
      <c r="L346" t="s">
        <v>40</v>
      </c>
      <c r="M346" t="s">
        <v>41</v>
      </c>
      <c r="N346" t="s">
        <v>1160</v>
      </c>
      <c r="O346" t="s">
        <v>1161</v>
      </c>
    </row>
    <row r="347" spans="1:15" x14ac:dyDescent="0.2">
      <c r="A347">
        <v>346</v>
      </c>
      <c r="B347" t="s">
        <v>49</v>
      </c>
      <c r="C347" t="s">
        <v>50</v>
      </c>
      <c r="D347" t="s">
        <v>17</v>
      </c>
      <c r="E347" t="s">
        <v>18</v>
      </c>
      <c r="F347">
        <v>0.61</v>
      </c>
      <c r="G347">
        <v>56.4</v>
      </c>
      <c r="H347" t="s">
        <v>156</v>
      </c>
      <c r="I347" t="s">
        <v>104</v>
      </c>
      <c r="J347" t="s">
        <v>1162</v>
      </c>
      <c r="K347" t="s">
        <v>161</v>
      </c>
      <c r="L347" t="s">
        <v>80</v>
      </c>
      <c r="M347" t="s">
        <v>32</v>
      </c>
      <c r="N347" t="s">
        <v>1163</v>
      </c>
      <c r="O347" t="s">
        <v>1164</v>
      </c>
    </row>
    <row r="348" spans="1:15" x14ac:dyDescent="0.2">
      <c r="A348">
        <v>347</v>
      </c>
      <c r="B348" t="s">
        <v>320</v>
      </c>
      <c r="C348" t="s">
        <v>321</v>
      </c>
      <c r="D348" t="s">
        <v>17</v>
      </c>
      <c r="E348" t="s">
        <v>203</v>
      </c>
      <c r="F348">
        <v>2.1</v>
      </c>
      <c r="G348">
        <v>87.2</v>
      </c>
      <c r="H348" t="s">
        <v>19</v>
      </c>
      <c r="I348" t="s">
        <v>20</v>
      </c>
      <c r="J348" t="s">
        <v>1165</v>
      </c>
      <c r="K348" t="s">
        <v>330</v>
      </c>
      <c r="L348" t="s">
        <v>23</v>
      </c>
      <c r="M348" t="s">
        <v>323</v>
      </c>
      <c r="N348" t="s">
        <v>1166</v>
      </c>
      <c r="O348" t="s">
        <v>1167</v>
      </c>
    </row>
    <row r="349" spans="1:15" x14ac:dyDescent="0.2">
      <c r="A349">
        <v>348</v>
      </c>
      <c r="B349" t="s">
        <v>49</v>
      </c>
      <c r="C349" t="s">
        <v>50</v>
      </c>
      <c r="D349" t="s">
        <v>17</v>
      </c>
      <c r="E349" t="s">
        <v>18</v>
      </c>
      <c r="F349">
        <v>2.8</v>
      </c>
      <c r="G349">
        <v>149.4</v>
      </c>
      <c r="H349" t="s">
        <v>61</v>
      </c>
      <c r="I349" t="s">
        <v>38</v>
      </c>
      <c r="J349" t="s">
        <v>1168</v>
      </c>
      <c r="K349" t="s">
        <v>1169</v>
      </c>
      <c r="L349" t="s">
        <v>56</v>
      </c>
      <c r="M349" t="s">
        <v>32</v>
      </c>
      <c r="N349" t="s">
        <v>1170</v>
      </c>
      <c r="O349" t="s">
        <v>1171</v>
      </c>
    </row>
    <row r="350" spans="1:15" x14ac:dyDescent="0.2">
      <c r="A350">
        <v>349</v>
      </c>
      <c r="B350" t="s">
        <v>59</v>
      </c>
      <c r="C350" t="s">
        <v>60</v>
      </c>
      <c r="D350" t="s">
        <v>17</v>
      </c>
      <c r="E350" t="s">
        <v>18</v>
      </c>
      <c r="F350">
        <v>2.92</v>
      </c>
      <c r="G350">
        <v>166.7</v>
      </c>
      <c r="H350" t="s">
        <v>19</v>
      </c>
      <c r="I350" t="s">
        <v>104</v>
      </c>
      <c r="J350" t="s">
        <v>1172</v>
      </c>
      <c r="K350" t="s">
        <v>293</v>
      </c>
      <c r="L350" t="s">
        <v>64</v>
      </c>
      <c r="M350" t="s">
        <v>41</v>
      </c>
      <c r="N350" t="s">
        <v>1173</v>
      </c>
      <c r="O350" t="s">
        <v>1174</v>
      </c>
    </row>
    <row r="351" spans="1:15" x14ac:dyDescent="0.2">
      <c r="A351">
        <v>350</v>
      </c>
      <c r="B351" t="s">
        <v>115</v>
      </c>
      <c r="C351" t="s">
        <v>116</v>
      </c>
      <c r="D351" t="s">
        <v>17</v>
      </c>
      <c r="E351" t="s">
        <v>18</v>
      </c>
      <c r="F351">
        <v>2.04</v>
      </c>
      <c r="G351">
        <v>168.7</v>
      </c>
      <c r="H351" t="s">
        <v>37</v>
      </c>
      <c r="I351" t="s">
        <v>20</v>
      </c>
      <c r="J351" t="s">
        <v>1175</v>
      </c>
      <c r="K351" t="s">
        <v>152</v>
      </c>
      <c r="L351" t="s">
        <v>56</v>
      </c>
      <c r="M351" t="s">
        <v>24</v>
      </c>
      <c r="N351" t="s">
        <v>1176</v>
      </c>
      <c r="O351" t="s">
        <v>1177</v>
      </c>
    </row>
    <row r="352" spans="1:15" x14ac:dyDescent="0.2">
      <c r="A352">
        <v>351</v>
      </c>
      <c r="B352" t="s">
        <v>188</v>
      </c>
      <c r="C352" t="s">
        <v>189</v>
      </c>
      <c r="D352" t="s">
        <v>17</v>
      </c>
      <c r="E352" t="s">
        <v>18</v>
      </c>
      <c r="F352">
        <v>0.24</v>
      </c>
      <c r="G352">
        <v>32.299999999999997</v>
      </c>
      <c r="H352" t="s">
        <v>156</v>
      </c>
      <c r="I352" t="s">
        <v>20</v>
      </c>
      <c r="J352" t="s">
        <v>1178</v>
      </c>
      <c r="K352" t="s">
        <v>252</v>
      </c>
      <c r="L352" t="s">
        <v>23</v>
      </c>
      <c r="M352" t="s">
        <v>24</v>
      </c>
      <c r="N352" t="s">
        <v>1179</v>
      </c>
      <c r="O352" t="s">
        <v>1180</v>
      </c>
    </row>
    <row r="353" spans="1:15" x14ac:dyDescent="0.2">
      <c r="A353">
        <v>352</v>
      </c>
      <c r="B353" t="s">
        <v>67</v>
      </c>
      <c r="C353" t="s">
        <v>68</v>
      </c>
      <c r="D353" t="s">
        <v>17</v>
      </c>
      <c r="E353" t="s">
        <v>69</v>
      </c>
      <c r="F353">
        <v>0.9</v>
      </c>
      <c r="G353">
        <v>9</v>
      </c>
      <c r="H353" t="s">
        <v>37</v>
      </c>
      <c r="I353" t="s">
        <v>104</v>
      </c>
      <c r="J353" t="s">
        <v>1181</v>
      </c>
      <c r="K353" t="s">
        <v>142</v>
      </c>
      <c r="L353" t="s">
        <v>72</v>
      </c>
      <c r="M353" t="s">
        <v>73</v>
      </c>
      <c r="N353" t="s">
        <v>1182</v>
      </c>
      <c r="O353" t="s">
        <v>1183</v>
      </c>
    </row>
    <row r="354" spans="1:15" x14ac:dyDescent="0.2">
      <c r="A354">
        <v>353</v>
      </c>
      <c r="B354" t="s">
        <v>15</v>
      </c>
      <c r="C354" t="s">
        <v>16</v>
      </c>
      <c r="D354" t="s">
        <v>17</v>
      </c>
      <c r="E354" t="s">
        <v>18</v>
      </c>
      <c r="F354">
        <v>2.59</v>
      </c>
      <c r="G354">
        <v>87.1</v>
      </c>
      <c r="H354" t="s">
        <v>61</v>
      </c>
      <c r="I354" t="s">
        <v>38</v>
      </c>
      <c r="J354" t="s">
        <v>1184</v>
      </c>
      <c r="K354" t="s">
        <v>45</v>
      </c>
      <c r="L354" t="s">
        <v>46</v>
      </c>
      <c r="M354" t="s">
        <v>24</v>
      </c>
      <c r="N354" t="s">
        <v>1185</v>
      </c>
      <c r="O354" t="s">
        <v>1186</v>
      </c>
    </row>
    <row r="355" spans="1:15" x14ac:dyDescent="0.2">
      <c r="A355">
        <v>354</v>
      </c>
      <c r="B355" t="s">
        <v>207</v>
      </c>
      <c r="C355" t="s">
        <v>208</v>
      </c>
      <c r="D355" t="s">
        <v>17</v>
      </c>
      <c r="E355" t="s">
        <v>18</v>
      </c>
      <c r="F355">
        <v>0.88</v>
      </c>
      <c r="G355">
        <v>20.5</v>
      </c>
      <c r="H355" t="s">
        <v>37</v>
      </c>
      <c r="I355" t="s">
        <v>20</v>
      </c>
      <c r="J355" t="s">
        <v>1187</v>
      </c>
      <c r="K355" t="s">
        <v>210</v>
      </c>
      <c r="L355" t="s">
        <v>465</v>
      </c>
      <c r="M355" t="s">
        <v>24</v>
      </c>
      <c r="N355" t="s">
        <v>1188</v>
      </c>
      <c r="O355" t="s">
        <v>1189</v>
      </c>
    </row>
    <row r="356" spans="1:15" x14ac:dyDescent="0.2">
      <c r="A356">
        <v>355</v>
      </c>
      <c r="B356" t="s">
        <v>145</v>
      </c>
      <c r="C356" t="s">
        <v>146</v>
      </c>
      <c r="D356" t="s">
        <v>17</v>
      </c>
      <c r="E356" t="s">
        <v>18</v>
      </c>
      <c r="F356">
        <v>2.92</v>
      </c>
      <c r="G356">
        <v>139.4</v>
      </c>
      <c r="H356" t="s">
        <v>19</v>
      </c>
      <c r="I356" t="s">
        <v>38</v>
      </c>
      <c r="J356" t="s">
        <v>1190</v>
      </c>
      <c r="K356" t="s">
        <v>148</v>
      </c>
      <c r="L356" t="s">
        <v>23</v>
      </c>
      <c r="M356" t="s">
        <v>41</v>
      </c>
      <c r="N356" t="s">
        <v>1191</v>
      </c>
      <c r="O356" t="s">
        <v>1192</v>
      </c>
    </row>
    <row r="357" spans="1:15" x14ac:dyDescent="0.2">
      <c r="A357">
        <v>356</v>
      </c>
      <c r="B357" t="s">
        <v>67</v>
      </c>
      <c r="C357" t="s">
        <v>68</v>
      </c>
      <c r="D357" t="s">
        <v>17</v>
      </c>
      <c r="E357" t="s">
        <v>69</v>
      </c>
      <c r="F357">
        <v>1.0900000000000001</v>
      </c>
      <c r="G357">
        <v>13.9</v>
      </c>
      <c r="H357" t="s">
        <v>61</v>
      </c>
      <c r="I357" t="s">
        <v>104</v>
      </c>
      <c r="J357" t="s">
        <v>1193</v>
      </c>
      <c r="K357" t="s">
        <v>142</v>
      </c>
      <c r="L357" t="s">
        <v>310</v>
      </c>
      <c r="M357" t="s">
        <v>73</v>
      </c>
      <c r="N357" t="s">
        <v>1194</v>
      </c>
      <c r="O357" t="s">
        <v>1195</v>
      </c>
    </row>
    <row r="358" spans="1:15" x14ac:dyDescent="0.2">
      <c r="A358">
        <v>357</v>
      </c>
      <c r="B358" t="s">
        <v>320</v>
      </c>
      <c r="C358" t="s">
        <v>321</v>
      </c>
      <c r="D358" t="s">
        <v>17</v>
      </c>
      <c r="E358" t="s">
        <v>203</v>
      </c>
      <c r="F358">
        <v>2.64</v>
      </c>
      <c r="G358">
        <v>129.9</v>
      </c>
      <c r="H358" t="s">
        <v>19</v>
      </c>
      <c r="I358" t="s">
        <v>104</v>
      </c>
      <c r="J358" t="s">
        <v>1196</v>
      </c>
      <c r="K358" t="s">
        <v>354</v>
      </c>
      <c r="L358" t="s">
        <v>23</v>
      </c>
      <c r="M358" t="s">
        <v>323</v>
      </c>
      <c r="N358" t="s">
        <v>1197</v>
      </c>
      <c r="O358" t="s">
        <v>1198</v>
      </c>
    </row>
    <row r="359" spans="1:15" x14ac:dyDescent="0.2">
      <c r="A359">
        <v>358</v>
      </c>
      <c r="B359" t="s">
        <v>35</v>
      </c>
      <c r="C359" t="s">
        <v>36</v>
      </c>
      <c r="D359" t="s">
        <v>17</v>
      </c>
      <c r="E359" t="s">
        <v>18</v>
      </c>
      <c r="F359">
        <v>0.65</v>
      </c>
      <c r="G359">
        <v>97.9</v>
      </c>
      <c r="H359" t="s">
        <v>156</v>
      </c>
      <c r="I359" t="s">
        <v>20</v>
      </c>
      <c r="J359" t="s">
        <v>1199</v>
      </c>
      <c r="K359" t="s">
        <v>30</v>
      </c>
      <c r="L359" t="s">
        <v>40</v>
      </c>
      <c r="M359" t="s">
        <v>41</v>
      </c>
      <c r="N359" t="s">
        <v>1200</v>
      </c>
      <c r="O359" t="s">
        <v>1201</v>
      </c>
    </row>
    <row r="360" spans="1:15" x14ac:dyDescent="0.2">
      <c r="A360">
        <v>359</v>
      </c>
      <c r="B360" t="s">
        <v>188</v>
      </c>
      <c r="C360" t="s">
        <v>189</v>
      </c>
      <c r="D360" t="s">
        <v>17</v>
      </c>
      <c r="E360" t="s">
        <v>18</v>
      </c>
      <c r="F360">
        <v>2.5</v>
      </c>
      <c r="G360">
        <v>97.3</v>
      </c>
      <c r="H360" t="s">
        <v>61</v>
      </c>
      <c r="I360" t="s">
        <v>104</v>
      </c>
      <c r="J360" t="s">
        <v>1202</v>
      </c>
      <c r="K360" t="s">
        <v>252</v>
      </c>
      <c r="L360" t="s">
        <v>80</v>
      </c>
      <c r="M360" t="s">
        <v>24</v>
      </c>
      <c r="N360" t="s">
        <v>1203</v>
      </c>
      <c r="O360" t="s">
        <v>1204</v>
      </c>
    </row>
    <row r="361" spans="1:15" x14ac:dyDescent="0.2">
      <c r="A361">
        <v>360</v>
      </c>
      <c r="B361" t="s">
        <v>87</v>
      </c>
      <c r="C361" t="s">
        <v>88</v>
      </c>
      <c r="D361" t="s">
        <v>17</v>
      </c>
      <c r="E361" t="s">
        <v>69</v>
      </c>
      <c r="F361">
        <v>0.15</v>
      </c>
      <c r="G361">
        <v>5.4</v>
      </c>
      <c r="H361" t="s">
        <v>156</v>
      </c>
      <c r="I361" t="s">
        <v>20</v>
      </c>
      <c r="J361" t="s">
        <v>1205</v>
      </c>
      <c r="K361" t="s">
        <v>248</v>
      </c>
      <c r="L361" t="s">
        <v>91</v>
      </c>
      <c r="M361" t="s">
        <v>32</v>
      </c>
      <c r="N361" t="s">
        <v>1206</v>
      </c>
      <c r="O361" t="s">
        <v>1207</v>
      </c>
    </row>
    <row r="362" spans="1:15" x14ac:dyDescent="0.2">
      <c r="A362">
        <v>361</v>
      </c>
      <c r="B362" t="s">
        <v>201</v>
      </c>
      <c r="C362" t="s">
        <v>202</v>
      </c>
      <c r="D362" t="s">
        <v>17</v>
      </c>
      <c r="E362" t="s">
        <v>203</v>
      </c>
      <c r="F362">
        <v>2.87</v>
      </c>
      <c r="G362">
        <v>168</v>
      </c>
      <c r="H362" t="s">
        <v>19</v>
      </c>
      <c r="I362" t="s">
        <v>104</v>
      </c>
      <c r="J362" t="s">
        <v>1208</v>
      </c>
      <c r="K362" t="s">
        <v>272</v>
      </c>
      <c r="L362" t="s">
        <v>259</v>
      </c>
      <c r="M362" t="s">
        <v>41</v>
      </c>
      <c r="N362" t="s">
        <v>1209</v>
      </c>
      <c r="O362" t="s">
        <v>1210</v>
      </c>
    </row>
    <row r="363" spans="1:15" x14ac:dyDescent="0.2">
      <c r="A363">
        <v>362</v>
      </c>
      <c r="B363" t="s">
        <v>27</v>
      </c>
      <c r="C363" t="s">
        <v>28</v>
      </c>
      <c r="D363" t="s">
        <v>17</v>
      </c>
      <c r="E363" t="s">
        <v>18</v>
      </c>
      <c r="F363">
        <v>2.02</v>
      </c>
      <c r="G363">
        <v>92.5</v>
      </c>
      <c r="H363" t="s">
        <v>37</v>
      </c>
      <c r="I363" t="s">
        <v>38</v>
      </c>
      <c r="J363" t="s">
        <v>1211</v>
      </c>
      <c r="K363" t="s">
        <v>240</v>
      </c>
      <c r="L363" t="s">
        <v>389</v>
      </c>
      <c r="M363" t="s">
        <v>32</v>
      </c>
      <c r="N363" t="s">
        <v>1212</v>
      </c>
      <c r="O363" t="s">
        <v>1213</v>
      </c>
    </row>
    <row r="364" spans="1:15" x14ac:dyDescent="0.2">
      <c r="A364">
        <v>363</v>
      </c>
      <c r="B364" t="s">
        <v>201</v>
      </c>
      <c r="C364" t="s">
        <v>202</v>
      </c>
      <c r="D364" t="s">
        <v>17</v>
      </c>
      <c r="E364" t="s">
        <v>203</v>
      </c>
      <c r="F364">
        <v>3.28</v>
      </c>
      <c r="G364">
        <v>217.2</v>
      </c>
      <c r="H364" t="s">
        <v>19</v>
      </c>
      <c r="I364" t="s">
        <v>38</v>
      </c>
      <c r="J364" t="s">
        <v>1214</v>
      </c>
      <c r="K364" t="s">
        <v>538</v>
      </c>
      <c r="L364" t="s">
        <v>23</v>
      </c>
      <c r="M364" t="s">
        <v>41</v>
      </c>
      <c r="N364" t="s">
        <v>1215</v>
      </c>
      <c r="O364" t="s">
        <v>1216</v>
      </c>
    </row>
    <row r="365" spans="1:15" x14ac:dyDescent="0.2">
      <c r="A365">
        <v>364</v>
      </c>
      <c r="B365" t="s">
        <v>188</v>
      </c>
      <c r="C365" t="s">
        <v>189</v>
      </c>
      <c r="D365" t="s">
        <v>17</v>
      </c>
      <c r="E365" t="s">
        <v>18</v>
      </c>
      <c r="F365">
        <v>1.46</v>
      </c>
      <c r="G365">
        <v>41.8</v>
      </c>
      <c r="H365" t="s">
        <v>37</v>
      </c>
      <c r="I365" t="s">
        <v>38</v>
      </c>
      <c r="J365" t="s">
        <v>1217</v>
      </c>
      <c r="K365" t="s">
        <v>252</v>
      </c>
      <c r="L365" t="s">
        <v>23</v>
      </c>
      <c r="M365" t="s">
        <v>24</v>
      </c>
      <c r="N365" t="s">
        <v>1218</v>
      </c>
      <c r="O365" t="s">
        <v>1219</v>
      </c>
    </row>
    <row r="366" spans="1:15" x14ac:dyDescent="0.2">
      <c r="A366">
        <v>365</v>
      </c>
      <c r="B366" t="s">
        <v>201</v>
      </c>
      <c r="C366" t="s">
        <v>202</v>
      </c>
      <c r="D366" t="s">
        <v>17</v>
      </c>
      <c r="E366" t="s">
        <v>203</v>
      </c>
      <c r="F366">
        <v>2.2799999999999998</v>
      </c>
      <c r="G366">
        <v>114</v>
      </c>
      <c r="H366" t="s">
        <v>19</v>
      </c>
      <c r="I366" t="s">
        <v>38</v>
      </c>
      <c r="J366" t="s">
        <v>1220</v>
      </c>
      <c r="K366" t="s">
        <v>538</v>
      </c>
      <c r="L366" t="s">
        <v>259</v>
      </c>
      <c r="M366" t="s">
        <v>41</v>
      </c>
      <c r="N366" t="s">
        <v>1221</v>
      </c>
      <c r="O366" t="s">
        <v>1222</v>
      </c>
    </row>
    <row r="367" spans="1:15" x14ac:dyDescent="0.2">
      <c r="A367">
        <v>366</v>
      </c>
      <c r="B367" t="s">
        <v>127</v>
      </c>
      <c r="C367" t="s">
        <v>128</v>
      </c>
      <c r="D367" t="s">
        <v>17</v>
      </c>
      <c r="E367" t="s">
        <v>18</v>
      </c>
      <c r="F367">
        <v>4.16</v>
      </c>
      <c r="G367">
        <v>558.29999999999995</v>
      </c>
      <c r="H367" t="s">
        <v>61</v>
      </c>
      <c r="I367" t="s">
        <v>38</v>
      </c>
      <c r="J367" t="s">
        <v>1055</v>
      </c>
      <c r="K367" t="s">
        <v>52</v>
      </c>
      <c r="L367" t="s">
        <v>131</v>
      </c>
      <c r="M367" t="s">
        <v>24</v>
      </c>
      <c r="N367" t="s">
        <v>1223</v>
      </c>
      <c r="O367" t="s">
        <v>1224</v>
      </c>
    </row>
    <row r="368" spans="1:15" x14ac:dyDescent="0.2">
      <c r="A368">
        <v>367</v>
      </c>
      <c r="B368" t="s">
        <v>320</v>
      </c>
      <c r="C368" t="s">
        <v>321</v>
      </c>
      <c r="D368" t="s">
        <v>17</v>
      </c>
      <c r="E368" t="s">
        <v>203</v>
      </c>
      <c r="F368">
        <v>2.08</v>
      </c>
      <c r="G368">
        <v>88.4</v>
      </c>
      <c r="H368" t="s">
        <v>19</v>
      </c>
      <c r="I368" t="s">
        <v>104</v>
      </c>
      <c r="J368" t="s">
        <v>1225</v>
      </c>
      <c r="K368" t="s">
        <v>330</v>
      </c>
      <c r="L368" t="s">
        <v>23</v>
      </c>
      <c r="M368" t="s">
        <v>323</v>
      </c>
      <c r="N368" t="s">
        <v>1226</v>
      </c>
      <c r="O368" t="s">
        <v>1227</v>
      </c>
    </row>
    <row r="369" spans="1:15" x14ac:dyDescent="0.2">
      <c r="A369">
        <v>368</v>
      </c>
      <c r="B369" t="s">
        <v>127</v>
      </c>
      <c r="C369" t="s">
        <v>128</v>
      </c>
      <c r="D369" t="s">
        <v>17</v>
      </c>
      <c r="E369" t="s">
        <v>18</v>
      </c>
      <c r="F369">
        <v>4.78</v>
      </c>
      <c r="G369">
        <v>696</v>
      </c>
      <c r="H369" t="s">
        <v>19</v>
      </c>
      <c r="I369" t="s">
        <v>20</v>
      </c>
      <c r="J369" t="s">
        <v>1228</v>
      </c>
      <c r="K369" t="s">
        <v>130</v>
      </c>
      <c r="L369" t="s">
        <v>131</v>
      </c>
      <c r="M369" t="s">
        <v>24</v>
      </c>
      <c r="N369" t="s">
        <v>1229</v>
      </c>
      <c r="O369" t="s">
        <v>1230</v>
      </c>
    </row>
    <row r="370" spans="1:15" x14ac:dyDescent="0.2">
      <c r="A370">
        <v>369</v>
      </c>
      <c r="B370" t="s">
        <v>67</v>
      </c>
      <c r="C370" t="s">
        <v>68</v>
      </c>
      <c r="D370" t="s">
        <v>17</v>
      </c>
      <c r="E370" t="s">
        <v>69</v>
      </c>
      <c r="F370">
        <v>1.28</v>
      </c>
      <c r="G370">
        <v>19</v>
      </c>
      <c r="H370" t="s">
        <v>19</v>
      </c>
      <c r="I370" t="s">
        <v>104</v>
      </c>
      <c r="J370" t="s">
        <v>1231</v>
      </c>
      <c r="K370" t="s">
        <v>142</v>
      </c>
      <c r="L370" t="s">
        <v>72</v>
      </c>
      <c r="M370" t="s">
        <v>73</v>
      </c>
      <c r="N370" t="s">
        <v>1232</v>
      </c>
      <c r="O370" t="s">
        <v>1233</v>
      </c>
    </row>
    <row r="371" spans="1:15" x14ac:dyDescent="0.2">
      <c r="A371">
        <v>370</v>
      </c>
      <c r="B371" t="s">
        <v>207</v>
      </c>
      <c r="C371" t="s">
        <v>208</v>
      </c>
      <c r="D371" t="s">
        <v>17</v>
      </c>
      <c r="E371" t="s">
        <v>18</v>
      </c>
      <c r="F371">
        <v>2.04</v>
      </c>
      <c r="G371">
        <v>59.3</v>
      </c>
      <c r="H371" t="s">
        <v>61</v>
      </c>
      <c r="I371" t="s">
        <v>20</v>
      </c>
      <c r="J371" t="s">
        <v>1234</v>
      </c>
      <c r="K371" t="s">
        <v>210</v>
      </c>
      <c r="L371" t="s">
        <v>452</v>
      </c>
      <c r="M371" t="s">
        <v>24</v>
      </c>
      <c r="N371" t="s">
        <v>1235</v>
      </c>
      <c r="O371" t="s">
        <v>1236</v>
      </c>
    </row>
    <row r="372" spans="1:15" x14ac:dyDescent="0.2">
      <c r="A372">
        <v>371</v>
      </c>
      <c r="B372" t="s">
        <v>183</v>
      </c>
      <c r="C372" t="s">
        <v>184</v>
      </c>
      <c r="D372" t="s">
        <v>17</v>
      </c>
      <c r="E372" t="s">
        <v>18</v>
      </c>
      <c r="F372">
        <v>2.04</v>
      </c>
      <c r="G372">
        <v>65.8</v>
      </c>
      <c r="H372" t="s">
        <v>61</v>
      </c>
      <c r="I372" t="s">
        <v>20</v>
      </c>
      <c r="J372" t="s">
        <v>1237</v>
      </c>
      <c r="K372" t="s">
        <v>130</v>
      </c>
      <c r="L372" t="s">
        <v>46</v>
      </c>
      <c r="M372" t="s">
        <v>41</v>
      </c>
      <c r="N372" t="s">
        <v>1238</v>
      </c>
      <c r="O372" t="s">
        <v>1239</v>
      </c>
    </row>
    <row r="373" spans="1:15" x14ac:dyDescent="0.2">
      <c r="A373">
        <v>372</v>
      </c>
      <c r="B373" t="s">
        <v>392</v>
      </c>
      <c r="C373" t="s">
        <v>393</v>
      </c>
      <c r="D373" t="s">
        <v>17</v>
      </c>
      <c r="E373" t="s">
        <v>18</v>
      </c>
      <c r="F373">
        <v>3.03</v>
      </c>
      <c r="G373">
        <v>145.9</v>
      </c>
      <c r="H373" t="s">
        <v>61</v>
      </c>
      <c r="I373" t="s">
        <v>38</v>
      </c>
      <c r="J373" t="s">
        <v>1240</v>
      </c>
      <c r="K373" t="s">
        <v>191</v>
      </c>
      <c r="L373" t="s">
        <v>475</v>
      </c>
      <c r="M373" t="s">
        <v>24</v>
      </c>
      <c r="N373" t="s">
        <v>1241</v>
      </c>
      <c r="O373" t="s">
        <v>1242</v>
      </c>
    </row>
    <row r="374" spans="1:15" x14ac:dyDescent="0.2">
      <c r="A374">
        <v>373</v>
      </c>
      <c r="B374" t="s">
        <v>183</v>
      </c>
      <c r="C374" t="s">
        <v>184</v>
      </c>
      <c r="D374" t="s">
        <v>17</v>
      </c>
      <c r="E374" t="s">
        <v>18</v>
      </c>
      <c r="F374">
        <v>1.42</v>
      </c>
      <c r="G374">
        <v>33.299999999999997</v>
      </c>
      <c r="H374" t="s">
        <v>37</v>
      </c>
      <c r="I374" t="s">
        <v>104</v>
      </c>
      <c r="J374" t="s">
        <v>1243</v>
      </c>
      <c r="K374" t="s">
        <v>130</v>
      </c>
      <c r="L374" t="s">
        <v>46</v>
      </c>
      <c r="M374" t="s">
        <v>41</v>
      </c>
      <c r="N374" t="s">
        <v>1244</v>
      </c>
      <c r="O374" t="s">
        <v>1245</v>
      </c>
    </row>
    <row r="375" spans="1:15" x14ac:dyDescent="0.2">
      <c r="A375">
        <v>374</v>
      </c>
      <c r="B375" t="s">
        <v>320</v>
      </c>
      <c r="C375" t="s">
        <v>321</v>
      </c>
      <c r="D375" t="s">
        <v>17</v>
      </c>
      <c r="E375" t="s">
        <v>203</v>
      </c>
      <c r="F375">
        <v>2.2200000000000002</v>
      </c>
      <c r="G375">
        <v>95</v>
      </c>
      <c r="H375" t="s">
        <v>61</v>
      </c>
      <c r="I375" t="s">
        <v>20</v>
      </c>
      <c r="J375" t="s">
        <v>1246</v>
      </c>
      <c r="K375" t="s">
        <v>330</v>
      </c>
      <c r="L375" t="s">
        <v>355</v>
      </c>
      <c r="M375" t="s">
        <v>323</v>
      </c>
      <c r="N375" t="s">
        <v>1247</v>
      </c>
      <c r="O375" t="s">
        <v>1248</v>
      </c>
    </row>
    <row r="376" spans="1:15" x14ac:dyDescent="0.2">
      <c r="A376">
        <v>375</v>
      </c>
      <c r="B376" t="s">
        <v>87</v>
      </c>
      <c r="C376" t="s">
        <v>88</v>
      </c>
      <c r="D376" t="s">
        <v>17</v>
      </c>
      <c r="E376" t="s">
        <v>69</v>
      </c>
      <c r="F376">
        <v>0.78</v>
      </c>
      <c r="G376">
        <v>6.5</v>
      </c>
      <c r="H376" t="s">
        <v>37</v>
      </c>
      <c r="I376" t="s">
        <v>104</v>
      </c>
      <c r="J376" t="s">
        <v>1249</v>
      </c>
      <c r="K376" t="s">
        <v>90</v>
      </c>
      <c r="L376" t="s">
        <v>91</v>
      </c>
      <c r="M376" t="s">
        <v>32</v>
      </c>
      <c r="N376" t="s">
        <v>1250</v>
      </c>
      <c r="O376" t="s">
        <v>1251</v>
      </c>
    </row>
    <row r="377" spans="1:15" x14ac:dyDescent="0.2">
      <c r="A377">
        <v>376</v>
      </c>
      <c r="B377" t="s">
        <v>115</v>
      </c>
      <c r="C377" t="s">
        <v>116</v>
      </c>
      <c r="D377" t="s">
        <v>17</v>
      </c>
      <c r="E377" t="s">
        <v>18</v>
      </c>
      <c r="F377">
        <v>4.0999999999999996</v>
      </c>
      <c r="G377">
        <v>513.9</v>
      </c>
      <c r="H377" t="s">
        <v>19</v>
      </c>
      <c r="I377" t="s">
        <v>104</v>
      </c>
      <c r="J377" t="s">
        <v>1252</v>
      </c>
      <c r="K377" t="s">
        <v>79</v>
      </c>
      <c r="L377" t="s">
        <v>46</v>
      </c>
      <c r="M377" t="s">
        <v>24</v>
      </c>
      <c r="N377" t="s">
        <v>1253</v>
      </c>
      <c r="O377" t="s">
        <v>1254</v>
      </c>
    </row>
    <row r="378" spans="1:15" x14ac:dyDescent="0.2">
      <c r="A378">
        <v>377</v>
      </c>
      <c r="B378" t="s">
        <v>183</v>
      </c>
      <c r="C378" t="s">
        <v>184</v>
      </c>
      <c r="D378" t="s">
        <v>17</v>
      </c>
      <c r="E378" t="s">
        <v>18</v>
      </c>
      <c r="F378">
        <v>1.61</v>
      </c>
      <c r="G378">
        <v>40.4</v>
      </c>
      <c r="H378" t="s">
        <v>61</v>
      </c>
      <c r="I378" t="s">
        <v>104</v>
      </c>
      <c r="J378" t="s">
        <v>1255</v>
      </c>
      <c r="K378" t="s">
        <v>130</v>
      </c>
      <c r="L378" t="s">
        <v>195</v>
      </c>
      <c r="M378" t="s">
        <v>41</v>
      </c>
      <c r="N378" t="s">
        <v>1256</v>
      </c>
      <c r="O378" t="s">
        <v>1257</v>
      </c>
    </row>
    <row r="379" spans="1:15" x14ac:dyDescent="0.2">
      <c r="A379">
        <v>378</v>
      </c>
      <c r="B379" t="s">
        <v>59</v>
      </c>
      <c r="C379" t="s">
        <v>60</v>
      </c>
      <c r="D379" t="s">
        <v>17</v>
      </c>
      <c r="E379" t="s">
        <v>18</v>
      </c>
      <c r="F379">
        <v>0.43</v>
      </c>
      <c r="G379">
        <v>28.5</v>
      </c>
      <c r="H379" t="s">
        <v>156</v>
      </c>
      <c r="I379" t="s">
        <v>20</v>
      </c>
      <c r="J379" t="s">
        <v>1258</v>
      </c>
      <c r="K379" t="s">
        <v>293</v>
      </c>
      <c r="L379" t="s">
        <v>581</v>
      </c>
      <c r="M379" t="s">
        <v>41</v>
      </c>
      <c r="N379" t="s">
        <v>1259</v>
      </c>
      <c r="O379" t="s">
        <v>1260</v>
      </c>
    </row>
    <row r="380" spans="1:15" x14ac:dyDescent="0.2">
      <c r="A380">
        <v>379</v>
      </c>
      <c r="B380" t="s">
        <v>27</v>
      </c>
      <c r="C380" t="s">
        <v>28</v>
      </c>
      <c r="D380" t="s">
        <v>17</v>
      </c>
      <c r="E380" t="s">
        <v>18</v>
      </c>
      <c r="F380">
        <v>3.25</v>
      </c>
      <c r="G380">
        <v>194.1</v>
      </c>
      <c r="H380" t="s">
        <v>61</v>
      </c>
      <c r="I380" t="s">
        <v>104</v>
      </c>
      <c r="J380" t="s">
        <v>1261</v>
      </c>
      <c r="K380" t="s">
        <v>30</v>
      </c>
      <c r="L380" t="s">
        <v>31</v>
      </c>
      <c r="M380" t="s">
        <v>32</v>
      </c>
      <c r="N380" t="s">
        <v>1262</v>
      </c>
      <c r="O380" t="s">
        <v>1263</v>
      </c>
    </row>
    <row r="381" spans="1:15" x14ac:dyDescent="0.2">
      <c r="A381">
        <v>380</v>
      </c>
      <c r="B381" t="s">
        <v>67</v>
      </c>
      <c r="C381" t="s">
        <v>68</v>
      </c>
      <c r="D381" t="s">
        <v>17</v>
      </c>
      <c r="E381" t="s">
        <v>69</v>
      </c>
      <c r="F381">
        <v>0.84</v>
      </c>
      <c r="G381">
        <v>9.9</v>
      </c>
      <c r="H381" t="s">
        <v>37</v>
      </c>
      <c r="I381" t="s">
        <v>20</v>
      </c>
      <c r="J381" t="s">
        <v>1264</v>
      </c>
      <c r="K381" t="s">
        <v>142</v>
      </c>
      <c r="L381" t="s">
        <v>72</v>
      </c>
      <c r="M381" t="s">
        <v>73</v>
      </c>
      <c r="N381" t="s">
        <v>1265</v>
      </c>
      <c r="O381" t="s">
        <v>1266</v>
      </c>
    </row>
    <row r="382" spans="1:15" x14ac:dyDescent="0.2">
      <c r="A382">
        <v>381</v>
      </c>
      <c r="B382" t="s">
        <v>27</v>
      </c>
      <c r="C382" t="s">
        <v>28</v>
      </c>
      <c r="D382" t="s">
        <v>17</v>
      </c>
      <c r="E382" t="s">
        <v>18</v>
      </c>
      <c r="F382">
        <v>4.07</v>
      </c>
      <c r="G382">
        <v>352.7</v>
      </c>
      <c r="H382" t="s">
        <v>19</v>
      </c>
      <c r="I382" t="s">
        <v>104</v>
      </c>
      <c r="J382" t="s">
        <v>1267</v>
      </c>
      <c r="K382" t="s">
        <v>240</v>
      </c>
      <c r="L382" t="s">
        <v>317</v>
      </c>
      <c r="M382" t="s">
        <v>32</v>
      </c>
      <c r="N382" t="s">
        <v>1268</v>
      </c>
      <c r="O382" t="s">
        <v>1269</v>
      </c>
    </row>
    <row r="383" spans="1:15" x14ac:dyDescent="0.2">
      <c r="A383">
        <v>382</v>
      </c>
      <c r="B383" t="s">
        <v>201</v>
      </c>
      <c r="C383" t="s">
        <v>202</v>
      </c>
      <c r="D383" t="s">
        <v>17</v>
      </c>
      <c r="E383" t="s">
        <v>203</v>
      </c>
      <c r="F383">
        <v>0.88</v>
      </c>
      <c r="G383">
        <v>37.6</v>
      </c>
      <c r="H383" t="s">
        <v>37</v>
      </c>
      <c r="I383" t="s">
        <v>38</v>
      </c>
      <c r="J383" t="s">
        <v>1270</v>
      </c>
      <c r="K383" t="s">
        <v>90</v>
      </c>
      <c r="L383" t="s">
        <v>259</v>
      </c>
      <c r="M383" t="s">
        <v>41</v>
      </c>
      <c r="N383" t="s">
        <v>1271</v>
      </c>
      <c r="O383" t="s">
        <v>1272</v>
      </c>
    </row>
    <row r="384" spans="1:15" x14ac:dyDescent="0.2">
      <c r="A384">
        <v>383</v>
      </c>
      <c r="B384" t="s">
        <v>49</v>
      </c>
      <c r="C384" t="s">
        <v>50</v>
      </c>
      <c r="D384" t="s">
        <v>17</v>
      </c>
      <c r="E384" t="s">
        <v>18</v>
      </c>
      <c r="F384">
        <v>3.25</v>
      </c>
      <c r="G384">
        <v>186.3</v>
      </c>
      <c r="H384" t="s">
        <v>19</v>
      </c>
      <c r="I384" t="s">
        <v>38</v>
      </c>
      <c r="J384" t="s">
        <v>1273</v>
      </c>
      <c r="K384" t="s">
        <v>1169</v>
      </c>
      <c r="L384" t="s">
        <v>46</v>
      </c>
      <c r="M384" t="s">
        <v>32</v>
      </c>
      <c r="N384" t="s">
        <v>1274</v>
      </c>
      <c r="O384" t="s">
        <v>1275</v>
      </c>
    </row>
    <row r="385" spans="1:15" x14ac:dyDescent="0.2">
      <c r="A385">
        <v>384</v>
      </c>
      <c r="B385" t="s">
        <v>320</v>
      </c>
      <c r="C385" t="s">
        <v>321</v>
      </c>
      <c r="D385" t="s">
        <v>17</v>
      </c>
      <c r="E385" t="s">
        <v>203</v>
      </c>
      <c r="F385">
        <v>2.72</v>
      </c>
      <c r="G385">
        <v>155.30000000000001</v>
      </c>
      <c r="H385" t="s">
        <v>19</v>
      </c>
      <c r="I385" t="s">
        <v>104</v>
      </c>
      <c r="J385" t="s">
        <v>1276</v>
      </c>
      <c r="K385" t="s">
        <v>330</v>
      </c>
      <c r="L385" t="s">
        <v>355</v>
      </c>
      <c r="M385" t="s">
        <v>323</v>
      </c>
      <c r="N385" t="s">
        <v>1277</v>
      </c>
      <c r="O385" t="s">
        <v>1278</v>
      </c>
    </row>
    <row r="386" spans="1:15" x14ac:dyDescent="0.2">
      <c r="A386">
        <v>385</v>
      </c>
      <c r="B386" t="s">
        <v>27</v>
      </c>
      <c r="C386" t="s">
        <v>28</v>
      </c>
      <c r="D386" t="s">
        <v>17</v>
      </c>
      <c r="E386" t="s">
        <v>18</v>
      </c>
      <c r="F386">
        <v>3.14</v>
      </c>
      <c r="G386">
        <v>196.7</v>
      </c>
      <c r="H386" t="s">
        <v>19</v>
      </c>
      <c r="I386" t="s">
        <v>20</v>
      </c>
      <c r="J386" t="s">
        <v>1279</v>
      </c>
      <c r="K386" t="s">
        <v>240</v>
      </c>
      <c r="L386" t="s">
        <v>389</v>
      </c>
      <c r="M386" t="s">
        <v>32</v>
      </c>
      <c r="N386" t="s">
        <v>1280</v>
      </c>
      <c r="O386" t="s">
        <v>1281</v>
      </c>
    </row>
    <row r="387" spans="1:15" x14ac:dyDescent="0.2">
      <c r="A387">
        <v>386</v>
      </c>
      <c r="B387" t="s">
        <v>188</v>
      </c>
      <c r="C387" t="s">
        <v>189</v>
      </c>
      <c r="D387" t="s">
        <v>17</v>
      </c>
      <c r="E387" t="s">
        <v>18</v>
      </c>
      <c r="F387">
        <v>2.6</v>
      </c>
      <c r="G387">
        <v>106.1</v>
      </c>
      <c r="H387" t="s">
        <v>19</v>
      </c>
      <c r="I387" t="s">
        <v>20</v>
      </c>
      <c r="J387" t="s">
        <v>1282</v>
      </c>
      <c r="K387" t="s">
        <v>191</v>
      </c>
      <c r="L387" t="s">
        <v>23</v>
      </c>
      <c r="M387" t="s">
        <v>24</v>
      </c>
      <c r="N387" t="s">
        <v>1283</v>
      </c>
      <c r="O387" t="s">
        <v>1284</v>
      </c>
    </row>
    <row r="388" spans="1:15" x14ac:dyDescent="0.2">
      <c r="A388">
        <v>387</v>
      </c>
      <c r="B388" t="s">
        <v>127</v>
      </c>
      <c r="C388" t="s">
        <v>128</v>
      </c>
      <c r="D388" t="s">
        <v>17</v>
      </c>
      <c r="E388" t="s">
        <v>18</v>
      </c>
      <c r="F388">
        <v>6.12</v>
      </c>
      <c r="G388">
        <v>1139.7</v>
      </c>
      <c r="H388" t="s">
        <v>19</v>
      </c>
      <c r="I388" t="s">
        <v>20</v>
      </c>
      <c r="J388" t="s">
        <v>1285</v>
      </c>
      <c r="K388" t="s">
        <v>191</v>
      </c>
      <c r="L388" t="s">
        <v>266</v>
      </c>
      <c r="M388" t="s">
        <v>24</v>
      </c>
      <c r="N388" t="s">
        <v>1286</v>
      </c>
      <c r="O388" t="s">
        <v>1287</v>
      </c>
    </row>
    <row r="389" spans="1:15" x14ac:dyDescent="0.2">
      <c r="A389">
        <v>388</v>
      </c>
      <c r="B389" t="s">
        <v>207</v>
      </c>
      <c r="C389" t="s">
        <v>208</v>
      </c>
      <c r="D389" t="s">
        <v>17</v>
      </c>
      <c r="E389" t="s">
        <v>18</v>
      </c>
      <c r="F389">
        <v>1.58</v>
      </c>
      <c r="G389">
        <v>36.6</v>
      </c>
      <c r="H389" t="s">
        <v>37</v>
      </c>
      <c r="I389" t="s">
        <v>38</v>
      </c>
      <c r="J389" t="s">
        <v>1288</v>
      </c>
      <c r="K389" t="s">
        <v>210</v>
      </c>
      <c r="L389" t="s">
        <v>211</v>
      </c>
      <c r="M389" t="s">
        <v>24</v>
      </c>
      <c r="N389" t="s">
        <v>1289</v>
      </c>
      <c r="O389" t="s">
        <v>1290</v>
      </c>
    </row>
    <row r="390" spans="1:15" x14ac:dyDescent="0.2">
      <c r="A390">
        <v>389</v>
      </c>
      <c r="B390" t="s">
        <v>145</v>
      </c>
      <c r="C390" t="s">
        <v>146</v>
      </c>
      <c r="D390" t="s">
        <v>17</v>
      </c>
      <c r="E390" t="s">
        <v>18</v>
      </c>
      <c r="F390">
        <v>3.27</v>
      </c>
      <c r="G390">
        <v>191.8</v>
      </c>
      <c r="H390" t="s">
        <v>19</v>
      </c>
      <c r="I390" t="s">
        <v>104</v>
      </c>
      <c r="J390" t="s">
        <v>1291</v>
      </c>
      <c r="K390" t="s">
        <v>148</v>
      </c>
      <c r="L390" t="s">
        <v>23</v>
      </c>
      <c r="M390" t="s">
        <v>41</v>
      </c>
      <c r="N390" t="s">
        <v>1292</v>
      </c>
      <c r="O390" t="s">
        <v>1293</v>
      </c>
    </row>
    <row r="391" spans="1:15" x14ac:dyDescent="0.2">
      <c r="A391">
        <v>390</v>
      </c>
      <c r="B391" t="s">
        <v>15</v>
      </c>
      <c r="C391" t="s">
        <v>16</v>
      </c>
      <c r="D391" t="s">
        <v>17</v>
      </c>
      <c r="E391" t="s">
        <v>18</v>
      </c>
      <c r="F391">
        <v>1.82</v>
      </c>
      <c r="G391">
        <v>59</v>
      </c>
      <c r="H391" t="s">
        <v>19</v>
      </c>
      <c r="I391" t="s">
        <v>38</v>
      </c>
      <c r="J391" t="s">
        <v>1294</v>
      </c>
      <c r="K391" t="s">
        <v>45</v>
      </c>
      <c r="L391" t="s">
        <v>46</v>
      </c>
      <c r="M391" t="s">
        <v>24</v>
      </c>
      <c r="N391" t="s">
        <v>1295</v>
      </c>
      <c r="O391" t="s">
        <v>1296</v>
      </c>
    </row>
    <row r="392" spans="1:15" x14ac:dyDescent="0.2">
      <c r="A392">
        <v>391</v>
      </c>
      <c r="B392" t="s">
        <v>76</v>
      </c>
      <c r="C392" t="s">
        <v>77</v>
      </c>
      <c r="D392" t="s">
        <v>17</v>
      </c>
      <c r="E392" t="s">
        <v>18</v>
      </c>
      <c r="F392">
        <v>0.9</v>
      </c>
      <c r="G392">
        <v>37.1</v>
      </c>
      <c r="H392" t="s">
        <v>37</v>
      </c>
      <c r="I392" t="s">
        <v>20</v>
      </c>
      <c r="J392" t="s">
        <v>1297</v>
      </c>
      <c r="K392" t="s">
        <v>366</v>
      </c>
      <c r="L392" t="s">
        <v>80</v>
      </c>
      <c r="M392" t="s">
        <v>24</v>
      </c>
      <c r="N392" t="s">
        <v>1298</v>
      </c>
      <c r="O392" t="s">
        <v>1299</v>
      </c>
    </row>
    <row r="393" spans="1:15" x14ac:dyDescent="0.2">
      <c r="A393">
        <v>392</v>
      </c>
      <c r="B393" t="s">
        <v>207</v>
      </c>
      <c r="C393" t="s">
        <v>208</v>
      </c>
      <c r="D393" t="s">
        <v>17</v>
      </c>
      <c r="E393" t="s">
        <v>18</v>
      </c>
      <c r="F393">
        <v>2.06</v>
      </c>
      <c r="G393">
        <v>63.1</v>
      </c>
      <c r="H393" t="s">
        <v>61</v>
      </c>
      <c r="I393" t="s">
        <v>38</v>
      </c>
      <c r="J393" t="s">
        <v>1300</v>
      </c>
      <c r="K393" t="s">
        <v>210</v>
      </c>
      <c r="L393" t="s">
        <v>465</v>
      </c>
      <c r="M393" t="s">
        <v>24</v>
      </c>
      <c r="N393" t="s">
        <v>1301</v>
      </c>
      <c r="O393" t="s">
        <v>1302</v>
      </c>
    </row>
    <row r="394" spans="1:15" x14ac:dyDescent="0.2">
      <c r="A394">
        <v>393</v>
      </c>
      <c r="B394" t="s">
        <v>49</v>
      </c>
      <c r="C394" t="s">
        <v>50</v>
      </c>
      <c r="D394" t="s">
        <v>17</v>
      </c>
      <c r="E394" t="s">
        <v>18</v>
      </c>
      <c r="F394">
        <v>0.64</v>
      </c>
      <c r="G394">
        <v>47.8</v>
      </c>
      <c r="H394" t="s">
        <v>156</v>
      </c>
      <c r="I394" t="s">
        <v>38</v>
      </c>
      <c r="J394" t="s">
        <v>1303</v>
      </c>
      <c r="K394" t="s">
        <v>742</v>
      </c>
      <c r="L394" t="s">
        <v>80</v>
      </c>
      <c r="M394" t="s">
        <v>32</v>
      </c>
      <c r="N394" t="s">
        <v>1304</v>
      </c>
      <c r="O394" t="s">
        <v>1305</v>
      </c>
    </row>
    <row r="395" spans="1:15" x14ac:dyDescent="0.2">
      <c r="A395">
        <v>394</v>
      </c>
      <c r="B395" t="s">
        <v>145</v>
      </c>
      <c r="C395" t="s">
        <v>146</v>
      </c>
      <c r="D395" t="s">
        <v>17</v>
      </c>
      <c r="E395" t="s">
        <v>18</v>
      </c>
      <c r="F395">
        <v>0.79</v>
      </c>
      <c r="G395">
        <v>48.4</v>
      </c>
      <c r="H395" t="s">
        <v>37</v>
      </c>
      <c r="I395" t="s">
        <v>20</v>
      </c>
      <c r="J395" t="s">
        <v>1306</v>
      </c>
      <c r="K395" t="s">
        <v>148</v>
      </c>
      <c r="L395" t="s">
        <v>475</v>
      </c>
      <c r="M395" t="s">
        <v>41</v>
      </c>
      <c r="N395" t="s">
        <v>1307</v>
      </c>
      <c r="O395" t="s">
        <v>1308</v>
      </c>
    </row>
    <row r="396" spans="1:15" x14ac:dyDescent="0.2">
      <c r="A396">
        <v>395</v>
      </c>
      <c r="B396" t="s">
        <v>392</v>
      </c>
      <c r="C396" t="s">
        <v>393</v>
      </c>
      <c r="D396" t="s">
        <v>17</v>
      </c>
      <c r="E396" t="s">
        <v>18</v>
      </c>
      <c r="F396">
        <v>2.81</v>
      </c>
      <c r="G396">
        <v>110.9</v>
      </c>
      <c r="H396" t="s">
        <v>19</v>
      </c>
      <c r="I396" t="s">
        <v>104</v>
      </c>
      <c r="J396" t="s">
        <v>1309</v>
      </c>
      <c r="K396" t="s">
        <v>191</v>
      </c>
      <c r="L396" t="s">
        <v>475</v>
      </c>
      <c r="M396" t="s">
        <v>24</v>
      </c>
      <c r="N396" t="s">
        <v>1310</v>
      </c>
      <c r="O396" t="s">
        <v>1311</v>
      </c>
    </row>
    <row r="397" spans="1:15" x14ac:dyDescent="0.2">
      <c r="A397">
        <v>396</v>
      </c>
      <c r="B397" t="s">
        <v>188</v>
      </c>
      <c r="C397" t="s">
        <v>189</v>
      </c>
      <c r="D397" t="s">
        <v>17</v>
      </c>
      <c r="E397" t="s">
        <v>18</v>
      </c>
      <c r="F397">
        <v>2.6</v>
      </c>
      <c r="G397">
        <v>89.9</v>
      </c>
      <c r="H397" t="s">
        <v>19</v>
      </c>
      <c r="I397" t="s">
        <v>38</v>
      </c>
      <c r="J397" t="s">
        <v>1208</v>
      </c>
      <c r="K397" t="s">
        <v>191</v>
      </c>
      <c r="L397" t="s">
        <v>23</v>
      </c>
      <c r="M397" t="s">
        <v>24</v>
      </c>
      <c r="N397" t="s">
        <v>1312</v>
      </c>
      <c r="O397" t="s">
        <v>1313</v>
      </c>
    </row>
    <row r="398" spans="1:15" x14ac:dyDescent="0.2">
      <c r="A398">
        <v>397</v>
      </c>
      <c r="B398" t="s">
        <v>120</v>
      </c>
      <c r="C398" t="s">
        <v>121</v>
      </c>
      <c r="D398" t="s">
        <v>17</v>
      </c>
      <c r="E398" t="s">
        <v>18</v>
      </c>
      <c r="F398">
        <v>1.66</v>
      </c>
      <c r="G398">
        <v>51.4</v>
      </c>
      <c r="H398" t="s">
        <v>37</v>
      </c>
      <c r="I398" t="s">
        <v>38</v>
      </c>
      <c r="J398" t="s">
        <v>1314</v>
      </c>
      <c r="K398" t="s">
        <v>135</v>
      </c>
      <c r="L398" t="s">
        <v>46</v>
      </c>
      <c r="M398" t="s">
        <v>73</v>
      </c>
      <c r="N398" t="s">
        <v>1315</v>
      </c>
      <c r="O398" t="s">
        <v>1316</v>
      </c>
    </row>
    <row r="399" spans="1:15" x14ac:dyDescent="0.2">
      <c r="A399">
        <v>398</v>
      </c>
      <c r="B399" t="s">
        <v>207</v>
      </c>
      <c r="C399" t="s">
        <v>208</v>
      </c>
      <c r="D399" t="s">
        <v>17</v>
      </c>
      <c r="E399" t="s">
        <v>18</v>
      </c>
      <c r="F399">
        <v>1.91</v>
      </c>
      <c r="G399">
        <v>54.2</v>
      </c>
      <c r="H399" t="s">
        <v>19</v>
      </c>
      <c r="I399" t="s">
        <v>104</v>
      </c>
      <c r="J399" t="s">
        <v>1317</v>
      </c>
      <c r="K399" t="s">
        <v>210</v>
      </c>
      <c r="L399" t="s">
        <v>452</v>
      </c>
      <c r="M399" t="s">
        <v>24</v>
      </c>
      <c r="N399" t="s">
        <v>1318</v>
      </c>
      <c r="O399" t="s">
        <v>1319</v>
      </c>
    </row>
    <row r="400" spans="1:15" x14ac:dyDescent="0.2">
      <c r="A400">
        <v>399</v>
      </c>
      <c r="B400" t="s">
        <v>183</v>
      </c>
      <c r="C400" t="s">
        <v>184</v>
      </c>
      <c r="D400" t="s">
        <v>17</v>
      </c>
      <c r="E400" t="s">
        <v>18</v>
      </c>
      <c r="F400">
        <v>1.46</v>
      </c>
      <c r="G400">
        <v>34.700000000000003</v>
      </c>
      <c r="H400" t="s">
        <v>19</v>
      </c>
      <c r="I400" t="s">
        <v>104</v>
      </c>
      <c r="J400" t="s">
        <v>1320</v>
      </c>
      <c r="K400" t="s">
        <v>130</v>
      </c>
      <c r="L400" t="s">
        <v>195</v>
      </c>
      <c r="M400" t="s">
        <v>41</v>
      </c>
      <c r="N400" t="s">
        <v>1321</v>
      </c>
      <c r="O400" t="s">
        <v>1322</v>
      </c>
    </row>
    <row r="401" spans="1:15" x14ac:dyDescent="0.2">
      <c r="A401">
        <v>400</v>
      </c>
      <c r="B401" t="s">
        <v>188</v>
      </c>
      <c r="C401" t="s">
        <v>189</v>
      </c>
      <c r="D401" t="s">
        <v>17</v>
      </c>
      <c r="E401" t="s">
        <v>18</v>
      </c>
      <c r="F401">
        <v>2.42</v>
      </c>
      <c r="G401">
        <v>76</v>
      </c>
      <c r="H401" t="s">
        <v>61</v>
      </c>
      <c r="I401" t="s">
        <v>20</v>
      </c>
      <c r="J401" t="s">
        <v>1323</v>
      </c>
      <c r="K401" t="s">
        <v>191</v>
      </c>
      <c r="L401" t="s">
        <v>46</v>
      </c>
      <c r="M401" t="s">
        <v>24</v>
      </c>
      <c r="N401" t="s">
        <v>1324</v>
      </c>
      <c r="O401" t="s">
        <v>1325</v>
      </c>
    </row>
    <row r="402" spans="1:15" x14ac:dyDescent="0.2">
      <c r="A402">
        <v>401</v>
      </c>
      <c r="B402" t="s">
        <v>67</v>
      </c>
      <c r="C402" t="s">
        <v>68</v>
      </c>
      <c r="D402" t="s">
        <v>17</v>
      </c>
      <c r="E402" t="s">
        <v>69</v>
      </c>
      <c r="F402">
        <v>1.73</v>
      </c>
      <c r="G402">
        <v>36.9</v>
      </c>
      <c r="H402" t="s">
        <v>19</v>
      </c>
      <c r="I402" t="s">
        <v>38</v>
      </c>
      <c r="J402" t="s">
        <v>1326</v>
      </c>
      <c r="K402" t="s">
        <v>142</v>
      </c>
      <c r="L402" t="s">
        <v>72</v>
      </c>
      <c r="M402" t="s">
        <v>73</v>
      </c>
      <c r="N402" t="s">
        <v>1327</v>
      </c>
      <c r="O402" t="s">
        <v>1328</v>
      </c>
    </row>
    <row r="403" spans="1:15" x14ac:dyDescent="0.2">
      <c r="A403">
        <v>402</v>
      </c>
      <c r="B403" t="s">
        <v>392</v>
      </c>
      <c r="C403" t="s">
        <v>393</v>
      </c>
      <c r="D403" t="s">
        <v>17</v>
      </c>
      <c r="E403" t="s">
        <v>18</v>
      </c>
      <c r="F403">
        <v>2.41</v>
      </c>
      <c r="G403">
        <v>75</v>
      </c>
      <c r="H403" t="s">
        <v>19</v>
      </c>
      <c r="I403" t="s">
        <v>20</v>
      </c>
      <c r="J403" t="s">
        <v>1329</v>
      </c>
      <c r="K403" t="s">
        <v>191</v>
      </c>
      <c r="L403" t="s">
        <v>46</v>
      </c>
      <c r="M403" t="s">
        <v>24</v>
      </c>
      <c r="N403" t="s">
        <v>1330</v>
      </c>
      <c r="O403" t="s">
        <v>1331</v>
      </c>
    </row>
    <row r="404" spans="1:15" x14ac:dyDescent="0.2">
      <c r="A404">
        <v>403</v>
      </c>
      <c r="B404" t="s">
        <v>127</v>
      </c>
      <c r="C404" t="s">
        <v>128</v>
      </c>
      <c r="D404" t="s">
        <v>17</v>
      </c>
      <c r="E404" t="s">
        <v>18</v>
      </c>
      <c r="F404">
        <v>0.53</v>
      </c>
      <c r="G404">
        <v>263.89999999999998</v>
      </c>
      <c r="H404" t="s">
        <v>156</v>
      </c>
      <c r="I404" t="s">
        <v>38</v>
      </c>
      <c r="J404" t="s">
        <v>1332</v>
      </c>
      <c r="K404" t="s">
        <v>191</v>
      </c>
      <c r="L404" t="s">
        <v>31</v>
      </c>
      <c r="M404" t="s">
        <v>24</v>
      </c>
      <c r="N404" t="s">
        <v>1333</v>
      </c>
      <c r="O404" t="s">
        <v>1334</v>
      </c>
    </row>
    <row r="405" spans="1:15" x14ac:dyDescent="0.2">
      <c r="A405">
        <v>404</v>
      </c>
      <c r="B405" t="s">
        <v>188</v>
      </c>
      <c r="C405" t="s">
        <v>189</v>
      </c>
      <c r="D405" t="s">
        <v>17</v>
      </c>
      <c r="E405" t="s">
        <v>18</v>
      </c>
      <c r="F405">
        <v>3.12</v>
      </c>
      <c r="G405">
        <v>166.5</v>
      </c>
      <c r="H405" t="s">
        <v>19</v>
      </c>
      <c r="I405" t="s">
        <v>38</v>
      </c>
      <c r="J405" t="s">
        <v>1335</v>
      </c>
      <c r="K405" t="s">
        <v>191</v>
      </c>
      <c r="L405" t="s">
        <v>46</v>
      </c>
      <c r="M405" t="s">
        <v>24</v>
      </c>
      <c r="N405" t="s">
        <v>1336</v>
      </c>
      <c r="O405" t="s">
        <v>1337</v>
      </c>
    </row>
    <row r="406" spans="1:15" x14ac:dyDescent="0.2">
      <c r="A406">
        <v>405</v>
      </c>
      <c r="B406" t="s">
        <v>201</v>
      </c>
      <c r="C406" t="s">
        <v>202</v>
      </c>
      <c r="D406" t="s">
        <v>17</v>
      </c>
      <c r="E406" t="s">
        <v>203</v>
      </c>
      <c r="F406">
        <v>3.07</v>
      </c>
      <c r="G406">
        <v>158.5</v>
      </c>
      <c r="H406" t="s">
        <v>19</v>
      </c>
      <c r="I406" t="s">
        <v>20</v>
      </c>
      <c r="J406" t="s">
        <v>1338</v>
      </c>
      <c r="K406" t="s">
        <v>106</v>
      </c>
      <c r="L406" t="s">
        <v>259</v>
      </c>
      <c r="M406" t="s">
        <v>41</v>
      </c>
      <c r="N406" t="s">
        <v>1339</v>
      </c>
      <c r="O406" t="s">
        <v>1340</v>
      </c>
    </row>
    <row r="407" spans="1:15" x14ac:dyDescent="0.2">
      <c r="A407">
        <v>406</v>
      </c>
      <c r="B407" t="s">
        <v>87</v>
      </c>
      <c r="C407" t="s">
        <v>88</v>
      </c>
      <c r="D407" t="s">
        <v>17</v>
      </c>
      <c r="E407" t="s">
        <v>69</v>
      </c>
      <c r="F407">
        <v>0.46</v>
      </c>
      <c r="G407">
        <v>5.2</v>
      </c>
      <c r="H407" t="s">
        <v>37</v>
      </c>
      <c r="I407" t="s">
        <v>38</v>
      </c>
      <c r="J407" t="s">
        <v>1341</v>
      </c>
      <c r="K407" t="s">
        <v>106</v>
      </c>
      <c r="L407" t="s">
        <v>72</v>
      </c>
      <c r="M407" t="s">
        <v>32</v>
      </c>
      <c r="N407" t="s">
        <v>1342</v>
      </c>
      <c r="O407" t="s">
        <v>1343</v>
      </c>
    </row>
    <row r="408" spans="1:15" x14ac:dyDescent="0.2">
      <c r="A408">
        <v>407</v>
      </c>
      <c r="B408" t="s">
        <v>145</v>
      </c>
      <c r="C408" t="s">
        <v>146</v>
      </c>
      <c r="D408" t="s">
        <v>17</v>
      </c>
      <c r="E408" t="s">
        <v>18</v>
      </c>
      <c r="F408">
        <v>2.92</v>
      </c>
      <c r="G408">
        <v>146.9</v>
      </c>
      <c r="H408" t="s">
        <v>61</v>
      </c>
      <c r="I408" t="s">
        <v>38</v>
      </c>
      <c r="J408" t="s">
        <v>1344</v>
      </c>
      <c r="K408" t="s">
        <v>148</v>
      </c>
      <c r="L408" t="s">
        <v>475</v>
      </c>
      <c r="M408" t="s">
        <v>41</v>
      </c>
      <c r="N408" t="s">
        <v>1345</v>
      </c>
      <c r="O408" t="s">
        <v>1346</v>
      </c>
    </row>
    <row r="409" spans="1:15" x14ac:dyDescent="0.2">
      <c r="A409">
        <v>408</v>
      </c>
      <c r="B409" t="s">
        <v>188</v>
      </c>
      <c r="C409" t="s">
        <v>189</v>
      </c>
      <c r="D409" t="s">
        <v>17</v>
      </c>
      <c r="E409" t="s">
        <v>18</v>
      </c>
      <c r="F409">
        <v>2.02</v>
      </c>
      <c r="G409">
        <v>62.4</v>
      </c>
      <c r="H409" t="s">
        <v>61</v>
      </c>
      <c r="I409" t="s">
        <v>38</v>
      </c>
      <c r="J409" t="s">
        <v>1347</v>
      </c>
      <c r="K409" t="s">
        <v>252</v>
      </c>
      <c r="L409" t="s">
        <v>46</v>
      </c>
      <c r="M409" t="s">
        <v>24</v>
      </c>
      <c r="N409" t="s">
        <v>1348</v>
      </c>
      <c r="O409" t="s">
        <v>1349</v>
      </c>
    </row>
    <row r="410" spans="1:15" x14ac:dyDescent="0.2">
      <c r="A410">
        <v>409</v>
      </c>
      <c r="B410" t="s">
        <v>207</v>
      </c>
      <c r="C410" t="s">
        <v>208</v>
      </c>
      <c r="D410" t="s">
        <v>17</v>
      </c>
      <c r="E410" t="s">
        <v>18</v>
      </c>
      <c r="F410">
        <v>1.89</v>
      </c>
      <c r="G410">
        <v>42.6</v>
      </c>
      <c r="H410" t="s">
        <v>19</v>
      </c>
      <c r="I410" t="s">
        <v>104</v>
      </c>
      <c r="J410" t="s">
        <v>1350</v>
      </c>
      <c r="K410" t="s">
        <v>210</v>
      </c>
      <c r="L410" t="s">
        <v>211</v>
      </c>
      <c r="M410" t="s">
        <v>24</v>
      </c>
      <c r="N410" t="s">
        <v>1351</v>
      </c>
      <c r="O410" t="s">
        <v>1352</v>
      </c>
    </row>
    <row r="411" spans="1:15" x14ac:dyDescent="0.2">
      <c r="A411">
        <v>410</v>
      </c>
      <c r="B411" t="s">
        <v>15</v>
      </c>
      <c r="C411" t="s">
        <v>16</v>
      </c>
      <c r="D411" t="s">
        <v>17</v>
      </c>
      <c r="E411" t="s">
        <v>18</v>
      </c>
      <c r="F411">
        <v>1.88</v>
      </c>
      <c r="G411">
        <v>60.1</v>
      </c>
      <c r="H411" t="s">
        <v>37</v>
      </c>
      <c r="I411" t="s">
        <v>104</v>
      </c>
      <c r="J411" t="s">
        <v>1353</v>
      </c>
      <c r="K411" t="s">
        <v>45</v>
      </c>
      <c r="L411" t="s">
        <v>84</v>
      </c>
      <c r="M411" t="s">
        <v>24</v>
      </c>
      <c r="N411" t="s">
        <v>1354</v>
      </c>
      <c r="O411" t="s">
        <v>1355</v>
      </c>
    </row>
    <row r="412" spans="1:15" x14ac:dyDescent="0.2">
      <c r="A412">
        <v>411</v>
      </c>
      <c r="B412" t="s">
        <v>188</v>
      </c>
      <c r="C412" t="s">
        <v>189</v>
      </c>
      <c r="D412" t="s">
        <v>17</v>
      </c>
      <c r="E412" t="s">
        <v>18</v>
      </c>
      <c r="F412">
        <v>1.78</v>
      </c>
      <c r="G412">
        <v>55.6</v>
      </c>
      <c r="H412" t="s">
        <v>37</v>
      </c>
      <c r="I412" t="s">
        <v>20</v>
      </c>
      <c r="J412" t="s">
        <v>1356</v>
      </c>
      <c r="K412" t="s">
        <v>191</v>
      </c>
      <c r="L412" t="s">
        <v>23</v>
      </c>
      <c r="M412" t="s">
        <v>24</v>
      </c>
      <c r="N412" t="s">
        <v>1357</v>
      </c>
      <c r="O412" t="s">
        <v>1358</v>
      </c>
    </row>
    <row r="413" spans="1:15" x14ac:dyDescent="0.2">
      <c r="A413">
        <v>412</v>
      </c>
      <c r="B413" t="s">
        <v>188</v>
      </c>
      <c r="C413" t="s">
        <v>189</v>
      </c>
      <c r="D413" t="s">
        <v>17</v>
      </c>
      <c r="E413" t="s">
        <v>18</v>
      </c>
      <c r="F413">
        <v>1.04</v>
      </c>
      <c r="G413">
        <v>31.5</v>
      </c>
      <c r="H413" t="s">
        <v>37</v>
      </c>
      <c r="I413" t="s">
        <v>104</v>
      </c>
      <c r="J413" t="s">
        <v>1359</v>
      </c>
      <c r="K413" t="s">
        <v>191</v>
      </c>
      <c r="L413" t="s">
        <v>23</v>
      </c>
      <c r="M413" t="s">
        <v>24</v>
      </c>
      <c r="N413" t="s">
        <v>1360</v>
      </c>
      <c r="O413" t="s">
        <v>1361</v>
      </c>
    </row>
    <row r="414" spans="1:15" x14ac:dyDescent="0.2">
      <c r="A414">
        <v>413</v>
      </c>
      <c r="B414" t="s">
        <v>120</v>
      </c>
      <c r="C414" t="s">
        <v>121</v>
      </c>
      <c r="D414" t="s">
        <v>17</v>
      </c>
      <c r="E414" t="s">
        <v>18</v>
      </c>
      <c r="F414">
        <v>2.99</v>
      </c>
      <c r="G414">
        <v>134.5</v>
      </c>
      <c r="H414" t="s">
        <v>19</v>
      </c>
      <c r="I414" t="s">
        <v>20</v>
      </c>
      <c r="J414" t="s">
        <v>1362</v>
      </c>
      <c r="K414" t="s">
        <v>135</v>
      </c>
      <c r="L414" t="s">
        <v>46</v>
      </c>
      <c r="M414" t="s">
        <v>73</v>
      </c>
      <c r="N414" t="s">
        <v>1363</v>
      </c>
      <c r="O414" t="s">
        <v>1364</v>
      </c>
    </row>
    <row r="415" spans="1:15" x14ac:dyDescent="0.2">
      <c r="A415">
        <v>414</v>
      </c>
      <c r="B415" t="s">
        <v>188</v>
      </c>
      <c r="C415" t="s">
        <v>189</v>
      </c>
      <c r="D415" t="s">
        <v>17</v>
      </c>
      <c r="E415" t="s">
        <v>18</v>
      </c>
      <c r="F415">
        <v>1.84</v>
      </c>
      <c r="G415">
        <v>60.9</v>
      </c>
      <c r="H415" t="s">
        <v>37</v>
      </c>
      <c r="I415" t="s">
        <v>104</v>
      </c>
      <c r="J415" t="s">
        <v>1365</v>
      </c>
      <c r="K415" t="s">
        <v>252</v>
      </c>
      <c r="L415" t="s">
        <v>46</v>
      </c>
      <c r="M415" t="s">
        <v>24</v>
      </c>
      <c r="N415" t="s">
        <v>1366</v>
      </c>
      <c r="O415" t="s">
        <v>1367</v>
      </c>
    </row>
    <row r="416" spans="1:15" x14ac:dyDescent="0.2">
      <c r="A416">
        <v>415</v>
      </c>
      <c r="B416" t="s">
        <v>27</v>
      </c>
      <c r="C416" t="s">
        <v>28</v>
      </c>
      <c r="D416" t="s">
        <v>17</v>
      </c>
      <c r="E416" t="s">
        <v>18</v>
      </c>
      <c r="F416">
        <v>3.07</v>
      </c>
      <c r="G416">
        <v>195.5</v>
      </c>
      <c r="H416" t="s">
        <v>19</v>
      </c>
      <c r="I416" t="s">
        <v>38</v>
      </c>
      <c r="J416" t="s">
        <v>1368</v>
      </c>
      <c r="K416" t="s">
        <v>240</v>
      </c>
      <c r="L416" t="s">
        <v>31</v>
      </c>
      <c r="M416" t="s">
        <v>32</v>
      </c>
      <c r="N416" t="s">
        <v>1369</v>
      </c>
      <c r="O416" t="s">
        <v>1370</v>
      </c>
    </row>
    <row r="417" spans="1:15" x14ac:dyDescent="0.2">
      <c r="A417">
        <v>416</v>
      </c>
      <c r="B417" t="s">
        <v>201</v>
      </c>
      <c r="C417" t="s">
        <v>202</v>
      </c>
      <c r="D417" t="s">
        <v>17</v>
      </c>
      <c r="E417" t="s">
        <v>203</v>
      </c>
      <c r="F417">
        <v>2.92</v>
      </c>
      <c r="G417">
        <v>161</v>
      </c>
      <c r="H417" t="s">
        <v>61</v>
      </c>
      <c r="I417" t="s">
        <v>104</v>
      </c>
      <c r="J417" t="s">
        <v>1371</v>
      </c>
      <c r="K417" t="s">
        <v>538</v>
      </c>
      <c r="L417" t="s">
        <v>259</v>
      </c>
      <c r="M417" t="s">
        <v>41</v>
      </c>
      <c r="N417" t="s">
        <v>1372</v>
      </c>
      <c r="O417" t="s">
        <v>1373</v>
      </c>
    </row>
    <row r="418" spans="1:15" x14ac:dyDescent="0.2">
      <c r="A418">
        <v>417</v>
      </c>
      <c r="B418" t="s">
        <v>76</v>
      </c>
      <c r="C418" t="s">
        <v>77</v>
      </c>
      <c r="D418" t="s">
        <v>17</v>
      </c>
      <c r="E418" t="s">
        <v>18</v>
      </c>
      <c r="F418">
        <v>0.48</v>
      </c>
      <c r="G418">
        <v>35.1</v>
      </c>
      <c r="H418" t="s">
        <v>156</v>
      </c>
      <c r="I418" t="s">
        <v>20</v>
      </c>
      <c r="J418" t="s">
        <v>1374</v>
      </c>
      <c r="K418" t="s">
        <v>366</v>
      </c>
      <c r="L418" t="s">
        <v>46</v>
      </c>
      <c r="M418" t="s">
        <v>24</v>
      </c>
      <c r="N418" t="s">
        <v>1375</v>
      </c>
      <c r="O418" t="s">
        <v>1376</v>
      </c>
    </row>
    <row r="419" spans="1:15" x14ac:dyDescent="0.2">
      <c r="A419">
        <v>418</v>
      </c>
      <c r="B419" t="s">
        <v>120</v>
      </c>
      <c r="C419" t="s">
        <v>121</v>
      </c>
      <c r="D419" t="s">
        <v>17</v>
      </c>
      <c r="E419" t="s">
        <v>18</v>
      </c>
      <c r="F419">
        <v>3.44</v>
      </c>
      <c r="G419">
        <v>197.1</v>
      </c>
      <c r="H419" t="s">
        <v>19</v>
      </c>
      <c r="I419" t="s">
        <v>38</v>
      </c>
      <c r="J419" t="s">
        <v>1377</v>
      </c>
      <c r="K419" t="s">
        <v>135</v>
      </c>
      <c r="L419" t="s">
        <v>46</v>
      </c>
      <c r="M419" t="s">
        <v>73</v>
      </c>
      <c r="N419" t="s">
        <v>1378</v>
      </c>
      <c r="O419" t="s">
        <v>1379</v>
      </c>
    </row>
    <row r="420" spans="1:15" x14ac:dyDescent="0.2">
      <c r="A420">
        <v>419</v>
      </c>
      <c r="B420" t="s">
        <v>67</v>
      </c>
      <c r="C420" t="s">
        <v>68</v>
      </c>
      <c r="D420" t="s">
        <v>17</v>
      </c>
      <c r="E420" t="s">
        <v>69</v>
      </c>
      <c r="F420">
        <v>1.52</v>
      </c>
      <c r="G420">
        <v>22.6</v>
      </c>
      <c r="H420" t="s">
        <v>19</v>
      </c>
      <c r="I420" t="s">
        <v>104</v>
      </c>
      <c r="J420" t="s">
        <v>1380</v>
      </c>
      <c r="K420" t="s">
        <v>71</v>
      </c>
      <c r="L420" t="s">
        <v>72</v>
      </c>
      <c r="M420" t="s">
        <v>73</v>
      </c>
      <c r="N420" t="s">
        <v>1381</v>
      </c>
      <c r="O420" t="s">
        <v>1382</v>
      </c>
    </row>
    <row r="421" spans="1:15" x14ac:dyDescent="0.2">
      <c r="A421">
        <v>420</v>
      </c>
      <c r="B421" t="s">
        <v>145</v>
      </c>
      <c r="C421" t="s">
        <v>146</v>
      </c>
      <c r="D421" t="s">
        <v>17</v>
      </c>
      <c r="E421" t="s">
        <v>18</v>
      </c>
      <c r="F421">
        <v>2.11</v>
      </c>
      <c r="G421">
        <v>77.099999999999994</v>
      </c>
      <c r="H421" t="s">
        <v>61</v>
      </c>
      <c r="I421" t="s">
        <v>38</v>
      </c>
      <c r="J421" t="s">
        <v>1383</v>
      </c>
      <c r="K421" t="s">
        <v>148</v>
      </c>
      <c r="L421" t="s">
        <v>23</v>
      </c>
      <c r="M421" t="s">
        <v>41</v>
      </c>
      <c r="N421" t="s">
        <v>1384</v>
      </c>
      <c r="O421" t="s">
        <v>1385</v>
      </c>
    </row>
    <row r="422" spans="1:15" x14ac:dyDescent="0.2">
      <c r="A422">
        <v>421</v>
      </c>
      <c r="B422" t="s">
        <v>49</v>
      </c>
      <c r="C422" t="s">
        <v>50</v>
      </c>
      <c r="D422" t="s">
        <v>17</v>
      </c>
      <c r="E422" t="s">
        <v>18</v>
      </c>
      <c r="F422">
        <v>2.66</v>
      </c>
      <c r="G422">
        <v>116.2</v>
      </c>
      <c r="H422" t="s">
        <v>19</v>
      </c>
      <c r="I422" t="s">
        <v>104</v>
      </c>
      <c r="J422" t="s">
        <v>117</v>
      </c>
      <c r="K422" t="s">
        <v>504</v>
      </c>
      <c r="L422" t="s">
        <v>56</v>
      </c>
      <c r="M422" t="s">
        <v>32</v>
      </c>
      <c r="N422" t="s">
        <v>1386</v>
      </c>
      <c r="O422" t="s">
        <v>1387</v>
      </c>
    </row>
    <row r="423" spans="1:15" x14ac:dyDescent="0.2">
      <c r="A423">
        <v>422</v>
      </c>
      <c r="B423" t="s">
        <v>127</v>
      </c>
      <c r="C423" t="s">
        <v>128</v>
      </c>
      <c r="D423" t="s">
        <v>17</v>
      </c>
      <c r="E423" t="s">
        <v>18</v>
      </c>
      <c r="F423">
        <v>3.18</v>
      </c>
      <c r="G423">
        <v>473.1</v>
      </c>
      <c r="H423" t="s">
        <v>37</v>
      </c>
      <c r="I423" t="s">
        <v>104</v>
      </c>
      <c r="J423" t="s">
        <v>1388</v>
      </c>
      <c r="K423" t="s">
        <v>130</v>
      </c>
      <c r="L423" t="s">
        <v>131</v>
      </c>
      <c r="M423" t="s">
        <v>24</v>
      </c>
      <c r="N423" t="s">
        <v>1389</v>
      </c>
      <c r="O423" t="s">
        <v>1390</v>
      </c>
    </row>
    <row r="424" spans="1:15" x14ac:dyDescent="0.2">
      <c r="A424">
        <v>423</v>
      </c>
      <c r="B424" t="s">
        <v>27</v>
      </c>
      <c r="C424" t="s">
        <v>28</v>
      </c>
      <c r="D424" t="s">
        <v>17</v>
      </c>
      <c r="E424" t="s">
        <v>18</v>
      </c>
      <c r="F424">
        <v>3.02</v>
      </c>
      <c r="G424">
        <v>183.4</v>
      </c>
      <c r="H424" t="s">
        <v>19</v>
      </c>
      <c r="I424" t="s">
        <v>38</v>
      </c>
      <c r="J424" t="s">
        <v>1391</v>
      </c>
      <c r="K424" t="s">
        <v>30</v>
      </c>
      <c r="L424" t="s">
        <v>389</v>
      </c>
      <c r="M424" t="s">
        <v>32</v>
      </c>
      <c r="N424" t="s">
        <v>1392</v>
      </c>
      <c r="O424" t="s">
        <v>1393</v>
      </c>
    </row>
    <row r="425" spans="1:15" x14ac:dyDescent="0.2">
      <c r="A425">
        <v>424</v>
      </c>
      <c r="B425" t="s">
        <v>67</v>
      </c>
      <c r="C425" t="s">
        <v>68</v>
      </c>
      <c r="D425" t="s">
        <v>17</v>
      </c>
      <c r="E425" t="s">
        <v>69</v>
      </c>
      <c r="F425">
        <v>1.51</v>
      </c>
      <c r="G425">
        <v>28.4</v>
      </c>
      <c r="H425" t="s">
        <v>61</v>
      </c>
      <c r="I425" t="s">
        <v>104</v>
      </c>
      <c r="J425" t="s">
        <v>1394</v>
      </c>
      <c r="K425" t="s">
        <v>142</v>
      </c>
      <c r="L425" t="s">
        <v>310</v>
      </c>
      <c r="M425" t="s">
        <v>73</v>
      </c>
      <c r="N425" t="s">
        <v>1395</v>
      </c>
      <c r="O425" t="s">
        <v>1396</v>
      </c>
    </row>
    <row r="426" spans="1:15" x14ac:dyDescent="0.2">
      <c r="A426">
        <v>425</v>
      </c>
      <c r="B426" t="s">
        <v>127</v>
      </c>
      <c r="C426" t="s">
        <v>128</v>
      </c>
      <c r="D426" t="s">
        <v>17</v>
      </c>
      <c r="E426" t="s">
        <v>18</v>
      </c>
      <c r="F426">
        <v>5.0999999999999996</v>
      </c>
      <c r="G426">
        <v>698.8</v>
      </c>
      <c r="H426" t="s">
        <v>19</v>
      </c>
      <c r="I426" t="s">
        <v>20</v>
      </c>
      <c r="J426" t="s">
        <v>1162</v>
      </c>
      <c r="K426" t="s">
        <v>191</v>
      </c>
      <c r="L426" t="s">
        <v>131</v>
      </c>
      <c r="M426" t="s">
        <v>24</v>
      </c>
      <c r="N426" t="s">
        <v>1397</v>
      </c>
      <c r="O426" t="s">
        <v>1398</v>
      </c>
    </row>
    <row r="427" spans="1:15" x14ac:dyDescent="0.2">
      <c r="A427">
        <v>426</v>
      </c>
      <c r="B427" t="s">
        <v>87</v>
      </c>
      <c r="C427" t="s">
        <v>88</v>
      </c>
      <c r="D427" t="s">
        <v>17</v>
      </c>
      <c r="E427" t="s">
        <v>69</v>
      </c>
      <c r="F427">
        <v>1.31</v>
      </c>
      <c r="G427">
        <v>17.3</v>
      </c>
      <c r="H427" t="s">
        <v>61</v>
      </c>
      <c r="I427" t="s">
        <v>38</v>
      </c>
      <c r="J427" t="s">
        <v>1399</v>
      </c>
      <c r="K427" t="s">
        <v>248</v>
      </c>
      <c r="L427" t="s">
        <v>91</v>
      </c>
      <c r="M427" t="s">
        <v>32</v>
      </c>
      <c r="N427" t="s">
        <v>1400</v>
      </c>
      <c r="O427" t="s">
        <v>1401</v>
      </c>
    </row>
    <row r="428" spans="1:15" x14ac:dyDescent="0.2">
      <c r="A428">
        <v>427</v>
      </c>
      <c r="B428" t="s">
        <v>35</v>
      </c>
      <c r="C428" t="s">
        <v>36</v>
      </c>
      <c r="D428" t="s">
        <v>17</v>
      </c>
      <c r="E428" t="s">
        <v>18</v>
      </c>
      <c r="F428">
        <v>2.88</v>
      </c>
      <c r="G428">
        <v>197.6</v>
      </c>
      <c r="H428" t="s">
        <v>61</v>
      </c>
      <c r="I428" t="s">
        <v>20</v>
      </c>
      <c r="J428" t="s">
        <v>1402</v>
      </c>
      <c r="K428" t="s">
        <v>240</v>
      </c>
      <c r="L428" t="s">
        <v>40</v>
      </c>
      <c r="M428" t="s">
        <v>41</v>
      </c>
      <c r="N428" t="s">
        <v>1403</v>
      </c>
      <c r="O428" t="s">
        <v>1404</v>
      </c>
    </row>
    <row r="429" spans="1:15" x14ac:dyDescent="0.2">
      <c r="A429">
        <v>428</v>
      </c>
      <c r="B429" t="s">
        <v>49</v>
      </c>
      <c r="C429" t="s">
        <v>50</v>
      </c>
      <c r="D429" t="s">
        <v>17</v>
      </c>
      <c r="E429" t="s">
        <v>18</v>
      </c>
      <c r="F429">
        <v>1.23</v>
      </c>
      <c r="G429">
        <v>63.7</v>
      </c>
      <c r="H429" t="s">
        <v>37</v>
      </c>
      <c r="I429" t="s">
        <v>20</v>
      </c>
      <c r="J429" t="s">
        <v>1394</v>
      </c>
      <c r="K429" t="s">
        <v>161</v>
      </c>
      <c r="L429" t="s">
        <v>153</v>
      </c>
      <c r="M429" t="s">
        <v>32</v>
      </c>
      <c r="N429" t="s">
        <v>1405</v>
      </c>
      <c r="O429" t="s">
        <v>1406</v>
      </c>
    </row>
    <row r="430" spans="1:15" x14ac:dyDescent="0.2">
      <c r="A430">
        <v>429</v>
      </c>
      <c r="B430" t="s">
        <v>207</v>
      </c>
      <c r="C430" t="s">
        <v>208</v>
      </c>
      <c r="D430" t="s">
        <v>17</v>
      </c>
      <c r="E430" t="s">
        <v>18</v>
      </c>
      <c r="F430">
        <v>2.0699999999999998</v>
      </c>
      <c r="G430">
        <v>53.4</v>
      </c>
      <c r="H430" t="s">
        <v>19</v>
      </c>
      <c r="I430" t="s">
        <v>104</v>
      </c>
      <c r="J430" t="s">
        <v>1407</v>
      </c>
      <c r="K430" t="s">
        <v>210</v>
      </c>
      <c r="L430" t="s">
        <v>452</v>
      </c>
      <c r="M430" t="s">
        <v>24</v>
      </c>
      <c r="N430" t="s">
        <v>1408</v>
      </c>
      <c r="O430" t="s">
        <v>1409</v>
      </c>
    </row>
    <row r="431" spans="1:15" x14ac:dyDescent="0.2">
      <c r="A431">
        <v>430</v>
      </c>
      <c r="B431" t="s">
        <v>188</v>
      </c>
      <c r="C431" t="s">
        <v>189</v>
      </c>
      <c r="D431" t="s">
        <v>17</v>
      </c>
      <c r="E431" t="s">
        <v>18</v>
      </c>
      <c r="F431">
        <v>2.16</v>
      </c>
      <c r="G431">
        <v>70.5</v>
      </c>
      <c r="H431" t="s">
        <v>19</v>
      </c>
      <c r="I431" t="s">
        <v>104</v>
      </c>
      <c r="J431" t="s">
        <v>769</v>
      </c>
      <c r="K431" t="s">
        <v>252</v>
      </c>
      <c r="L431" t="s">
        <v>23</v>
      </c>
      <c r="M431" t="s">
        <v>24</v>
      </c>
      <c r="N431" t="s">
        <v>1410</v>
      </c>
      <c r="O431" t="s">
        <v>1411</v>
      </c>
    </row>
    <row r="432" spans="1:15" x14ac:dyDescent="0.2">
      <c r="A432">
        <v>431</v>
      </c>
      <c r="B432" t="s">
        <v>59</v>
      </c>
      <c r="C432" t="s">
        <v>60</v>
      </c>
      <c r="D432" t="s">
        <v>17</v>
      </c>
      <c r="E432" t="s">
        <v>18</v>
      </c>
      <c r="F432">
        <v>2.5099999999999998</v>
      </c>
      <c r="G432">
        <v>121.9</v>
      </c>
      <c r="H432" t="s">
        <v>19</v>
      </c>
      <c r="I432" t="s">
        <v>20</v>
      </c>
      <c r="J432" t="s">
        <v>1412</v>
      </c>
      <c r="K432" t="s">
        <v>520</v>
      </c>
      <c r="L432" t="s">
        <v>581</v>
      </c>
      <c r="M432" t="s">
        <v>41</v>
      </c>
      <c r="N432" t="s">
        <v>1413</v>
      </c>
      <c r="O432" t="s">
        <v>1414</v>
      </c>
    </row>
    <row r="433" spans="1:15" x14ac:dyDescent="0.2">
      <c r="A433">
        <v>432</v>
      </c>
      <c r="B433" t="s">
        <v>188</v>
      </c>
      <c r="C433" t="s">
        <v>189</v>
      </c>
      <c r="D433" t="s">
        <v>17</v>
      </c>
      <c r="E433" t="s">
        <v>18</v>
      </c>
      <c r="F433">
        <v>1.1000000000000001</v>
      </c>
      <c r="G433">
        <v>32.6</v>
      </c>
      <c r="H433" t="s">
        <v>37</v>
      </c>
      <c r="I433" t="s">
        <v>20</v>
      </c>
      <c r="J433" t="s">
        <v>1415</v>
      </c>
      <c r="K433" t="s">
        <v>191</v>
      </c>
      <c r="L433" t="s">
        <v>80</v>
      </c>
      <c r="M433" t="s">
        <v>24</v>
      </c>
      <c r="N433" t="s">
        <v>1416</v>
      </c>
      <c r="O433" t="s">
        <v>1417</v>
      </c>
    </row>
    <row r="434" spans="1:15" x14ac:dyDescent="0.2">
      <c r="A434">
        <v>433</v>
      </c>
      <c r="B434" t="s">
        <v>15</v>
      </c>
      <c r="C434" t="s">
        <v>16</v>
      </c>
      <c r="D434" t="s">
        <v>17</v>
      </c>
      <c r="E434" t="s">
        <v>18</v>
      </c>
      <c r="F434">
        <v>2.57</v>
      </c>
      <c r="G434">
        <v>101.4</v>
      </c>
      <c r="H434" t="s">
        <v>19</v>
      </c>
      <c r="I434" t="s">
        <v>20</v>
      </c>
      <c r="J434" t="s">
        <v>1418</v>
      </c>
      <c r="K434" t="s">
        <v>45</v>
      </c>
      <c r="L434" t="s">
        <v>46</v>
      </c>
      <c r="M434" t="s">
        <v>24</v>
      </c>
      <c r="N434" t="s">
        <v>1419</v>
      </c>
      <c r="O434" t="s">
        <v>1420</v>
      </c>
    </row>
    <row r="435" spans="1:15" x14ac:dyDescent="0.2">
      <c r="A435">
        <v>434</v>
      </c>
      <c r="B435" t="s">
        <v>201</v>
      </c>
      <c r="C435" t="s">
        <v>202</v>
      </c>
      <c r="D435" t="s">
        <v>17</v>
      </c>
      <c r="E435" t="s">
        <v>203</v>
      </c>
      <c r="F435">
        <v>2.93</v>
      </c>
      <c r="G435">
        <v>178.8</v>
      </c>
      <c r="H435" t="s">
        <v>19</v>
      </c>
      <c r="I435" t="s">
        <v>38</v>
      </c>
      <c r="J435" t="s">
        <v>580</v>
      </c>
      <c r="K435" t="s">
        <v>90</v>
      </c>
      <c r="L435" t="s">
        <v>23</v>
      </c>
      <c r="M435" t="s">
        <v>41</v>
      </c>
      <c r="N435" t="s">
        <v>1421</v>
      </c>
      <c r="O435" t="s">
        <v>1422</v>
      </c>
    </row>
    <row r="436" spans="1:15" x14ac:dyDescent="0.2">
      <c r="A436">
        <v>435</v>
      </c>
      <c r="B436" t="s">
        <v>27</v>
      </c>
      <c r="C436" t="s">
        <v>28</v>
      </c>
      <c r="D436" t="s">
        <v>17</v>
      </c>
      <c r="E436" t="s">
        <v>18</v>
      </c>
      <c r="F436">
        <v>3.36</v>
      </c>
      <c r="G436">
        <v>196.1</v>
      </c>
      <c r="H436" t="s">
        <v>19</v>
      </c>
      <c r="I436" t="s">
        <v>20</v>
      </c>
      <c r="J436" t="s">
        <v>1423</v>
      </c>
      <c r="K436" t="s">
        <v>45</v>
      </c>
      <c r="L436" t="s">
        <v>317</v>
      </c>
      <c r="M436" t="s">
        <v>32</v>
      </c>
      <c r="N436" t="s">
        <v>1424</v>
      </c>
      <c r="O436" t="s">
        <v>1425</v>
      </c>
    </row>
    <row r="437" spans="1:15" x14ac:dyDescent="0.2">
      <c r="A437">
        <v>436</v>
      </c>
      <c r="B437" t="s">
        <v>76</v>
      </c>
      <c r="C437" t="s">
        <v>77</v>
      </c>
      <c r="D437" t="s">
        <v>17</v>
      </c>
      <c r="E437" t="s">
        <v>18</v>
      </c>
      <c r="F437">
        <v>2.81</v>
      </c>
      <c r="G437">
        <v>134</v>
      </c>
      <c r="H437" t="s">
        <v>19</v>
      </c>
      <c r="I437" t="s">
        <v>104</v>
      </c>
      <c r="J437" t="s">
        <v>1426</v>
      </c>
      <c r="K437" t="s">
        <v>366</v>
      </c>
      <c r="L437" t="s">
        <v>46</v>
      </c>
      <c r="M437" t="s">
        <v>24</v>
      </c>
      <c r="N437" t="s">
        <v>1427</v>
      </c>
      <c r="O437" t="s">
        <v>1428</v>
      </c>
    </row>
    <row r="438" spans="1:15" x14ac:dyDescent="0.2">
      <c r="A438">
        <v>437</v>
      </c>
      <c r="B438" t="s">
        <v>27</v>
      </c>
      <c r="C438" t="s">
        <v>28</v>
      </c>
      <c r="D438" t="s">
        <v>17</v>
      </c>
      <c r="E438" t="s">
        <v>18</v>
      </c>
      <c r="F438">
        <v>0.49</v>
      </c>
      <c r="G438">
        <v>63.2</v>
      </c>
      <c r="H438" t="s">
        <v>156</v>
      </c>
      <c r="I438" t="s">
        <v>104</v>
      </c>
      <c r="J438" t="s">
        <v>1429</v>
      </c>
      <c r="K438" t="s">
        <v>240</v>
      </c>
      <c r="L438" t="s">
        <v>389</v>
      </c>
      <c r="M438" t="s">
        <v>32</v>
      </c>
      <c r="N438" t="s">
        <v>1430</v>
      </c>
      <c r="O438" t="s">
        <v>1431</v>
      </c>
    </row>
    <row r="439" spans="1:15" x14ac:dyDescent="0.2">
      <c r="A439">
        <v>438</v>
      </c>
      <c r="B439" t="s">
        <v>320</v>
      </c>
      <c r="C439" t="s">
        <v>321</v>
      </c>
      <c r="D439" t="s">
        <v>17</v>
      </c>
      <c r="E439" t="s">
        <v>203</v>
      </c>
      <c r="F439">
        <v>1.1299999999999999</v>
      </c>
      <c r="G439">
        <v>40.5</v>
      </c>
      <c r="H439" t="s">
        <v>37</v>
      </c>
      <c r="I439" t="s">
        <v>104</v>
      </c>
      <c r="J439" t="s">
        <v>1432</v>
      </c>
      <c r="K439" t="s">
        <v>330</v>
      </c>
      <c r="L439" t="s">
        <v>23</v>
      </c>
      <c r="M439" t="s">
        <v>323</v>
      </c>
      <c r="N439" t="s">
        <v>1433</v>
      </c>
      <c r="O439" t="s">
        <v>1434</v>
      </c>
    </row>
    <row r="440" spans="1:15" x14ac:dyDescent="0.2">
      <c r="A440">
        <v>439</v>
      </c>
      <c r="B440" t="s">
        <v>207</v>
      </c>
      <c r="C440" t="s">
        <v>208</v>
      </c>
      <c r="D440" t="s">
        <v>17</v>
      </c>
      <c r="E440" t="s">
        <v>18</v>
      </c>
      <c r="F440">
        <v>2.34</v>
      </c>
      <c r="G440">
        <v>76.8</v>
      </c>
      <c r="H440" t="s">
        <v>61</v>
      </c>
      <c r="I440" t="s">
        <v>20</v>
      </c>
      <c r="J440" t="s">
        <v>1114</v>
      </c>
      <c r="K440" t="s">
        <v>210</v>
      </c>
      <c r="L440" t="s">
        <v>452</v>
      </c>
      <c r="M440" t="s">
        <v>24</v>
      </c>
      <c r="N440" t="s">
        <v>1435</v>
      </c>
      <c r="O440" t="s">
        <v>1436</v>
      </c>
    </row>
    <row r="441" spans="1:15" x14ac:dyDescent="0.2">
      <c r="A441">
        <v>440</v>
      </c>
      <c r="B441" t="s">
        <v>207</v>
      </c>
      <c r="C441" t="s">
        <v>208</v>
      </c>
      <c r="D441" t="s">
        <v>17</v>
      </c>
      <c r="E441" t="s">
        <v>18</v>
      </c>
      <c r="F441">
        <v>2.31</v>
      </c>
      <c r="G441">
        <v>62.6</v>
      </c>
      <c r="H441" t="s">
        <v>19</v>
      </c>
      <c r="I441" t="s">
        <v>38</v>
      </c>
      <c r="J441" t="s">
        <v>1437</v>
      </c>
      <c r="K441" t="s">
        <v>210</v>
      </c>
      <c r="L441" t="s">
        <v>211</v>
      </c>
      <c r="M441" t="s">
        <v>24</v>
      </c>
      <c r="N441" t="s">
        <v>1438</v>
      </c>
      <c r="O441" t="s">
        <v>1439</v>
      </c>
    </row>
    <row r="442" spans="1:15" x14ac:dyDescent="0.2">
      <c r="A442">
        <v>441</v>
      </c>
      <c r="B442" t="s">
        <v>115</v>
      </c>
      <c r="C442" t="s">
        <v>116</v>
      </c>
      <c r="D442" t="s">
        <v>17</v>
      </c>
      <c r="E442" t="s">
        <v>18</v>
      </c>
      <c r="F442">
        <v>3.91</v>
      </c>
      <c r="G442">
        <v>512.70000000000005</v>
      </c>
      <c r="H442" t="s">
        <v>61</v>
      </c>
      <c r="I442" t="s">
        <v>104</v>
      </c>
      <c r="J442" t="s">
        <v>464</v>
      </c>
      <c r="K442" t="s">
        <v>152</v>
      </c>
      <c r="L442" t="s">
        <v>153</v>
      </c>
      <c r="M442" t="s">
        <v>24</v>
      </c>
      <c r="N442" t="s">
        <v>1440</v>
      </c>
      <c r="O442" t="s">
        <v>1441</v>
      </c>
    </row>
    <row r="443" spans="1:15" x14ac:dyDescent="0.2">
      <c r="A443">
        <v>442</v>
      </c>
      <c r="B443" t="s">
        <v>188</v>
      </c>
      <c r="C443" t="s">
        <v>189</v>
      </c>
      <c r="D443" t="s">
        <v>17</v>
      </c>
      <c r="E443" t="s">
        <v>18</v>
      </c>
      <c r="F443">
        <v>2.2599999999999998</v>
      </c>
      <c r="G443">
        <v>82</v>
      </c>
      <c r="H443" t="s">
        <v>19</v>
      </c>
      <c r="I443" t="s">
        <v>20</v>
      </c>
      <c r="J443" t="s">
        <v>1442</v>
      </c>
      <c r="K443" t="s">
        <v>191</v>
      </c>
      <c r="L443" t="s">
        <v>80</v>
      </c>
      <c r="M443" t="s">
        <v>24</v>
      </c>
      <c r="N443" t="s">
        <v>1443</v>
      </c>
      <c r="O443" t="s">
        <v>1444</v>
      </c>
    </row>
    <row r="444" spans="1:15" x14ac:dyDescent="0.2">
      <c r="A444">
        <v>443</v>
      </c>
      <c r="B444" t="s">
        <v>145</v>
      </c>
      <c r="C444" t="s">
        <v>146</v>
      </c>
      <c r="D444" t="s">
        <v>17</v>
      </c>
      <c r="E444" t="s">
        <v>18</v>
      </c>
      <c r="F444">
        <v>2.91</v>
      </c>
      <c r="G444">
        <v>114.2</v>
      </c>
      <c r="H444" t="s">
        <v>19</v>
      </c>
      <c r="I444" t="s">
        <v>104</v>
      </c>
      <c r="J444" t="s">
        <v>1445</v>
      </c>
      <c r="K444" t="s">
        <v>148</v>
      </c>
      <c r="L444" t="s">
        <v>23</v>
      </c>
      <c r="M444" t="s">
        <v>41</v>
      </c>
      <c r="N444" t="s">
        <v>1446</v>
      </c>
      <c r="O444" t="s">
        <v>1447</v>
      </c>
    </row>
    <row r="445" spans="1:15" x14ac:dyDescent="0.2">
      <c r="A445">
        <v>444</v>
      </c>
      <c r="B445" t="s">
        <v>27</v>
      </c>
      <c r="C445" t="s">
        <v>28</v>
      </c>
      <c r="D445" t="s">
        <v>17</v>
      </c>
      <c r="E445" t="s">
        <v>18</v>
      </c>
      <c r="F445">
        <v>3.85</v>
      </c>
      <c r="G445">
        <v>273.7</v>
      </c>
      <c r="H445" t="s">
        <v>19</v>
      </c>
      <c r="I445" t="s">
        <v>38</v>
      </c>
      <c r="J445" t="s">
        <v>1448</v>
      </c>
      <c r="K445" t="s">
        <v>240</v>
      </c>
      <c r="L445" t="s">
        <v>31</v>
      </c>
      <c r="M445" t="s">
        <v>32</v>
      </c>
      <c r="N445" t="s">
        <v>1449</v>
      </c>
      <c r="O445" t="s">
        <v>1450</v>
      </c>
    </row>
    <row r="446" spans="1:15" x14ac:dyDescent="0.2">
      <c r="A446">
        <v>445</v>
      </c>
      <c r="B446" t="s">
        <v>67</v>
      </c>
      <c r="C446" t="s">
        <v>68</v>
      </c>
      <c r="D446" t="s">
        <v>17</v>
      </c>
      <c r="E446" t="s">
        <v>69</v>
      </c>
      <c r="F446">
        <v>1.06</v>
      </c>
      <c r="G446">
        <v>11.2</v>
      </c>
      <c r="H446" t="s">
        <v>61</v>
      </c>
      <c r="I446" t="s">
        <v>104</v>
      </c>
      <c r="J446" t="s">
        <v>1451</v>
      </c>
      <c r="K446" t="s">
        <v>71</v>
      </c>
      <c r="L446" t="s">
        <v>72</v>
      </c>
      <c r="M446" t="s">
        <v>73</v>
      </c>
      <c r="N446" t="s">
        <v>1452</v>
      </c>
      <c r="O446" t="s">
        <v>1453</v>
      </c>
    </row>
    <row r="447" spans="1:15" x14ac:dyDescent="0.2">
      <c r="A447">
        <v>446</v>
      </c>
      <c r="B447" t="s">
        <v>49</v>
      </c>
      <c r="C447" t="s">
        <v>50</v>
      </c>
      <c r="D447" t="s">
        <v>17</v>
      </c>
      <c r="E447" t="s">
        <v>18</v>
      </c>
      <c r="F447">
        <v>2.48</v>
      </c>
      <c r="G447">
        <v>101.4</v>
      </c>
      <c r="H447" t="s">
        <v>61</v>
      </c>
      <c r="I447" t="s">
        <v>20</v>
      </c>
      <c r="J447" t="s">
        <v>1454</v>
      </c>
      <c r="K447" t="s">
        <v>504</v>
      </c>
      <c r="L447" t="s">
        <v>56</v>
      </c>
      <c r="M447" t="s">
        <v>32</v>
      </c>
      <c r="N447" t="s">
        <v>1455</v>
      </c>
      <c r="O447" t="s">
        <v>1456</v>
      </c>
    </row>
    <row r="448" spans="1:15" x14ac:dyDescent="0.2">
      <c r="A448">
        <v>447</v>
      </c>
      <c r="B448" t="s">
        <v>320</v>
      </c>
      <c r="C448" t="s">
        <v>321</v>
      </c>
      <c r="D448" t="s">
        <v>17</v>
      </c>
      <c r="E448" t="s">
        <v>203</v>
      </c>
      <c r="F448">
        <v>2.5499999999999998</v>
      </c>
      <c r="G448">
        <v>114.9</v>
      </c>
      <c r="H448" t="s">
        <v>19</v>
      </c>
      <c r="I448" t="s">
        <v>38</v>
      </c>
      <c r="J448" t="s">
        <v>1457</v>
      </c>
      <c r="K448" t="s">
        <v>297</v>
      </c>
      <c r="L448" t="s">
        <v>355</v>
      </c>
      <c r="M448" t="s">
        <v>323</v>
      </c>
      <c r="N448" t="s">
        <v>1458</v>
      </c>
      <c r="O448" t="s">
        <v>1459</v>
      </c>
    </row>
    <row r="449" spans="1:15" x14ac:dyDescent="0.2">
      <c r="A449">
        <v>448</v>
      </c>
      <c r="B449" t="s">
        <v>27</v>
      </c>
      <c r="C449" t="s">
        <v>28</v>
      </c>
      <c r="D449" t="s">
        <v>17</v>
      </c>
      <c r="E449" t="s">
        <v>18</v>
      </c>
      <c r="F449">
        <v>1.54</v>
      </c>
      <c r="G449">
        <v>91.4</v>
      </c>
      <c r="H449" t="s">
        <v>37</v>
      </c>
      <c r="I449" t="s">
        <v>38</v>
      </c>
      <c r="J449" t="s">
        <v>1460</v>
      </c>
      <c r="K449" t="s">
        <v>148</v>
      </c>
      <c r="L449" t="s">
        <v>317</v>
      </c>
      <c r="M449" t="s">
        <v>32</v>
      </c>
      <c r="N449" t="s">
        <v>1461</v>
      </c>
      <c r="O449" t="s">
        <v>1462</v>
      </c>
    </row>
    <row r="450" spans="1:15" x14ac:dyDescent="0.2">
      <c r="A450">
        <v>449</v>
      </c>
      <c r="B450" t="s">
        <v>59</v>
      </c>
      <c r="C450" t="s">
        <v>60</v>
      </c>
      <c r="D450" t="s">
        <v>17</v>
      </c>
      <c r="E450" t="s">
        <v>18</v>
      </c>
      <c r="F450">
        <v>2.09</v>
      </c>
      <c r="G450">
        <v>89.4</v>
      </c>
      <c r="H450" t="s">
        <v>61</v>
      </c>
      <c r="I450" t="s">
        <v>20</v>
      </c>
      <c r="J450" t="s">
        <v>1463</v>
      </c>
      <c r="K450" t="s">
        <v>520</v>
      </c>
      <c r="L450" t="s">
        <v>23</v>
      </c>
      <c r="M450" t="s">
        <v>41</v>
      </c>
      <c r="N450" t="s">
        <v>1464</v>
      </c>
      <c r="O450" t="s">
        <v>1465</v>
      </c>
    </row>
    <row r="451" spans="1:15" x14ac:dyDescent="0.2">
      <c r="A451">
        <v>450</v>
      </c>
      <c r="B451" t="s">
        <v>120</v>
      </c>
      <c r="C451" t="s">
        <v>121</v>
      </c>
      <c r="D451" t="s">
        <v>17</v>
      </c>
      <c r="E451" t="s">
        <v>18</v>
      </c>
      <c r="F451">
        <v>2.66</v>
      </c>
      <c r="G451">
        <v>96.8</v>
      </c>
      <c r="H451" t="s">
        <v>19</v>
      </c>
      <c r="I451" t="s">
        <v>20</v>
      </c>
      <c r="J451" t="s">
        <v>1466</v>
      </c>
      <c r="K451" t="s">
        <v>123</v>
      </c>
      <c r="L451" t="s">
        <v>124</v>
      </c>
      <c r="M451" t="s">
        <v>73</v>
      </c>
      <c r="N451" t="s">
        <v>1467</v>
      </c>
      <c r="O451" t="s">
        <v>1468</v>
      </c>
    </row>
    <row r="452" spans="1:15" x14ac:dyDescent="0.2">
      <c r="A452">
        <v>451</v>
      </c>
      <c r="B452" t="s">
        <v>120</v>
      </c>
      <c r="C452" t="s">
        <v>121</v>
      </c>
      <c r="D452" t="s">
        <v>17</v>
      </c>
      <c r="E452" t="s">
        <v>18</v>
      </c>
      <c r="F452">
        <v>1.95</v>
      </c>
      <c r="G452">
        <v>70.7</v>
      </c>
      <c r="H452" t="s">
        <v>37</v>
      </c>
      <c r="I452" t="s">
        <v>104</v>
      </c>
      <c r="J452" t="s">
        <v>1469</v>
      </c>
      <c r="K452" t="s">
        <v>123</v>
      </c>
      <c r="L452" t="s">
        <v>46</v>
      </c>
      <c r="M452" t="s">
        <v>73</v>
      </c>
      <c r="N452" t="s">
        <v>1470</v>
      </c>
      <c r="O452" t="s">
        <v>1471</v>
      </c>
    </row>
    <row r="453" spans="1:15" x14ac:dyDescent="0.2">
      <c r="A453">
        <v>452</v>
      </c>
      <c r="B453" t="s">
        <v>320</v>
      </c>
      <c r="C453" t="s">
        <v>321</v>
      </c>
      <c r="D453" t="s">
        <v>17</v>
      </c>
      <c r="E453" t="s">
        <v>203</v>
      </c>
      <c r="F453">
        <v>2.2000000000000002</v>
      </c>
      <c r="G453">
        <v>79.3</v>
      </c>
      <c r="H453" t="s">
        <v>61</v>
      </c>
      <c r="I453" t="s">
        <v>104</v>
      </c>
      <c r="J453" t="s">
        <v>1472</v>
      </c>
      <c r="K453" t="s">
        <v>297</v>
      </c>
      <c r="L453" t="s">
        <v>23</v>
      </c>
      <c r="M453" t="s">
        <v>323</v>
      </c>
      <c r="N453" t="s">
        <v>1473</v>
      </c>
      <c r="O453" t="s">
        <v>1474</v>
      </c>
    </row>
    <row r="454" spans="1:15" x14ac:dyDescent="0.2">
      <c r="A454">
        <v>453</v>
      </c>
      <c r="B454" t="s">
        <v>127</v>
      </c>
      <c r="C454" t="s">
        <v>128</v>
      </c>
      <c r="D454" t="s">
        <v>17</v>
      </c>
      <c r="E454" t="s">
        <v>18</v>
      </c>
      <c r="F454">
        <v>4.33</v>
      </c>
      <c r="G454">
        <v>550</v>
      </c>
      <c r="H454" t="s">
        <v>19</v>
      </c>
      <c r="I454" t="s">
        <v>38</v>
      </c>
      <c r="J454" t="s">
        <v>1475</v>
      </c>
      <c r="K454" t="s">
        <v>359</v>
      </c>
      <c r="L454" t="s">
        <v>31</v>
      </c>
      <c r="M454" t="s">
        <v>24</v>
      </c>
      <c r="N454" t="s">
        <v>1476</v>
      </c>
      <c r="O454" t="s">
        <v>1477</v>
      </c>
    </row>
    <row r="455" spans="1:15" x14ac:dyDescent="0.2">
      <c r="A455">
        <v>454</v>
      </c>
      <c r="B455" t="s">
        <v>49</v>
      </c>
      <c r="C455" t="s">
        <v>50</v>
      </c>
      <c r="D455" t="s">
        <v>17</v>
      </c>
      <c r="E455" t="s">
        <v>18</v>
      </c>
      <c r="F455">
        <v>2.52</v>
      </c>
      <c r="G455">
        <v>118.3</v>
      </c>
      <c r="H455" t="s">
        <v>19</v>
      </c>
      <c r="I455" t="s">
        <v>104</v>
      </c>
      <c r="J455" t="s">
        <v>1478</v>
      </c>
      <c r="K455" t="s">
        <v>161</v>
      </c>
      <c r="L455" t="s">
        <v>46</v>
      </c>
      <c r="M455" t="s">
        <v>32</v>
      </c>
      <c r="N455" t="s">
        <v>1479</v>
      </c>
      <c r="O455" t="s">
        <v>1480</v>
      </c>
    </row>
    <row r="456" spans="1:15" x14ac:dyDescent="0.2">
      <c r="A456">
        <v>455</v>
      </c>
      <c r="B456" t="s">
        <v>188</v>
      </c>
      <c r="C456" t="s">
        <v>189</v>
      </c>
      <c r="D456" t="s">
        <v>17</v>
      </c>
      <c r="E456" t="s">
        <v>18</v>
      </c>
      <c r="F456">
        <v>2.25</v>
      </c>
      <c r="G456">
        <v>86.8</v>
      </c>
      <c r="H456" t="s">
        <v>19</v>
      </c>
      <c r="I456" t="s">
        <v>104</v>
      </c>
      <c r="J456" t="s">
        <v>1481</v>
      </c>
      <c r="K456" t="s">
        <v>191</v>
      </c>
      <c r="L456" t="s">
        <v>23</v>
      </c>
      <c r="M456" t="s">
        <v>24</v>
      </c>
      <c r="N456" t="s">
        <v>1482</v>
      </c>
      <c r="O456" t="s">
        <v>1483</v>
      </c>
    </row>
    <row r="457" spans="1:15" x14ac:dyDescent="0.2">
      <c r="A457">
        <v>456</v>
      </c>
      <c r="B457" t="s">
        <v>127</v>
      </c>
      <c r="C457" t="s">
        <v>128</v>
      </c>
      <c r="D457" t="s">
        <v>17</v>
      </c>
      <c r="E457" t="s">
        <v>18</v>
      </c>
      <c r="F457">
        <v>3.74</v>
      </c>
      <c r="G457">
        <v>517.70000000000005</v>
      </c>
      <c r="H457" t="s">
        <v>61</v>
      </c>
      <c r="I457" t="s">
        <v>38</v>
      </c>
      <c r="J457" t="s">
        <v>1484</v>
      </c>
      <c r="K457" t="s">
        <v>191</v>
      </c>
      <c r="L457" t="s">
        <v>31</v>
      </c>
      <c r="M457" t="s">
        <v>24</v>
      </c>
      <c r="N457" t="s">
        <v>1485</v>
      </c>
      <c r="O457" t="s">
        <v>1486</v>
      </c>
    </row>
    <row r="458" spans="1:15" x14ac:dyDescent="0.2">
      <c r="A458">
        <v>457</v>
      </c>
      <c r="B458" t="s">
        <v>392</v>
      </c>
      <c r="C458" t="s">
        <v>393</v>
      </c>
      <c r="D458" t="s">
        <v>17</v>
      </c>
      <c r="E458" t="s">
        <v>18</v>
      </c>
      <c r="F458">
        <v>3.25</v>
      </c>
      <c r="G458">
        <v>147.9</v>
      </c>
      <c r="H458" t="s">
        <v>19</v>
      </c>
      <c r="I458" t="s">
        <v>38</v>
      </c>
      <c r="J458" t="s">
        <v>1487</v>
      </c>
      <c r="K458" t="s">
        <v>191</v>
      </c>
      <c r="L458" t="s">
        <v>46</v>
      </c>
      <c r="M458" t="s">
        <v>24</v>
      </c>
      <c r="N458" t="s">
        <v>1488</v>
      </c>
      <c r="O458" t="s">
        <v>1489</v>
      </c>
    </row>
    <row r="459" spans="1:15" x14ac:dyDescent="0.2">
      <c r="A459">
        <v>458</v>
      </c>
      <c r="B459" t="s">
        <v>145</v>
      </c>
      <c r="C459" t="s">
        <v>146</v>
      </c>
      <c r="D459" t="s">
        <v>17</v>
      </c>
      <c r="E459" t="s">
        <v>18</v>
      </c>
      <c r="F459">
        <v>1.94</v>
      </c>
      <c r="G459">
        <v>65.400000000000006</v>
      </c>
      <c r="H459" t="s">
        <v>37</v>
      </c>
      <c r="I459" t="s">
        <v>20</v>
      </c>
      <c r="J459" t="s">
        <v>1490</v>
      </c>
      <c r="K459" t="s">
        <v>148</v>
      </c>
      <c r="L459" t="s">
        <v>23</v>
      </c>
      <c r="M459" t="s">
        <v>41</v>
      </c>
      <c r="N459" t="s">
        <v>1491</v>
      </c>
      <c r="O459" t="s">
        <v>1492</v>
      </c>
    </row>
    <row r="460" spans="1:15" x14ac:dyDescent="0.2">
      <c r="A460">
        <v>459</v>
      </c>
      <c r="B460" t="s">
        <v>183</v>
      </c>
      <c r="C460" t="s">
        <v>184</v>
      </c>
      <c r="D460" t="s">
        <v>17</v>
      </c>
      <c r="E460" t="s">
        <v>18</v>
      </c>
      <c r="F460">
        <v>2.62</v>
      </c>
      <c r="G460">
        <v>117.5</v>
      </c>
      <c r="H460" t="s">
        <v>19</v>
      </c>
      <c r="I460" t="s">
        <v>20</v>
      </c>
      <c r="J460" t="s">
        <v>1493</v>
      </c>
      <c r="K460" t="s">
        <v>130</v>
      </c>
      <c r="L460" t="s">
        <v>46</v>
      </c>
      <c r="M460" t="s">
        <v>41</v>
      </c>
      <c r="N460" t="s">
        <v>1494</v>
      </c>
      <c r="O460" t="s">
        <v>1495</v>
      </c>
    </row>
    <row r="461" spans="1:15" x14ac:dyDescent="0.2">
      <c r="A461">
        <v>460</v>
      </c>
      <c r="B461" t="s">
        <v>392</v>
      </c>
      <c r="C461" t="s">
        <v>393</v>
      </c>
      <c r="D461" t="s">
        <v>17</v>
      </c>
      <c r="E461" t="s">
        <v>18</v>
      </c>
      <c r="F461">
        <v>1.23</v>
      </c>
      <c r="G461">
        <v>38</v>
      </c>
      <c r="H461" t="s">
        <v>37</v>
      </c>
      <c r="I461" t="s">
        <v>38</v>
      </c>
      <c r="J461" t="s">
        <v>1496</v>
      </c>
      <c r="K461" t="s">
        <v>191</v>
      </c>
      <c r="L461" t="s">
        <v>475</v>
      </c>
      <c r="M461" t="s">
        <v>24</v>
      </c>
      <c r="N461" t="s">
        <v>1497</v>
      </c>
      <c r="O461" t="s">
        <v>1498</v>
      </c>
    </row>
    <row r="462" spans="1:15" x14ac:dyDescent="0.2">
      <c r="A462">
        <v>461</v>
      </c>
      <c r="B462" t="s">
        <v>392</v>
      </c>
      <c r="C462" t="s">
        <v>393</v>
      </c>
      <c r="D462" t="s">
        <v>17</v>
      </c>
      <c r="E462" t="s">
        <v>18</v>
      </c>
      <c r="F462">
        <v>2.95</v>
      </c>
      <c r="G462">
        <v>126</v>
      </c>
      <c r="H462" t="s">
        <v>19</v>
      </c>
      <c r="I462" t="s">
        <v>104</v>
      </c>
      <c r="J462" t="s">
        <v>1499</v>
      </c>
      <c r="K462" t="s">
        <v>191</v>
      </c>
      <c r="L462" t="s">
        <v>46</v>
      </c>
      <c r="M462" t="s">
        <v>24</v>
      </c>
      <c r="N462" t="s">
        <v>1500</v>
      </c>
      <c r="O462" t="s">
        <v>1501</v>
      </c>
    </row>
    <row r="463" spans="1:15" x14ac:dyDescent="0.2">
      <c r="A463">
        <v>462</v>
      </c>
      <c r="B463" t="s">
        <v>27</v>
      </c>
      <c r="C463" t="s">
        <v>28</v>
      </c>
      <c r="D463" t="s">
        <v>17</v>
      </c>
      <c r="E463" t="s">
        <v>18</v>
      </c>
      <c r="F463">
        <v>3.75</v>
      </c>
      <c r="G463">
        <v>239</v>
      </c>
      <c r="H463" t="s">
        <v>19</v>
      </c>
      <c r="I463" t="s">
        <v>20</v>
      </c>
      <c r="J463" t="s">
        <v>1502</v>
      </c>
      <c r="K463" t="s">
        <v>148</v>
      </c>
      <c r="L463" t="s">
        <v>31</v>
      </c>
      <c r="M463" t="s">
        <v>32</v>
      </c>
      <c r="N463" t="s">
        <v>1503</v>
      </c>
      <c r="O463" t="s">
        <v>1504</v>
      </c>
    </row>
    <row r="464" spans="1:15" x14ac:dyDescent="0.2">
      <c r="A464">
        <v>463</v>
      </c>
      <c r="B464" t="s">
        <v>145</v>
      </c>
      <c r="C464" t="s">
        <v>146</v>
      </c>
      <c r="D464" t="s">
        <v>17</v>
      </c>
      <c r="E464" t="s">
        <v>18</v>
      </c>
      <c r="F464">
        <v>2.63</v>
      </c>
      <c r="G464">
        <v>103</v>
      </c>
      <c r="H464" t="s">
        <v>19</v>
      </c>
      <c r="I464" t="s">
        <v>38</v>
      </c>
      <c r="J464" t="s">
        <v>1505</v>
      </c>
      <c r="K464" t="s">
        <v>148</v>
      </c>
      <c r="L464" t="s">
        <v>23</v>
      </c>
      <c r="M464" t="s">
        <v>41</v>
      </c>
      <c r="N464" t="s">
        <v>1506</v>
      </c>
      <c r="O464" t="s">
        <v>1507</v>
      </c>
    </row>
    <row r="465" spans="1:15" x14ac:dyDescent="0.2">
      <c r="A465">
        <v>464</v>
      </c>
      <c r="B465" t="s">
        <v>120</v>
      </c>
      <c r="C465" t="s">
        <v>121</v>
      </c>
      <c r="D465" t="s">
        <v>17</v>
      </c>
      <c r="E465" t="s">
        <v>18</v>
      </c>
      <c r="F465">
        <v>2.31</v>
      </c>
      <c r="G465">
        <v>88.6</v>
      </c>
      <c r="H465" t="s">
        <v>37</v>
      </c>
      <c r="I465" t="s">
        <v>104</v>
      </c>
      <c r="J465" t="s">
        <v>1508</v>
      </c>
      <c r="K465" t="s">
        <v>135</v>
      </c>
      <c r="L465" t="s">
        <v>124</v>
      </c>
      <c r="M465" t="s">
        <v>73</v>
      </c>
      <c r="N465" t="s">
        <v>1509</v>
      </c>
      <c r="O465" t="s">
        <v>1510</v>
      </c>
    </row>
    <row r="466" spans="1:15" x14ac:dyDescent="0.2">
      <c r="A466">
        <v>465</v>
      </c>
      <c r="B466" t="s">
        <v>87</v>
      </c>
      <c r="C466" t="s">
        <v>88</v>
      </c>
      <c r="D466" t="s">
        <v>17</v>
      </c>
      <c r="E466" t="s">
        <v>69</v>
      </c>
      <c r="F466">
        <v>1.33</v>
      </c>
      <c r="G466">
        <v>19.7</v>
      </c>
      <c r="H466" t="s">
        <v>19</v>
      </c>
      <c r="I466" t="s">
        <v>20</v>
      </c>
      <c r="J466" t="s">
        <v>797</v>
      </c>
      <c r="K466" t="s">
        <v>90</v>
      </c>
      <c r="L466" t="s">
        <v>91</v>
      </c>
      <c r="M466" t="s">
        <v>32</v>
      </c>
      <c r="N466" t="s">
        <v>1511</v>
      </c>
      <c r="O466" t="s">
        <v>1512</v>
      </c>
    </row>
    <row r="467" spans="1:15" x14ac:dyDescent="0.2">
      <c r="A467">
        <v>466</v>
      </c>
      <c r="B467" t="s">
        <v>35</v>
      </c>
      <c r="C467" t="s">
        <v>36</v>
      </c>
      <c r="D467" t="s">
        <v>17</v>
      </c>
      <c r="E467" t="s">
        <v>18</v>
      </c>
      <c r="F467">
        <v>3.87</v>
      </c>
      <c r="G467">
        <v>347.9</v>
      </c>
      <c r="H467" t="s">
        <v>19</v>
      </c>
      <c r="I467" t="s">
        <v>38</v>
      </c>
      <c r="J467" t="s">
        <v>1513</v>
      </c>
      <c r="K467" t="s">
        <v>30</v>
      </c>
      <c r="L467" t="s">
        <v>244</v>
      </c>
      <c r="M467" t="s">
        <v>41</v>
      </c>
      <c r="N467" t="s">
        <v>1514</v>
      </c>
      <c r="O467" t="s">
        <v>1515</v>
      </c>
    </row>
    <row r="468" spans="1:15" x14ac:dyDescent="0.2">
      <c r="A468">
        <v>467</v>
      </c>
      <c r="B468" t="s">
        <v>15</v>
      </c>
      <c r="C468" t="s">
        <v>16</v>
      </c>
      <c r="D468" t="s">
        <v>17</v>
      </c>
      <c r="E468" t="s">
        <v>18</v>
      </c>
      <c r="F468">
        <v>2.16</v>
      </c>
      <c r="G468">
        <v>65.099999999999994</v>
      </c>
      <c r="H468" t="s">
        <v>19</v>
      </c>
      <c r="I468" t="s">
        <v>20</v>
      </c>
      <c r="J468" t="s">
        <v>1516</v>
      </c>
      <c r="K468" t="s">
        <v>22</v>
      </c>
      <c r="L468" t="s">
        <v>46</v>
      </c>
      <c r="M468" t="s">
        <v>24</v>
      </c>
      <c r="N468" t="s">
        <v>1517</v>
      </c>
      <c r="O468" t="s">
        <v>1518</v>
      </c>
    </row>
    <row r="469" spans="1:15" x14ac:dyDescent="0.2">
      <c r="A469">
        <v>468</v>
      </c>
      <c r="B469" t="s">
        <v>392</v>
      </c>
      <c r="C469" t="s">
        <v>393</v>
      </c>
      <c r="D469" t="s">
        <v>17</v>
      </c>
      <c r="E469" t="s">
        <v>18</v>
      </c>
      <c r="F469">
        <v>2.81</v>
      </c>
      <c r="G469">
        <v>97.2</v>
      </c>
      <c r="H469" t="s">
        <v>19</v>
      </c>
      <c r="I469" t="s">
        <v>20</v>
      </c>
      <c r="J469" t="s">
        <v>375</v>
      </c>
      <c r="K469" t="s">
        <v>191</v>
      </c>
      <c r="L469" t="s">
        <v>475</v>
      </c>
      <c r="M469" t="s">
        <v>24</v>
      </c>
      <c r="N469" t="s">
        <v>1519</v>
      </c>
      <c r="O469" t="s">
        <v>1520</v>
      </c>
    </row>
    <row r="470" spans="1:15" x14ac:dyDescent="0.2">
      <c r="A470">
        <v>469</v>
      </c>
      <c r="B470" t="s">
        <v>67</v>
      </c>
      <c r="C470" t="s">
        <v>68</v>
      </c>
      <c r="D470" t="s">
        <v>17</v>
      </c>
      <c r="E470" t="s">
        <v>69</v>
      </c>
      <c r="F470">
        <v>1.56</v>
      </c>
      <c r="G470">
        <v>32.200000000000003</v>
      </c>
      <c r="H470" t="s">
        <v>19</v>
      </c>
      <c r="I470" t="s">
        <v>20</v>
      </c>
      <c r="J470" t="s">
        <v>1521</v>
      </c>
      <c r="K470" t="s">
        <v>71</v>
      </c>
      <c r="L470" t="s">
        <v>310</v>
      </c>
      <c r="M470" t="s">
        <v>73</v>
      </c>
      <c r="N470" t="s">
        <v>1522</v>
      </c>
      <c r="O470" t="s">
        <v>1523</v>
      </c>
    </row>
    <row r="471" spans="1:15" x14ac:dyDescent="0.2">
      <c r="A471">
        <v>470</v>
      </c>
      <c r="B471" t="s">
        <v>320</v>
      </c>
      <c r="C471" t="s">
        <v>321</v>
      </c>
      <c r="D471" t="s">
        <v>17</v>
      </c>
      <c r="E471" t="s">
        <v>203</v>
      </c>
      <c r="F471">
        <v>0.7</v>
      </c>
      <c r="G471">
        <v>33.4</v>
      </c>
      <c r="H471" t="s">
        <v>37</v>
      </c>
      <c r="I471" t="s">
        <v>38</v>
      </c>
      <c r="J471" t="s">
        <v>1524</v>
      </c>
      <c r="K471" t="s">
        <v>297</v>
      </c>
      <c r="L471" t="s">
        <v>23</v>
      </c>
      <c r="M471" t="s">
        <v>323</v>
      </c>
      <c r="N471" t="s">
        <v>1525</v>
      </c>
      <c r="O471" t="s">
        <v>1526</v>
      </c>
    </row>
    <row r="472" spans="1:15" x14ac:dyDescent="0.2">
      <c r="A472">
        <v>471</v>
      </c>
      <c r="B472" t="s">
        <v>115</v>
      </c>
      <c r="C472" t="s">
        <v>116</v>
      </c>
      <c r="D472" t="s">
        <v>17</v>
      </c>
      <c r="E472" t="s">
        <v>18</v>
      </c>
      <c r="F472">
        <v>3.83</v>
      </c>
      <c r="G472">
        <v>461.5</v>
      </c>
      <c r="H472" t="s">
        <v>61</v>
      </c>
      <c r="I472" t="s">
        <v>38</v>
      </c>
      <c r="J472" t="s">
        <v>1178</v>
      </c>
      <c r="K472" t="s">
        <v>337</v>
      </c>
      <c r="L472" t="s">
        <v>153</v>
      </c>
      <c r="M472" t="s">
        <v>24</v>
      </c>
      <c r="N472" t="s">
        <v>1527</v>
      </c>
      <c r="O472" t="s">
        <v>1528</v>
      </c>
    </row>
    <row r="473" spans="1:15" x14ac:dyDescent="0.2">
      <c r="A473">
        <v>472</v>
      </c>
      <c r="B473" t="s">
        <v>145</v>
      </c>
      <c r="C473" t="s">
        <v>146</v>
      </c>
      <c r="D473" t="s">
        <v>17</v>
      </c>
      <c r="E473" t="s">
        <v>18</v>
      </c>
      <c r="F473">
        <v>3.01</v>
      </c>
      <c r="G473">
        <v>141</v>
      </c>
      <c r="H473" t="s">
        <v>19</v>
      </c>
      <c r="I473" t="s">
        <v>20</v>
      </c>
      <c r="J473" t="s">
        <v>1529</v>
      </c>
      <c r="K473" t="s">
        <v>148</v>
      </c>
      <c r="L473" t="s">
        <v>23</v>
      </c>
      <c r="M473" t="s">
        <v>41</v>
      </c>
      <c r="N473" t="s">
        <v>1530</v>
      </c>
      <c r="O473" t="s">
        <v>1531</v>
      </c>
    </row>
    <row r="474" spans="1:15" x14ac:dyDescent="0.2">
      <c r="A474">
        <v>473</v>
      </c>
      <c r="B474" t="s">
        <v>207</v>
      </c>
      <c r="C474" t="s">
        <v>208</v>
      </c>
      <c r="D474" t="s">
        <v>17</v>
      </c>
      <c r="E474" t="s">
        <v>18</v>
      </c>
      <c r="F474">
        <v>0.91</v>
      </c>
      <c r="G474">
        <v>26.9</v>
      </c>
      <c r="H474" t="s">
        <v>37</v>
      </c>
      <c r="I474" t="s">
        <v>38</v>
      </c>
      <c r="J474" t="s">
        <v>1532</v>
      </c>
      <c r="K474" t="s">
        <v>210</v>
      </c>
      <c r="L474" t="s">
        <v>465</v>
      </c>
      <c r="M474" t="s">
        <v>24</v>
      </c>
      <c r="N474" t="s">
        <v>1533</v>
      </c>
      <c r="O474" t="s">
        <v>1534</v>
      </c>
    </row>
    <row r="475" spans="1:15" x14ac:dyDescent="0.2">
      <c r="A475">
        <v>474</v>
      </c>
      <c r="B475" t="s">
        <v>27</v>
      </c>
      <c r="C475" t="s">
        <v>28</v>
      </c>
      <c r="D475" t="s">
        <v>17</v>
      </c>
      <c r="E475" t="s">
        <v>18</v>
      </c>
      <c r="F475">
        <v>2.68</v>
      </c>
      <c r="G475">
        <v>141.80000000000001</v>
      </c>
      <c r="H475" t="s">
        <v>19</v>
      </c>
      <c r="I475" t="s">
        <v>20</v>
      </c>
      <c r="J475" t="s">
        <v>1535</v>
      </c>
      <c r="K475" t="s">
        <v>148</v>
      </c>
      <c r="L475" t="s">
        <v>317</v>
      </c>
      <c r="M475" t="s">
        <v>32</v>
      </c>
      <c r="N475" t="s">
        <v>1536</v>
      </c>
      <c r="O475" t="s">
        <v>1537</v>
      </c>
    </row>
    <row r="476" spans="1:15" x14ac:dyDescent="0.2">
      <c r="A476">
        <v>475</v>
      </c>
      <c r="B476" t="s">
        <v>67</v>
      </c>
      <c r="C476" t="s">
        <v>68</v>
      </c>
      <c r="D476" t="s">
        <v>17</v>
      </c>
      <c r="E476" t="s">
        <v>69</v>
      </c>
      <c r="F476">
        <v>1.45</v>
      </c>
      <c r="G476">
        <v>23.7</v>
      </c>
      <c r="H476" t="s">
        <v>19</v>
      </c>
      <c r="I476" t="s">
        <v>20</v>
      </c>
      <c r="J476" t="s">
        <v>1538</v>
      </c>
      <c r="K476" t="s">
        <v>142</v>
      </c>
      <c r="L476" t="s">
        <v>72</v>
      </c>
      <c r="M476" t="s">
        <v>73</v>
      </c>
      <c r="N476" t="s">
        <v>1539</v>
      </c>
      <c r="O476" t="s">
        <v>1540</v>
      </c>
    </row>
    <row r="477" spans="1:15" x14ac:dyDescent="0.2">
      <c r="A477">
        <v>476</v>
      </c>
      <c r="B477" t="s">
        <v>207</v>
      </c>
      <c r="C477" t="s">
        <v>208</v>
      </c>
      <c r="D477" t="s">
        <v>17</v>
      </c>
      <c r="E477" t="s">
        <v>18</v>
      </c>
      <c r="F477">
        <v>0.88</v>
      </c>
      <c r="G477">
        <v>26.6</v>
      </c>
      <c r="H477" t="s">
        <v>37</v>
      </c>
      <c r="I477" t="s">
        <v>20</v>
      </c>
      <c r="J477" t="s">
        <v>89</v>
      </c>
      <c r="K477" t="s">
        <v>210</v>
      </c>
      <c r="L477" t="s">
        <v>465</v>
      </c>
      <c r="M477" t="s">
        <v>24</v>
      </c>
      <c r="N477" t="s">
        <v>1541</v>
      </c>
      <c r="O477" t="s">
        <v>1542</v>
      </c>
    </row>
    <row r="478" spans="1:15" x14ac:dyDescent="0.2">
      <c r="A478">
        <v>477</v>
      </c>
      <c r="B478" t="s">
        <v>120</v>
      </c>
      <c r="C478" t="s">
        <v>121</v>
      </c>
      <c r="D478" t="s">
        <v>17</v>
      </c>
      <c r="E478" t="s">
        <v>18</v>
      </c>
      <c r="F478">
        <v>3.52</v>
      </c>
      <c r="G478">
        <v>191.7</v>
      </c>
      <c r="H478" t="s">
        <v>19</v>
      </c>
      <c r="I478" t="s">
        <v>38</v>
      </c>
      <c r="J478" t="s">
        <v>1543</v>
      </c>
      <c r="K478" t="s">
        <v>135</v>
      </c>
      <c r="L478" t="s">
        <v>46</v>
      </c>
      <c r="M478" t="s">
        <v>73</v>
      </c>
      <c r="N478" t="s">
        <v>1544</v>
      </c>
      <c r="O478" t="s">
        <v>1545</v>
      </c>
    </row>
    <row r="479" spans="1:15" x14ac:dyDescent="0.2">
      <c r="A479">
        <v>478</v>
      </c>
      <c r="B479" t="s">
        <v>145</v>
      </c>
      <c r="C479" t="s">
        <v>146</v>
      </c>
      <c r="D479" t="s">
        <v>17</v>
      </c>
      <c r="E479" t="s">
        <v>18</v>
      </c>
      <c r="F479">
        <v>2.88</v>
      </c>
      <c r="G479">
        <v>125.2</v>
      </c>
      <c r="H479" t="s">
        <v>61</v>
      </c>
      <c r="I479" t="s">
        <v>104</v>
      </c>
      <c r="J479" t="s">
        <v>1546</v>
      </c>
      <c r="K479" t="s">
        <v>148</v>
      </c>
      <c r="L479" t="s">
        <v>475</v>
      </c>
      <c r="M479" t="s">
        <v>41</v>
      </c>
      <c r="N479" t="s">
        <v>1547</v>
      </c>
      <c r="O479" t="s">
        <v>1548</v>
      </c>
    </row>
    <row r="480" spans="1:15" x14ac:dyDescent="0.2">
      <c r="A480">
        <v>479</v>
      </c>
      <c r="B480" t="s">
        <v>15</v>
      </c>
      <c r="C480" t="s">
        <v>16</v>
      </c>
      <c r="D480" t="s">
        <v>17</v>
      </c>
      <c r="E480" t="s">
        <v>18</v>
      </c>
      <c r="F480">
        <v>2.82</v>
      </c>
      <c r="G480">
        <v>133.4</v>
      </c>
      <c r="H480" t="s">
        <v>19</v>
      </c>
      <c r="I480" t="s">
        <v>104</v>
      </c>
      <c r="J480" t="s">
        <v>1549</v>
      </c>
      <c r="K480" t="s">
        <v>233</v>
      </c>
      <c r="L480" t="s">
        <v>84</v>
      </c>
      <c r="M480" t="s">
        <v>24</v>
      </c>
      <c r="N480" t="s">
        <v>1550</v>
      </c>
      <c r="O480" t="s">
        <v>1551</v>
      </c>
    </row>
    <row r="481" spans="1:15" x14ac:dyDescent="0.2">
      <c r="A481">
        <v>480</v>
      </c>
      <c r="B481" t="s">
        <v>15</v>
      </c>
      <c r="C481" t="s">
        <v>16</v>
      </c>
      <c r="D481" t="s">
        <v>17</v>
      </c>
      <c r="E481" t="s">
        <v>18</v>
      </c>
      <c r="F481">
        <v>3</v>
      </c>
      <c r="G481">
        <v>129.6</v>
      </c>
      <c r="H481" t="s">
        <v>19</v>
      </c>
      <c r="I481" t="s">
        <v>104</v>
      </c>
      <c r="J481" t="s">
        <v>1552</v>
      </c>
      <c r="K481" t="s">
        <v>45</v>
      </c>
      <c r="L481" t="s">
        <v>23</v>
      </c>
      <c r="M481" t="s">
        <v>24</v>
      </c>
      <c r="N481" t="s">
        <v>1553</v>
      </c>
      <c r="O481" t="s">
        <v>1554</v>
      </c>
    </row>
    <row r="482" spans="1:15" x14ac:dyDescent="0.2">
      <c r="A482">
        <v>481</v>
      </c>
      <c r="B482" t="s">
        <v>145</v>
      </c>
      <c r="C482" t="s">
        <v>146</v>
      </c>
      <c r="D482" t="s">
        <v>17</v>
      </c>
      <c r="E482" t="s">
        <v>18</v>
      </c>
      <c r="F482">
        <v>2.34</v>
      </c>
      <c r="G482">
        <v>94.9</v>
      </c>
      <c r="H482" t="s">
        <v>19</v>
      </c>
      <c r="I482" t="s">
        <v>38</v>
      </c>
      <c r="J482" t="s">
        <v>1555</v>
      </c>
      <c r="K482" t="s">
        <v>148</v>
      </c>
      <c r="L482" t="s">
        <v>23</v>
      </c>
      <c r="M482" t="s">
        <v>41</v>
      </c>
      <c r="N482" t="s">
        <v>1556</v>
      </c>
      <c r="O482" t="s">
        <v>1557</v>
      </c>
    </row>
    <row r="483" spans="1:15" x14ac:dyDescent="0.2">
      <c r="A483">
        <v>482</v>
      </c>
      <c r="B483" t="s">
        <v>27</v>
      </c>
      <c r="C483" t="s">
        <v>28</v>
      </c>
      <c r="D483" t="s">
        <v>17</v>
      </c>
      <c r="E483" t="s">
        <v>18</v>
      </c>
      <c r="F483">
        <v>1.68</v>
      </c>
      <c r="G483">
        <v>102</v>
      </c>
      <c r="H483" t="s">
        <v>37</v>
      </c>
      <c r="I483" t="s">
        <v>38</v>
      </c>
      <c r="J483" t="s">
        <v>1558</v>
      </c>
      <c r="K483" t="s">
        <v>388</v>
      </c>
      <c r="L483" t="s">
        <v>131</v>
      </c>
      <c r="M483" t="s">
        <v>32</v>
      </c>
      <c r="N483" t="s">
        <v>1559</v>
      </c>
      <c r="O483" t="s">
        <v>1560</v>
      </c>
    </row>
    <row r="484" spans="1:15" x14ac:dyDescent="0.2">
      <c r="A484">
        <v>483</v>
      </c>
      <c r="B484" t="s">
        <v>115</v>
      </c>
      <c r="C484" t="s">
        <v>116</v>
      </c>
      <c r="D484" t="s">
        <v>17</v>
      </c>
      <c r="E484" t="s">
        <v>18</v>
      </c>
      <c r="F484">
        <v>3.43</v>
      </c>
      <c r="G484">
        <v>334.3</v>
      </c>
      <c r="H484" t="s">
        <v>19</v>
      </c>
      <c r="I484" t="s">
        <v>104</v>
      </c>
      <c r="J484" t="s">
        <v>1561</v>
      </c>
      <c r="K484" t="s">
        <v>79</v>
      </c>
      <c r="L484" t="s">
        <v>46</v>
      </c>
      <c r="M484" t="s">
        <v>24</v>
      </c>
      <c r="N484" t="s">
        <v>1562</v>
      </c>
      <c r="O484" t="s">
        <v>1563</v>
      </c>
    </row>
    <row r="485" spans="1:15" x14ac:dyDescent="0.2">
      <c r="A485">
        <v>484</v>
      </c>
      <c r="B485" t="s">
        <v>115</v>
      </c>
      <c r="C485" t="s">
        <v>116</v>
      </c>
      <c r="D485" t="s">
        <v>17</v>
      </c>
      <c r="E485" t="s">
        <v>18</v>
      </c>
      <c r="F485">
        <v>5.31</v>
      </c>
      <c r="G485">
        <v>998.3</v>
      </c>
      <c r="H485" t="s">
        <v>19</v>
      </c>
      <c r="I485" t="s">
        <v>20</v>
      </c>
      <c r="J485" t="s">
        <v>1564</v>
      </c>
      <c r="K485" t="s">
        <v>152</v>
      </c>
      <c r="L485" t="s">
        <v>153</v>
      </c>
      <c r="M485" t="s">
        <v>24</v>
      </c>
      <c r="N485" t="s">
        <v>1565</v>
      </c>
      <c r="O485" t="s">
        <v>1566</v>
      </c>
    </row>
    <row r="486" spans="1:15" x14ac:dyDescent="0.2">
      <c r="A486">
        <v>485</v>
      </c>
      <c r="B486" t="s">
        <v>27</v>
      </c>
      <c r="C486" t="s">
        <v>28</v>
      </c>
      <c r="D486" t="s">
        <v>17</v>
      </c>
      <c r="E486" t="s">
        <v>18</v>
      </c>
      <c r="F486">
        <v>2.86</v>
      </c>
      <c r="G486">
        <v>144.4</v>
      </c>
      <c r="H486" t="s">
        <v>19</v>
      </c>
      <c r="I486" t="s">
        <v>20</v>
      </c>
      <c r="J486" t="s">
        <v>1567</v>
      </c>
      <c r="K486" t="s">
        <v>148</v>
      </c>
      <c r="L486" t="s">
        <v>31</v>
      </c>
      <c r="M486" t="s">
        <v>32</v>
      </c>
      <c r="N486" t="s">
        <v>1568</v>
      </c>
      <c r="O486" t="s">
        <v>1569</v>
      </c>
    </row>
    <row r="487" spans="1:15" x14ac:dyDescent="0.2">
      <c r="A487">
        <v>486</v>
      </c>
      <c r="B487" t="s">
        <v>392</v>
      </c>
      <c r="C487" t="s">
        <v>393</v>
      </c>
      <c r="D487" t="s">
        <v>17</v>
      </c>
      <c r="E487" t="s">
        <v>18</v>
      </c>
      <c r="F487">
        <v>1.61</v>
      </c>
      <c r="G487">
        <v>39.799999999999997</v>
      </c>
      <c r="H487" t="s">
        <v>37</v>
      </c>
      <c r="I487" t="s">
        <v>20</v>
      </c>
      <c r="J487" t="s">
        <v>1570</v>
      </c>
      <c r="K487" t="s">
        <v>191</v>
      </c>
      <c r="L487" t="s">
        <v>46</v>
      </c>
      <c r="M487" t="s">
        <v>24</v>
      </c>
      <c r="N487" t="s">
        <v>1571</v>
      </c>
      <c r="O487" t="s">
        <v>1572</v>
      </c>
    </row>
    <row r="488" spans="1:15" x14ac:dyDescent="0.2">
      <c r="A488">
        <v>487</v>
      </c>
      <c r="B488" t="s">
        <v>67</v>
      </c>
      <c r="C488" t="s">
        <v>68</v>
      </c>
      <c r="D488" t="s">
        <v>17</v>
      </c>
      <c r="E488" t="s">
        <v>69</v>
      </c>
      <c r="F488">
        <v>1.37</v>
      </c>
      <c r="G488">
        <v>18.899999999999999</v>
      </c>
      <c r="H488" t="s">
        <v>61</v>
      </c>
      <c r="I488" t="s">
        <v>38</v>
      </c>
      <c r="J488" t="s">
        <v>1573</v>
      </c>
      <c r="K488" t="s">
        <v>142</v>
      </c>
      <c r="L488" t="s">
        <v>310</v>
      </c>
      <c r="M488" t="s">
        <v>73</v>
      </c>
      <c r="N488" t="s">
        <v>1574</v>
      </c>
      <c r="O488" t="s">
        <v>1575</v>
      </c>
    </row>
    <row r="489" spans="1:15" x14ac:dyDescent="0.2">
      <c r="A489">
        <v>488</v>
      </c>
      <c r="B489" t="s">
        <v>120</v>
      </c>
      <c r="C489" t="s">
        <v>121</v>
      </c>
      <c r="D489" t="s">
        <v>17</v>
      </c>
      <c r="E489" t="s">
        <v>18</v>
      </c>
      <c r="F489">
        <v>0.93</v>
      </c>
      <c r="G489">
        <v>36.6</v>
      </c>
      <c r="H489" t="s">
        <v>37</v>
      </c>
      <c r="I489" t="s">
        <v>38</v>
      </c>
      <c r="J489" t="s">
        <v>1576</v>
      </c>
      <c r="K489" t="s">
        <v>123</v>
      </c>
      <c r="L489" t="s">
        <v>46</v>
      </c>
      <c r="M489" t="s">
        <v>73</v>
      </c>
      <c r="N489" t="s">
        <v>1577</v>
      </c>
      <c r="O489" t="s">
        <v>1578</v>
      </c>
    </row>
    <row r="490" spans="1:15" x14ac:dyDescent="0.2">
      <c r="A490">
        <v>489</v>
      </c>
      <c r="B490" t="s">
        <v>320</v>
      </c>
      <c r="C490" t="s">
        <v>321</v>
      </c>
      <c r="D490" t="s">
        <v>17</v>
      </c>
      <c r="E490" t="s">
        <v>203</v>
      </c>
      <c r="F490">
        <v>2.29</v>
      </c>
      <c r="G490">
        <v>88.5</v>
      </c>
      <c r="H490" t="s">
        <v>61</v>
      </c>
      <c r="I490" t="s">
        <v>104</v>
      </c>
      <c r="J490" t="s">
        <v>1579</v>
      </c>
      <c r="K490" t="s">
        <v>297</v>
      </c>
      <c r="L490" t="s">
        <v>23</v>
      </c>
      <c r="M490" t="s">
        <v>323</v>
      </c>
      <c r="N490" t="s">
        <v>1580</v>
      </c>
      <c r="O490" t="s">
        <v>1581</v>
      </c>
    </row>
    <row r="491" spans="1:15" x14ac:dyDescent="0.2">
      <c r="A491">
        <v>490</v>
      </c>
      <c r="B491" t="s">
        <v>35</v>
      </c>
      <c r="C491" t="s">
        <v>36</v>
      </c>
      <c r="D491" t="s">
        <v>17</v>
      </c>
      <c r="E491" t="s">
        <v>18</v>
      </c>
      <c r="F491">
        <v>2.63</v>
      </c>
      <c r="G491">
        <v>194.4</v>
      </c>
      <c r="H491" t="s">
        <v>19</v>
      </c>
      <c r="I491" t="s">
        <v>20</v>
      </c>
      <c r="J491" t="s">
        <v>1582</v>
      </c>
      <c r="K491" t="s">
        <v>240</v>
      </c>
      <c r="L491" t="s">
        <v>40</v>
      </c>
      <c r="M491" t="s">
        <v>41</v>
      </c>
      <c r="N491" t="s">
        <v>1583</v>
      </c>
      <c r="O491" t="s">
        <v>1584</v>
      </c>
    </row>
    <row r="492" spans="1:15" x14ac:dyDescent="0.2">
      <c r="A492">
        <v>491</v>
      </c>
      <c r="B492" t="s">
        <v>35</v>
      </c>
      <c r="C492" t="s">
        <v>36</v>
      </c>
      <c r="D492" t="s">
        <v>17</v>
      </c>
      <c r="E492" t="s">
        <v>18</v>
      </c>
      <c r="F492">
        <v>2.66</v>
      </c>
      <c r="G492">
        <v>209.5</v>
      </c>
      <c r="H492" t="s">
        <v>37</v>
      </c>
      <c r="I492" t="s">
        <v>104</v>
      </c>
      <c r="J492" t="s">
        <v>1585</v>
      </c>
      <c r="K492" t="s">
        <v>240</v>
      </c>
      <c r="L492" t="s">
        <v>40</v>
      </c>
      <c r="M492" t="s">
        <v>41</v>
      </c>
      <c r="N492" t="s">
        <v>1586</v>
      </c>
      <c r="O492" t="s">
        <v>1587</v>
      </c>
    </row>
    <row r="493" spans="1:15" x14ac:dyDescent="0.2">
      <c r="A493">
        <v>492</v>
      </c>
      <c r="B493" t="s">
        <v>320</v>
      </c>
      <c r="C493" t="s">
        <v>321</v>
      </c>
      <c r="D493" t="s">
        <v>17</v>
      </c>
      <c r="E493" t="s">
        <v>203</v>
      </c>
      <c r="F493">
        <v>1.98</v>
      </c>
      <c r="G493">
        <v>81.8</v>
      </c>
      <c r="H493" t="s">
        <v>61</v>
      </c>
      <c r="I493" t="s">
        <v>20</v>
      </c>
      <c r="J493" t="s">
        <v>1588</v>
      </c>
      <c r="K493" t="s">
        <v>330</v>
      </c>
      <c r="L493" t="s">
        <v>355</v>
      </c>
      <c r="M493" t="s">
        <v>323</v>
      </c>
      <c r="N493" t="s">
        <v>1589</v>
      </c>
      <c r="O493" t="s">
        <v>1590</v>
      </c>
    </row>
    <row r="494" spans="1:15" x14ac:dyDescent="0.2">
      <c r="A494">
        <v>493</v>
      </c>
      <c r="B494" t="s">
        <v>320</v>
      </c>
      <c r="C494" t="s">
        <v>321</v>
      </c>
      <c r="D494" t="s">
        <v>17</v>
      </c>
      <c r="E494" t="s">
        <v>203</v>
      </c>
      <c r="F494">
        <v>2.74</v>
      </c>
      <c r="G494">
        <v>124</v>
      </c>
      <c r="H494" t="s">
        <v>19</v>
      </c>
      <c r="I494" t="s">
        <v>20</v>
      </c>
      <c r="J494" t="s">
        <v>1591</v>
      </c>
      <c r="K494" t="s">
        <v>297</v>
      </c>
      <c r="L494" t="s">
        <v>23</v>
      </c>
      <c r="M494" t="s">
        <v>323</v>
      </c>
      <c r="N494" t="s">
        <v>1592</v>
      </c>
      <c r="O494" t="s">
        <v>1593</v>
      </c>
    </row>
    <row r="495" spans="1:15" x14ac:dyDescent="0.2">
      <c r="A495">
        <v>494</v>
      </c>
      <c r="B495" t="s">
        <v>183</v>
      </c>
      <c r="C495" t="s">
        <v>184</v>
      </c>
      <c r="D495" t="s">
        <v>17</v>
      </c>
      <c r="E495" t="s">
        <v>18</v>
      </c>
      <c r="F495">
        <v>1.82</v>
      </c>
      <c r="G495">
        <v>56.7</v>
      </c>
      <c r="H495" t="s">
        <v>19</v>
      </c>
      <c r="I495" t="s">
        <v>20</v>
      </c>
      <c r="J495" t="s">
        <v>1594</v>
      </c>
      <c r="K495" t="s">
        <v>130</v>
      </c>
      <c r="L495" t="s">
        <v>46</v>
      </c>
      <c r="M495" t="s">
        <v>41</v>
      </c>
      <c r="N495" t="s">
        <v>1595</v>
      </c>
      <c r="O495" t="s">
        <v>1596</v>
      </c>
    </row>
    <row r="496" spans="1:15" x14ac:dyDescent="0.2">
      <c r="A496">
        <v>495</v>
      </c>
      <c r="B496" t="s">
        <v>76</v>
      </c>
      <c r="C496" t="s">
        <v>77</v>
      </c>
      <c r="D496" t="s">
        <v>17</v>
      </c>
      <c r="E496" t="s">
        <v>18</v>
      </c>
      <c r="F496">
        <v>2.76</v>
      </c>
      <c r="G496">
        <v>126.9</v>
      </c>
      <c r="H496" t="s">
        <v>19</v>
      </c>
      <c r="I496" t="s">
        <v>104</v>
      </c>
      <c r="J496" t="s">
        <v>1597</v>
      </c>
      <c r="K496" t="s">
        <v>215</v>
      </c>
      <c r="L496" t="s">
        <v>46</v>
      </c>
      <c r="M496" t="s">
        <v>24</v>
      </c>
      <c r="N496" t="s">
        <v>1598</v>
      </c>
      <c r="O496" t="s">
        <v>1599</v>
      </c>
    </row>
    <row r="497" spans="1:15" x14ac:dyDescent="0.2">
      <c r="A497">
        <v>496</v>
      </c>
      <c r="B497" t="s">
        <v>120</v>
      </c>
      <c r="C497" t="s">
        <v>121</v>
      </c>
      <c r="D497" t="s">
        <v>17</v>
      </c>
      <c r="E497" t="s">
        <v>18</v>
      </c>
      <c r="F497">
        <v>2.52</v>
      </c>
      <c r="G497">
        <v>106</v>
      </c>
      <c r="H497" t="s">
        <v>19</v>
      </c>
      <c r="I497" t="s">
        <v>38</v>
      </c>
      <c r="J497" t="s">
        <v>1600</v>
      </c>
      <c r="K497" t="s">
        <v>135</v>
      </c>
      <c r="L497" t="s">
        <v>124</v>
      </c>
      <c r="M497" t="s">
        <v>73</v>
      </c>
      <c r="N497" t="s">
        <v>1601</v>
      </c>
      <c r="O497" t="s">
        <v>1602</v>
      </c>
    </row>
    <row r="498" spans="1:15" x14ac:dyDescent="0.2">
      <c r="A498">
        <v>497</v>
      </c>
      <c r="B498" t="s">
        <v>35</v>
      </c>
      <c r="C498" t="s">
        <v>36</v>
      </c>
      <c r="D498" t="s">
        <v>17</v>
      </c>
      <c r="E498" t="s">
        <v>18</v>
      </c>
      <c r="F498">
        <v>4.22</v>
      </c>
      <c r="G498">
        <v>441.8</v>
      </c>
      <c r="H498" t="s">
        <v>61</v>
      </c>
      <c r="I498" t="s">
        <v>20</v>
      </c>
      <c r="J498" t="s">
        <v>21</v>
      </c>
      <c r="K498" t="s">
        <v>30</v>
      </c>
      <c r="L498" t="s">
        <v>244</v>
      </c>
      <c r="M498" t="s">
        <v>41</v>
      </c>
      <c r="N498" t="s">
        <v>1603</v>
      </c>
      <c r="O498" t="s">
        <v>1604</v>
      </c>
    </row>
    <row r="499" spans="1:15" x14ac:dyDescent="0.2">
      <c r="A499">
        <v>498</v>
      </c>
      <c r="B499" t="s">
        <v>392</v>
      </c>
      <c r="C499" t="s">
        <v>393</v>
      </c>
      <c r="D499" t="s">
        <v>17</v>
      </c>
      <c r="E499" t="s">
        <v>18</v>
      </c>
      <c r="F499">
        <v>3.22</v>
      </c>
      <c r="G499">
        <v>149.69999999999999</v>
      </c>
      <c r="H499" t="s">
        <v>61</v>
      </c>
      <c r="I499" t="s">
        <v>20</v>
      </c>
      <c r="J499" t="s">
        <v>1605</v>
      </c>
      <c r="K499" t="s">
        <v>191</v>
      </c>
      <c r="L499" t="s">
        <v>475</v>
      </c>
      <c r="M499" t="s">
        <v>24</v>
      </c>
      <c r="N499" t="s">
        <v>1606</v>
      </c>
      <c r="O499" t="s">
        <v>1607</v>
      </c>
    </row>
    <row r="500" spans="1:15" x14ac:dyDescent="0.2">
      <c r="A500">
        <v>499</v>
      </c>
      <c r="B500" t="s">
        <v>207</v>
      </c>
      <c r="C500" t="s">
        <v>208</v>
      </c>
      <c r="D500" t="s">
        <v>17</v>
      </c>
      <c r="E500" t="s">
        <v>18</v>
      </c>
      <c r="F500">
        <v>0.27</v>
      </c>
      <c r="G500">
        <v>19.899999999999999</v>
      </c>
      <c r="H500" t="s">
        <v>156</v>
      </c>
      <c r="I500" t="s">
        <v>104</v>
      </c>
      <c r="J500" t="s">
        <v>1608</v>
      </c>
      <c r="K500" t="s">
        <v>210</v>
      </c>
      <c r="L500" t="s">
        <v>452</v>
      </c>
      <c r="M500" t="s">
        <v>24</v>
      </c>
      <c r="N500" t="s">
        <v>1609</v>
      </c>
      <c r="O500" t="s">
        <v>1610</v>
      </c>
    </row>
    <row r="501" spans="1:15" x14ac:dyDescent="0.2">
      <c r="A501">
        <v>500</v>
      </c>
      <c r="B501" t="s">
        <v>320</v>
      </c>
      <c r="C501" t="s">
        <v>321</v>
      </c>
      <c r="D501" t="s">
        <v>17</v>
      </c>
      <c r="E501" t="s">
        <v>203</v>
      </c>
      <c r="F501">
        <v>2.67</v>
      </c>
      <c r="G501">
        <v>133.4</v>
      </c>
      <c r="H501" t="s">
        <v>19</v>
      </c>
      <c r="I501" t="s">
        <v>20</v>
      </c>
      <c r="J501" t="s">
        <v>1561</v>
      </c>
      <c r="K501" t="s">
        <v>330</v>
      </c>
      <c r="L501" t="s">
        <v>355</v>
      </c>
      <c r="M501" t="s">
        <v>323</v>
      </c>
      <c r="N501" t="s">
        <v>1611</v>
      </c>
      <c r="O501" t="s">
        <v>1612</v>
      </c>
    </row>
    <row r="502" spans="1:15" x14ac:dyDescent="0.2">
      <c r="A502">
        <v>501</v>
      </c>
      <c r="B502" t="s">
        <v>320</v>
      </c>
      <c r="C502" t="s">
        <v>321</v>
      </c>
      <c r="D502" t="s">
        <v>17</v>
      </c>
      <c r="E502" t="s">
        <v>203</v>
      </c>
      <c r="F502">
        <v>2.2400000000000002</v>
      </c>
      <c r="G502">
        <v>99.8</v>
      </c>
      <c r="H502" t="s">
        <v>61</v>
      </c>
      <c r="I502" t="s">
        <v>20</v>
      </c>
      <c r="J502" t="s">
        <v>1613</v>
      </c>
      <c r="K502" t="s">
        <v>330</v>
      </c>
      <c r="L502" t="s">
        <v>355</v>
      </c>
      <c r="M502" t="s">
        <v>323</v>
      </c>
      <c r="N502" t="s">
        <v>1614</v>
      </c>
      <c r="O502" t="s">
        <v>1615</v>
      </c>
    </row>
    <row r="503" spans="1:15" x14ac:dyDescent="0.2">
      <c r="A503">
        <v>502</v>
      </c>
      <c r="B503" t="s">
        <v>59</v>
      </c>
      <c r="C503" t="s">
        <v>60</v>
      </c>
      <c r="D503" t="s">
        <v>17</v>
      </c>
      <c r="E503" t="s">
        <v>18</v>
      </c>
      <c r="F503">
        <v>1.87</v>
      </c>
      <c r="G503">
        <v>57.7</v>
      </c>
      <c r="H503" t="s">
        <v>37</v>
      </c>
      <c r="I503" t="s">
        <v>104</v>
      </c>
      <c r="J503" t="s">
        <v>1616</v>
      </c>
      <c r="K503" t="s">
        <v>98</v>
      </c>
      <c r="L503" t="s">
        <v>581</v>
      </c>
      <c r="M503" t="s">
        <v>41</v>
      </c>
      <c r="N503" t="s">
        <v>1617</v>
      </c>
      <c r="O503" t="s">
        <v>1618</v>
      </c>
    </row>
    <row r="504" spans="1:15" x14ac:dyDescent="0.2">
      <c r="A504">
        <v>503</v>
      </c>
      <c r="B504" t="s">
        <v>320</v>
      </c>
      <c r="C504" t="s">
        <v>321</v>
      </c>
      <c r="D504" t="s">
        <v>17</v>
      </c>
      <c r="E504" t="s">
        <v>203</v>
      </c>
      <c r="F504">
        <v>2.4</v>
      </c>
      <c r="G504">
        <v>98</v>
      </c>
      <c r="H504" t="s">
        <v>61</v>
      </c>
      <c r="I504" t="s">
        <v>104</v>
      </c>
      <c r="J504" t="s">
        <v>1619</v>
      </c>
      <c r="K504" t="s">
        <v>354</v>
      </c>
      <c r="L504" t="s">
        <v>23</v>
      </c>
      <c r="M504" t="s">
        <v>323</v>
      </c>
      <c r="N504" t="s">
        <v>1620</v>
      </c>
      <c r="O504" t="s">
        <v>1621</v>
      </c>
    </row>
    <row r="505" spans="1:15" x14ac:dyDescent="0.2">
      <c r="A505">
        <v>504</v>
      </c>
      <c r="B505" t="s">
        <v>35</v>
      </c>
      <c r="C505" t="s">
        <v>36</v>
      </c>
      <c r="D505" t="s">
        <v>17</v>
      </c>
      <c r="E505" t="s">
        <v>18</v>
      </c>
      <c r="F505">
        <v>3.77</v>
      </c>
      <c r="G505">
        <v>400</v>
      </c>
      <c r="H505" t="s">
        <v>19</v>
      </c>
      <c r="I505" t="s">
        <v>104</v>
      </c>
      <c r="J505" t="s">
        <v>1622</v>
      </c>
      <c r="K505" t="s">
        <v>240</v>
      </c>
      <c r="L505" t="s">
        <v>244</v>
      </c>
      <c r="M505" t="s">
        <v>41</v>
      </c>
      <c r="N505" t="s">
        <v>1623</v>
      </c>
      <c r="O505" t="s">
        <v>1624</v>
      </c>
    </row>
    <row r="506" spans="1:15" x14ac:dyDescent="0.2">
      <c r="A506">
        <v>505</v>
      </c>
      <c r="B506" t="s">
        <v>183</v>
      </c>
      <c r="C506" t="s">
        <v>184</v>
      </c>
      <c r="D506" t="s">
        <v>17</v>
      </c>
      <c r="E506" t="s">
        <v>18</v>
      </c>
      <c r="F506">
        <v>1.74</v>
      </c>
      <c r="G506">
        <v>52.7</v>
      </c>
      <c r="H506" t="s">
        <v>61</v>
      </c>
      <c r="I506" t="s">
        <v>20</v>
      </c>
      <c r="J506" t="s">
        <v>1625</v>
      </c>
      <c r="K506" t="s">
        <v>130</v>
      </c>
      <c r="L506" t="s">
        <v>46</v>
      </c>
      <c r="M506" t="s">
        <v>41</v>
      </c>
      <c r="N506" t="s">
        <v>1626</v>
      </c>
      <c r="O506" t="s">
        <v>1627</v>
      </c>
    </row>
    <row r="507" spans="1:15" x14ac:dyDescent="0.2">
      <c r="A507">
        <v>506</v>
      </c>
      <c r="B507" t="s">
        <v>207</v>
      </c>
      <c r="C507" t="s">
        <v>208</v>
      </c>
      <c r="D507" t="s">
        <v>17</v>
      </c>
      <c r="E507" t="s">
        <v>18</v>
      </c>
      <c r="F507">
        <v>0.84</v>
      </c>
      <c r="G507">
        <v>25</v>
      </c>
      <c r="H507" t="s">
        <v>37</v>
      </c>
      <c r="I507" t="s">
        <v>104</v>
      </c>
      <c r="J507" t="s">
        <v>1628</v>
      </c>
      <c r="K507" t="s">
        <v>210</v>
      </c>
      <c r="L507" t="s">
        <v>452</v>
      </c>
      <c r="M507" t="s">
        <v>24</v>
      </c>
      <c r="N507" t="s">
        <v>1629</v>
      </c>
      <c r="O507" t="s">
        <v>1630</v>
      </c>
    </row>
    <row r="508" spans="1:15" x14ac:dyDescent="0.2">
      <c r="A508">
        <v>507</v>
      </c>
      <c r="B508" t="s">
        <v>183</v>
      </c>
      <c r="C508" t="s">
        <v>184</v>
      </c>
      <c r="D508" t="s">
        <v>17</v>
      </c>
      <c r="E508" t="s">
        <v>18</v>
      </c>
      <c r="F508">
        <v>1.45</v>
      </c>
      <c r="G508">
        <v>41.6</v>
      </c>
      <c r="H508" t="s">
        <v>37</v>
      </c>
      <c r="I508" t="s">
        <v>104</v>
      </c>
      <c r="J508" t="s">
        <v>1631</v>
      </c>
      <c r="K508" t="s">
        <v>130</v>
      </c>
      <c r="L508" t="s">
        <v>195</v>
      </c>
      <c r="M508" t="s">
        <v>41</v>
      </c>
      <c r="N508" t="s">
        <v>1632</v>
      </c>
      <c r="O508" t="s">
        <v>1633</v>
      </c>
    </row>
    <row r="509" spans="1:15" x14ac:dyDescent="0.2">
      <c r="A509">
        <v>508</v>
      </c>
      <c r="B509" t="s">
        <v>188</v>
      </c>
      <c r="C509" t="s">
        <v>189</v>
      </c>
      <c r="D509" t="s">
        <v>17</v>
      </c>
      <c r="E509" t="s">
        <v>18</v>
      </c>
      <c r="F509">
        <v>2.96</v>
      </c>
      <c r="G509">
        <v>118</v>
      </c>
      <c r="H509" t="s">
        <v>19</v>
      </c>
      <c r="I509" t="s">
        <v>38</v>
      </c>
      <c r="J509" t="s">
        <v>1634</v>
      </c>
      <c r="K509" t="s">
        <v>191</v>
      </c>
      <c r="L509" t="s">
        <v>80</v>
      </c>
      <c r="M509" t="s">
        <v>24</v>
      </c>
      <c r="N509" t="s">
        <v>1635</v>
      </c>
      <c r="O509" t="s">
        <v>1636</v>
      </c>
    </row>
    <row r="510" spans="1:15" x14ac:dyDescent="0.2">
      <c r="A510">
        <v>509</v>
      </c>
      <c r="B510" t="s">
        <v>87</v>
      </c>
      <c r="C510" t="s">
        <v>88</v>
      </c>
      <c r="D510" t="s">
        <v>17</v>
      </c>
      <c r="E510" t="s">
        <v>69</v>
      </c>
      <c r="F510">
        <v>1.61</v>
      </c>
      <c r="G510">
        <v>25</v>
      </c>
      <c r="H510" t="s">
        <v>19</v>
      </c>
      <c r="I510" t="s">
        <v>104</v>
      </c>
      <c r="J510" t="s">
        <v>1637</v>
      </c>
      <c r="K510" t="s">
        <v>297</v>
      </c>
      <c r="L510" t="s">
        <v>72</v>
      </c>
      <c r="M510" t="s">
        <v>32</v>
      </c>
      <c r="N510" t="s">
        <v>1638</v>
      </c>
      <c r="O510" t="s">
        <v>1639</v>
      </c>
    </row>
    <row r="511" spans="1:15" x14ac:dyDescent="0.2">
      <c r="A511">
        <v>510</v>
      </c>
      <c r="B511" t="s">
        <v>183</v>
      </c>
      <c r="C511" t="s">
        <v>184</v>
      </c>
      <c r="D511" t="s">
        <v>17</v>
      </c>
      <c r="E511" t="s">
        <v>18</v>
      </c>
      <c r="F511">
        <v>2.25</v>
      </c>
      <c r="G511">
        <v>74.599999999999994</v>
      </c>
      <c r="H511" t="s">
        <v>61</v>
      </c>
      <c r="I511" t="s">
        <v>104</v>
      </c>
      <c r="J511" t="s">
        <v>1008</v>
      </c>
      <c r="K511" t="s">
        <v>130</v>
      </c>
      <c r="L511" t="s">
        <v>46</v>
      </c>
      <c r="M511" t="s">
        <v>41</v>
      </c>
      <c r="N511" t="s">
        <v>1640</v>
      </c>
      <c r="O511" t="s">
        <v>1641</v>
      </c>
    </row>
    <row r="512" spans="1:15" x14ac:dyDescent="0.2">
      <c r="A512">
        <v>511</v>
      </c>
      <c r="B512" t="s">
        <v>392</v>
      </c>
      <c r="C512" t="s">
        <v>393</v>
      </c>
      <c r="D512" t="s">
        <v>17</v>
      </c>
      <c r="E512" t="s">
        <v>18</v>
      </c>
      <c r="F512">
        <v>0.56999999999999995</v>
      </c>
      <c r="G512">
        <v>33.6</v>
      </c>
      <c r="H512" t="s">
        <v>156</v>
      </c>
      <c r="I512" t="s">
        <v>20</v>
      </c>
      <c r="J512" t="s">
        <v>1642</v>
      </c>
      <c r="K512" t="s">
        <v>191</v>
      </c>
      <c r="L512" t="s">
        <v>46</v>
      </c>
      <c r="M512" t="s">
        <v>24</v>
      </c>
      <c r="N512" t="s">
        <v>1643</v>
      </c>
      <c r="O512" t="s">
        <v>1644</v>
      </c>
    </row>
    <row r="513" spans="1:15" x14ac:dyDescent="0.2">
      <c r="A513">
        <v>512</v>
      </c>
      <c r="B513" t="s">
        <v>76</v>
      </c>
      <c r="C513" t="s">
        <v>77</v>
      </c>
      <c r="D513" t="s">
        <v>17</v>
      </c>
      <c r="E513" t="s">
        <v>18</v>
      </c>
      <c r="F513">
        <v>2.7</v>
      </c>
      <c r="G513">
        <v>118.5</v>
      </c>
      <c r="H513" t="s">
        <v>19</v>
      </c>
      <c r="I513" t="s">
        <v>104</v>
      </c>
      <c r="J513" t="s">
        <v>1645</v>
      </c>
      <c r="K513" t="s">
        <v>350</v>
      </c>
      <c r="L513" t="s">
        <v>80</v>
      </c>
      <c r="M513" t="s">
        <v>24</v>
      </c>
      <c r="N513" t="s">
        <v>1646</v>
      </c>
      <c r="O513" t="s">
        <v>1647</v>
      </c>
    </row>
    <row r="514" spans="1:15" x14ac:dyDescent="0.2">
      <c r="A514">
        <v>513</v>
      </c>
      <c r="B514" t="s">
        <v>207</v>
      </c>
      <c r="C514" t="s">
        <v>208</v>
      </c>
      <c r="D514" t="s">
        <v>17</v>
      </c>
      <c r="E514" t="s">
        <v>18</v>
      </c>
      <c r="F514">
        <v>2.0099999999999998</v>
      </c>
      <c r="G514">
        <v>60.8</v>
      </c>
      <c r="H514" t="s">
        <v>19</v>
      </c>
      <c r="I514" t="s">
        <v>38</v>
      </c>
      <c r="J514" t="s">
        <v>1648</v>
      </c>
      <c r="K514" t="s">
        <v>210</v>
      </c>
      <c r="L514" t="s">
        <v>211</v>
      </c>
      <c r="M514" t="s">
        <v>24</v>
      </c>
      <c r="N514" t="s">
        <v>1649</v>
      </c>
      <c r="O514" t="s">
        <v>1650</v>
      </c>
    </row>
    <row r="515" spans="1:15" x14ac:dyDescent="0.2">
      <c r="A515">
        <v>514</v>
      </c>
      <c r="B515" t="s">
        <v>27</v>
      </c>
      <c r="C515" t="s">
        <v>28</v>
      </c>
      <c r="D515" t="s">
        <v>17</v>
      </c>
      <c r="E515" t="s">
        <v>18</v>
      </c>
      <c r="F515">
        <v>3.94</v>
      </c>
      <c r="G515">
        <v>324.60000000000002</v>
      </c>
      <c r="H515" t="s">
        <v>19</v>
      </c>
      <c r="I515" t="s">
        <v>20</v>
      </c>
      <c r="J515" t="s">
        <v>1651</v>
      </c>
      <c r="K515" t="s">
        <v>148</v>
      </c>
      <c r="L515" t="s">
        <v>31</v>
      </c>
      <c r="M515" t="s">
        <v>32</v>
      </c>
      <c r="N515" t="s">
        <v>1652</v>
      </c>
      <c r="O515" t="s">
        <v>1653</v>
      </c>
    </row>
    <row r="516" spans="1:15" x14ac:dyDescent="0.2">
      <c r="A516">
        <v>515</v>
      </c>
      <c r="B516" t="s">
        <v>27</v>
      </c>
      <c r="C516" t="s">
        <v>28</v>
      </c>
      <c r="D516" t="s">
        <v>17</v>
      </c>
      <c r="E516" t="s">
        <v>18</v>
      </c>
      <c r="F516">
        <v>0.28000000000000003</v>
      </c>
      <c r="G516">
        <v>73.099999999999994</v>
      </c>
      <c r="H516" t="s">
        <v>156</v>
      </c>
      <c r="I516" t="s">
        <v>38</v>
      </c>
      <c r="J516" t="s">
        <v>1654</v>
      </c>
      <c r="K516" t="s">
        <v>177</v>
      </c>
      <c r="L516" t="s">
        <v>131</v>
      </c>
      <c r="M516" t="s">
        <v>32</v>
      </c>
      <c r="N516" t="s">
        <v>1655</v>
      </c>
      <c r="O516" t="s">
        <v>1656</v>
      </c>
    </row>
    <row r="517" spans="1:15" x14ac:dyDescent="0.2">
      <c r="A517">
        <v>516</v>
      </c>
      <c r="B517" t="s">
        <v>76</v>
      </c>
      <c r="C517" t="s">
        <v>77</v>
      </c>
      <c r="D517" t="s">
        <v>17</v>
      </c>
      <c r="E517" t="s">
        <v>18</v>
      </c>
      <c r="F517">
        <v>2.41</v>
      </c>
      <c r="G517">
        <v>96.7</v>
      </c>
      <c r="H517" t="s">
        <v>19</v>
      </c>
      <c r="I517" t="s">
        <v>38</v>
      </c>
      <c r="J517" t="s">
        <v>1657</v>
      </c>
      <c r="K517" t="s">
        <v>603</v>
      </c>
      <c r="L517" t="s">
        <v>216</v>
      </c>
      <c r="M517" t="s">
        <v>24</v>
      </c>
      <c r="N517" t="s">
        <v>1658</v>
      </c>
      <c r="O517" t="s">
        <v>1659</v>
      </c>
    </row>
    <row r="518" spans="1:15" x14ac:dyDescent="0.2">
      <c r="A518">
        <v>517</v>
      </c>
      <c r="B518" t="s">
        <v>188</v>
      </c>
      <c r="C518" t="s">
        <v>189</v>
      </c>
      <c r="D518" t="s">
        <v>17</v>
      </c>
      <c r="E518" t="s">
        <v>18</v>
      </c>
      <c r="F518">
        <v>2.2200000000000002</v>
      </c>
      <c r="G518">
        <v>66</v>
      </c>
      <c r="H518" t="s">
        <v>61</v>
      </c>
      <c r="I518" t="s">
        <v>104</v>
      </c>
      <c r="J518" t="s">
        <v>1660</v>
      </c>
      <c r="K518" t="s">
        <v>252</v>
      </c>
      <c r="L518" t="s">
        <v>23</v>
      </c>
      <c r="M518" t="s">
        <v>24</v>
      </c>
      <c r="N518" t="s">
        <v>1661</v>
      </c>
      <c r="O518" t="s">
        <v>1662</v>
      </c>
    </row>
    <row r="519" spans="1:15" x14ac:dyDescent="0.2">
      <c r="A519">
        <v>518</v>
      </c>
      <c r="B519" t="s">
        <v>115</v>
      </c>
      <c r="C519" t="s">
        <v>116</v>
      </c>
      <c r="D519" t="s">
        <v>17</v>
      </c>
      <c r="E519" t="s">
        <v>18</v>
      </c>
      <c r="F519">
        <v>3.69</v>
      </c>
      <c r="G519">
        <v>379.4</v>
      </c>
      <c r="H519" t="s">
        <v>19</v>
      </c>
      <c r="I519" t="s">
        <v>20</v>
      </c>
      <c r="J519" t="s">
        <v>1663</v>
      </c>
      <c r="K519" t="s">
        <v>223</v>
      </c>
      <c r="L519" t="s">
        <v>56</v>
      </c>
      <c r="M519" t="s">
        <v>24</v>
      </c>
      <c r="N519" t="s">
        <v>1664</v>
      </c>
      <c r="O519" t="s">
        <v>1665</v>
      </c>
    </row>
    <row r="520" spans="1:15" x14ac:dyDescent="0.2">
      <c r="A520">
        <v>519</v>
      </c>
      <c r="B520" t="s">
        <v>145</v>
      </c>
      <c r="C520" t="s">
        <v>146</v>
      </c>
      <c r="D520" t="s">
        <v>17</v>
      </c>
      <c r="E520" t="s">
        <v>18</v>
      </c>
      <c r="F520">
        <v>2.63</v>
      </c>
      <c r="G520">
        <v>97.3</v>
      </c>
      <c r="H520" t="s">
        <v>61</v>
      </c>
      <c r="I520" t="s">
        <v>38</v>
      </c>
      <c r="J520" t="s">
        <v>1666</v>
      </c>
      <c r="K520" t="s">
        <v>148</v>
      </c>
      <c r="L520" t="s">
        <v>23</v>
      </c>
      <c r="M520" t="s">
        <v>41</v>
      </c>
      <c r="N520" t="s">
        <v>1667</v>
      </c>
      <c r="O520" t="s">
        <v>1668</v>
      </c>
    </row>
    <row r="521" spans="1:15" x14ac:dyDescent="0.2">
      <c r="A521">
        <v>520</v>
      </c>
      <c r="B521" t="s">
        <v>320</v>
      </c>
      <c r="C521" t="s">
        <v>321</v>
      </c>
      <c r="D521" t="s">
        <v>17</v>
      </c>
      <c r="E521" t="s">
        <v>203</v>
      </c>
      <c r="F521">
        <v>2.67</v>
      </c>
      <c r="G521">
        <v>143.19999999999999</v>
      </c>
      <c r="H521" t="s">
        <v>19</v>
      </c>
      <c r="I521" t="s">
        <v>20</v>
      </c>
      <c r="J521" t="s">
        <v>1669</v>
      </c>
      <c r="K521" t="s">
        <v>297</v>
      </c>
      <c r="L521" t="s">
        <v>23</v>
      </c>
      <c r="M521" t="s">
        <v>323</v>
      </c>
      <c r="N521" t="s">
        <v>1670</v>
      </c>
      <c r="O521" t="s">
        <v>1671</v>
      </c>
    </row>
    <row r="522" spans="1:15" x14ac:dyDescent="0.2">
      <c r="A522">
        <v>521</v>
      </c>
      <c r="B522" t="s">
        <v>115</v>
      </c>
      <c r="C522" t="s">
        <v>116</v>
      </c>
      <c r="D522" t="s">
        <v>17</v>
      </c>
      <c r="E522" t="s">
        <v>18</v>
      </c>
      <c r="F522">
        <v>3.78</v>
      </c>
      <c r="G522">
        <v>419.4</v>
      </c>
      <c r="H522" t="s">
        <v>19</v>
      </c>
      <c r="I522" t="s">
        <v>104</v>
      </c>
      <c r="J522" t="s">
        <v>1672</v>
      </c>
      <c r="K522" t="s">
        <v>152</v>
      </c>
      <c r="L522" t="s">
        <v>56</v>
      </c>
      <c r="M522" t="s">
        <v>24</v>
      </c>
      <c r="N522" t="s">
        <v>1673</v>
      </c>
      <c r="O522" t="s">
        <v>1674</v>
      </c>
    </row>
    <row r="523" spans="1:15" x14ac:dyDescent="0.2">
      <c r="A523">
        <v>522</v>
      </c>
      <c r="B523" t="s">
        <v>188</v>
      </c>
      <c r="C523" t="s">
        <v>189</v>
      </c>
      <c r="D523" t="s">
        <v>17</v>
      </c>
      <c r="E523" t="s">
        <v>18</v>
      </c>
      <c r="F523">
        <v>2.54</v>
      </c>
      <c r="G523">
        <v>84.7</v>
      </c>
      <c r="H523" t="s">
        <v>19</v>
      </c>
      <c r="I523" t="s">
        <v>20</v>
      </c>
      <c r="J523" t="s">
        <v>1675</v>
      </c>
      <c r="K523" t="s">
        <v>191</v>
      </c>
      <c r="L523" t="s">
        <v>23</v>
      </c>
      <c r="M523" t="s">
        <v>24</v>
      </c>
      <c r="N523" t="s">
        <v>1676</v>
      </c>
      <c r="O523" t="s">
        <v>1677</v>
      </c>
    </row>
    <row r="524" spans="1:15" x14ac:dyDescent="0.2">
      <c r="A524">
        <v>523</v>
      </c>
      <c r="B524" t="s">
        <v>127</v>
      </c>
      <c r="C524" t="s">
        <v>128</v>
      </c>
      <c r="D524" t="s">
        <v>17</v>
      </c>
      <c r="E524" t="s">
        <v>18</v>
      </c>
      <c r="F524">
        <v>3.61</v>
      </c>
      <c r="G524">
        <v>399.7</v>
      </c>
      <c r="H524" t="s">
        <v>37</v>
      </c>
      <c r="I524" t="s">
        <v>20</v>
      </c>
      <c r="J524" t="s">
        <v>1678</v>
      </c>
      <c r="K524" t="s">
        <v>52</v>
      </c>
      <c r="L524" t="s">
        <v>266</v>
      </c>
      <c r="M524" t="s">
        <v>24</v>
      </c>
      <c r="N524" t="s">
        <v>1679</v>
      </c>
      <c r="O524" t="s">
        <v>1680</v>
      </c>
    </row>
    <row r="525" spans="1:15" x14ac:dyDescent="0.2">
      <c r="A525">
        <v>524</v>
      </c>
      <c r="B525" t="s">
        <v>201</v>
      </c>
      <c r="C525" t="s">
        <v>202</v>
      </c>
      <c r="D525" t="s">
        <v>17</v>
      </c>
      <c r="E525" t="s">
        <v>203</v>
      </c>
      <c r="F525">
        <v>0.26</v>
      </c>
      <c r="G525">
        <v>44.6</v>
      </c>
      <c r="H525" t="s">
        <v>156</v>
      </c>
      <c r="I525" t="s">
        <v>104</v>
      </c>
      <c r="J525" t="s">
        <v>987</v>
      </c>
      <c r="K525" t="s">
        <v>90</v>
      </c>
      <c r="L525" t="s">
        <v>23</v>
      </c>
      <c r="M525" t="s">
        <v>41</v>
      </c>
      <c r="N525" t="s">
        <v>1681</v>
      </c>
      <c r="O525" t="s">
        <v>1682</v>
      </c>
    </row>
    <row r="526" spans="1:15" x14ac:dyDescent="0.2">
      <c r="A526">
        <v>525</v>
      </c>
      <c r="B526" t="s">
        <v>59</v>
      </c>
      <c r="C526" t="s">
        <v>60</v>
      </c>
      <c r="D526" t="s">
        <v>17</v>
      </c>
      <c r="E526" t="s">
        <v>18</v>
      </c>
      <c r="F526">
        <v>2.97</v>
      </c>
      <c r="G526">
        <v>179.8</v>
      </c>
      <c r="H526" t="s">
        <v>61</v>
      </c>
      <c r="I526" t="s">
        <v>20</v>
      </c>
      <c r="J526" t="s">
        <v>1683</v>
      </c>
      <c r="K526" t="s">
        <v>293</v>
      </c>
      <c r="L526" t="s">
        <v>64</v>
      </c>
      <c r="M526" t="s">
        <v>41</v>
      </c>
      <c r="N526" t="s">
        <v>1684</v>
      </c>
      <c r="O526" t="s">
        <v>1685</v>
      </c>
    </row>
    <row r="527" spans="1:15" x14ac:dyDescent="0.2">
      <c r="A527">
        <v>526</v>
      </c>
      <c r="B527" t="s">
        <v>145</v>
      </c>
      <c r="C527" t="s">
        <v>146</v>
      </c>
      <c r="D527" t="s">
        <v>17</v>
      </c>
      <c r="E527" t="s">
        <v>18</v>
      </c>
      <c r="F527">
        <v>1.95</v>
      </c>
      <c r="G527">
        <v>69.2</v>
      </c>
      <c r="H527" t="s">
        <v>37</v>
      </c>
      <c r="I527" t="s">
        <v>104</v>
      </c>
      <c r="J527" t="s">
        <v>1686</v>
      </c>
      <c r="K527" t="s">
        <v>148</v>
      </c>
      <c r="L527" t="s">
        <v>23</v>
      </c>
      <c r="M527" t="s">
        <v>41</v>
      </c>
      <c r="N527" t="s">
        <v>1687</v>
      </c>
      <c r="O527" t="s">
        <v>1688</v>
      </c>
    </row>
    <row r="528" spans="1:15" x14ac:dyDescent="0.2">
      <c r="A528">
        <v>527</v>
      </c>
      <c r="B528" t="s">
        <v>15</v>
      </c>
      <c r="C528" t="s">
        <v>16</v>
      </c>
      <c r="D528" t="s">
        <v>17</v>
      </c>
      <c r="E528" t="s">
        <v>18</v>
      </c>
      <c r="F528">
        <v>0.79</v>
      </c>
      <c r="G528">
        <v>32.4</v>
      </c>
      <c r="H528" t="s">
        <v>37</v>
      </c>
      <c r="I528" t="s">
        <v>104</v>
      </c>
      <c r="J528" t="s">
        <v>1689</v>
      </c>
      <c r="K528" t="s">
        <v>233</v>
      </c>
      <c r="L528" t="s">
        <v>84</v>
      </c>
      <c r="M528" t="s">
        <v>24</v>
      </c>
      <c r="N528" t="s">
        <v>1690</v>
      </c>
      <c r="O528" t="s">
        <v>1691</v>
      </c>
    </row>
    <row r="529" spans="1:15" x14ac:dyDescent="0.2">
      <c r="A529">
        <v>528</v>
      </c>
      <c r="B529" t="s">
        <v>115</v>
      </c>
      <c r="C529" t="s">
        <v>116</v>
      </c>
      <c r="D529" t="s">
        <v>17</v>
      </c>
      <c r="E529" t="s">
        <v>18</v>
      </c>
      <c r="F529">
        <v>4.41</v>
      </c>
      <c r="G529">
        <v>646.1</v>
      </c>
      <c r="H529" t="s">
        <v>19</v>
      </c>
      <c r="I529" t="s">
        <v>104</v>
      </c>
      <c r="J529" t="s">
        <v>1692</v>
      </c>
      <c r="K529" t="s">
        <v>139</v>
      </c>
      <c r="L529" t="s">
        <v>46</v>
      </c>
      <c r="M529" t="s">
        <v>24</v>
      </c>
      <c r="N529" t="s">
        <v>1693</v>
      </c>
      <c r="O529" t="s">
        <v>1694</v>
      </c>
    </row>
    <row r="530" spans="1:15" x14ac:dyDescent="0.2">
      <c r="A530">
        <v>529</v>
      </c>
      <c r="B530" t="s">
        <v>392</v>
      </c>
      <c r="C530" t="s">
        <v>393</v>
      </c>
      <c r="D530" t="s">
        <v>17</v>
      </c>
      <c r="E530" t="s">
        <v>18</v>
      </c>
      <c r="F530">
        <v>3.18</v>
      </c>
      <c r="G530">
        <v>153.5</v>
      </c>
      <c r="H530" t="s">
        <v>61</v>
      </c>
      <c r="I530" t="s">
        <v>20</v>
      </c>
      <c r="J530" t="s">
        <v>1695</v>
      </c>
      <c r="K530" t="s">
        <v>191</v>
      </c>
      <c r="L530" t="s">
        <v>46</v>
      </c>
      <c r="M530" t="s">
        <v>24</v>
      </c>
      <c r="N530" t="s">
        <v>1696</v>
      </c>
      <c r="O530" t="s">
        <v>1697</v>
      </c>
    </row>
    <row r="531" spans="1:15" x14ac:dyDescent="0.2">
      <c r="A531">
        <v>530</v>
      </c>
      <c r="B531" t="s">
        <v>145</v>
      </c>
      <c r="C531" t="s">
        <v>146</v>
      </c>
      <c r="D531" t="s">
        <v>17</v>
      </c>
      <c r="E531" t="s">
        <v>18</v>
      </c>
      <c r="F531">
        <v>2.89</v>
      </c>
      <c r="G531">
        <v>150.19999999999999</v>
      </c>
      <c r="H531" t="s">
        <v>19</v>
      </c>
      <c r="I531" t="s">
        <v>20</v>
      </c>
      <c r="J531" t="s">
        <v>1698</v>
      </c>
      <c r="K531" t="s">
        <v>148</v>
      </c>
      <c r="L531" t="s">
        <v>475</v>
      </c>
      <c r="M531" t="s">
        <v>41</v>
      </c>
      <c r="N531" t="s">
        <v>1699</v>
      </c>
      <c r="O531" t="s">
        <v>1700</v>
      </c>
    </row>
    <row r="532" spans="1:15" x14ac:dyDescent="0.2">
      <c r="A532">
        <v>531</v>
      </c>
      <c r="B532" t="s">
        <v>76</v>
      </c>
      <c r="C532" t="s">
        <v>77</v>
      </c>
      <c r="D532" t="s">
        <v>17</v>
      </c>
      <c r="E532" t="s">
        <v>18</v>
      </c>
      <c r="F532">
        <v>2.77</v>
      </c>
      <c r="G532">
        <v>133.6</v>
      </c>
      <c r="H532" t="s">
        <v>61</v>
      </c>
      <c r="I532" t="s">
        <v>38</v>
      </c>
      <c r="J532" t="s">
        <v>1701</v>
      </c>
      <c r="K532" t="s">
        <v>603</v>
      </c>
      <c r="L532" t="s">
        <v>80</v>
      </c>
      <c r="M532" t="s">
        <v>24</v>
      </c>
      <c r="N532" t="s">
        <v>1702</v>
      </c>
      <c r="O532" t="s">
        <v>1703</v>
      </c>
    </row>
    <row r="533" spans="1:15" x14ac:dyDescent="0.2">
      <c r="A533">
        <v>532</v>
      </c>
      <c r="B533" t="s">
        <v>392</v>
      </c>
      <c r="C533" t="s">
        <v>393</v>
      </c>
      <c r="D533" t="s">
        <v>17</v>
      </c>
      <c r="E533" t="s">
        <v>18</v>
      </c>
      <c r="F533">
        <v>2.85</v>
      </c>
      <c r="G533">
        <v>125.8</v>
      </c>
      <c r="H533" t="s">
        <v>19</v>
      </c>
      <c r="I533" t="s">
        <v>38</v>
      </c>
      <c r="J533" t="s">
        <v>1704</v>
      </c>
      <c r="K533" t="s">
        <v>191</v>
      </c>
      <c r="L533" t="s">
        <v>46</v>
      </c>
      <c r="M533" t="s">
        <v>24</v>
      </c>
      <c r="N533" t="s">
        <v>1705</v>
      </c>
      <c r="O533" t="s">
        <v>1706</v>
      </c>
    </row>
    <row r="534" spans="1:15" x14ac:dyDescent="0.2">
      <c r="A534">
        <v>533</v>
      </c>
      <c r="B534" t="s">
        <v>127</v>
      </c>
      <c r="C534" t="s">
        <v>128</v>
      </c>
      <c r="D534" t="s">
        <v>17</v>
      </c>
      <c r="E534" t="s">
        <v>18</v>
      </c>
      <c r="F534">
        <v>4.71</v>
      </c>
      <c r="G534">
        <v>695.5</v>
      </c>
      <c r="H534" t="s">
        <v>19</v>
      </c>
      <c r="I534" t="s">
        <v>38</v>
      </c>
      <c r="J534" t="s">
        <v>1067</v>
      </c>
      <c r="K534" t="s">
        <v>359</v>
      </c>
      <c r="L534" t="s">
        <v>131</v>
      </c>
      <c r="M534" t="s">
        <v>24</v>
      </c>
      <c r="N534" t="s">
        <v>1707</v>
      </c>
      <c r="O534" t="s">
        <v>1708</v>
      </c>
    </row>
    <row r="535" spans="1:15" x14ac:dyDescent="0.2">
      <c r="A535">
        <v>534</v>
      </c>
      <c r="B535" t="s">
        <v>201</v>
      </c>
      <c r="C535" t="s">
        <v>202</v>
      </c>
      <c r="D535" t="s">
        <v>17</v>
      </c>
      <c r="E535" t="s">
        <v>203</v>
      </c>
      <c r="F535">
        <v>2.71</v>
      </c>
      <c r="G535">
        <v>124.4</v>
      </c>
      <c r="H535" t="s">
        <v>19</v>
      </c>
      <c r="I535" t="s">
        <v>20</v>
      </c>
      <c r="J535" t="s">
        <v>1709</v>
      </c>
      <c r="K535" t="s">
        <v>106</v>
      </c>
      <c r="L535" t="s">
        <v>23</v>
      </c>
      <c r="M535" t="s">
        <v>41</v>
      </c>
      <c r="N535" t="s">
        <v>1710</v>
      </c>
      <c r="O535" t="s">
        <v>1711</v>
      </c>
    </row>
    <row r="536" spans="1:15" x14ac:dyDescent="0.2">
      <c r="A536">
        <v>535</v>
      </c>
      <c r="B536" t="s">
        <v>67</v>
      </c>
      <c r="C536" t="s">
        <v>68</v>
      </c>
      <c r="D536" t="s">
        <v>17</v>
      </c>
      <c r="E536" t="s">
        <v>69</v>
      </c>
      <c r="F536">
        <v>1.1299999999999999</v>
      </c>
      <c r="G536">
        <v>12.3</v>
      </c>
      <c r="H536" t="s">
        <v>61</v>
      </c>
      <c r="I536" t="s">
        <v>38</v>
      </c>
      <c r="J536" t="s">
        <v>1712</v>
      </c>
      <c r="K536" t="s">
        <v>142</v>
      </c>
      <c r="L536" t="s">
        <v>310</v>
      </c>
      <c r="M536" t="s">
        <v>73</v>
      </c>
      <c r="N536" t="s">
        <v>1713</v>
      </c>
      <c r="O536" t="s">
        <v>1714</v>
      </c>
    </row>
    <row r="537" spans="1:15" x14ac:dyDescent="0.2">
      <c r="A537">
        <v>536</v>
      </c>
      <c r="B537" t="s">
        <v>35</v>
      </c>
      <c r="C537" t="s">
        <v>36</v>
      </c>
      <c r="D537" t="s">
        <v>17</v>
      </c>
      <c r="E537" t="s">
        <v>18</v>
      </c>
      <c r="F537">
        <v>3.96</v>
      </c>
      <c r="G537">
        <v>385.8</v>
      </c>
      <c r="H537" t="s">
        <v>61</v>
      </c>
      <c r="I537" t="s">
        <v>20</v>
      </c>
      <c r="J537" t="s">
        <v>1715</v>
      </c>
      <c r="K537" t="s">
        <v>30</v>
      </c>
      <c r="L537" t="s">
        <v>244</v>
      </c>
      <c r="M537" t="s">
        <v>41</v>
      </c>
      <c r="N537" t="s">
        <v>1716</v>
      </c>
      <c r="O537" t="s">
        <v>1717</v>
      </c>
    </row>
    <row r="538" spans="1:15" x14ac:dyDescent="0.2">
      <c r="A538">
        <v>537</v>
      </c>
      <c r="B538" t="s">
        <v>15</v>
      </c>
      <c r="C538" t="s">
        <v>16</v>
      </c>
      <c r="D538" t="s">
        <v>17</v>
      </c>
      <c r="E538" t="s">
        <v>18</v>
      </c>
      <c r="F538">
        <v>2.35</v>
      </c>
      <c r="G538">
        <v>87.5</v>
      </c>
      <c r="H538" t="s">
        <v>61</v>
      </c>
      <c r="I538" t="s">
        <v>38</v>
      </c>
      <c r="J538" t="s">
        <v>1718</v>
      </c>
      <c r="K538" t="s">
        <v>233</v>
      </c>
      <c r="L538" t="s">
        <v>46</v>
      </c>
      <c r="M538" t="s">
        <v>24</v>
      </c>
      <c r="N538" t="s">
        <v>1719</v>
      </c>
      <c r="O538" t="s">
        <v>1720</v>
      </c>
    </row>
    <row r="539" spans="1:15" x14ac:dyDescent="0.2">
      <c r="A539">
        <v>538</v>
      </c>
      <c r="B539" t="s">
        <v>392</v>
      </c>
      <c r="C539" t="s">
        <v>393</v>
      </c>
      <c r="D539" t="s">
        <v>17</v>
      </c>
      <c r="E539" t="s">
        <v>18</v>
      </c>
      <c r="F539">
        <v>1</v>
      </c>
      <c r="G539">
        <v>37.4</v>
      </c>
      <c r="H539" t="s">
        <v>37</v>
      </c>
      <c r="I539" t="s">
        <v>38</v>
      </c>
      <c r="J539" t="s">
        <v>1721</v>
      </c>
      <c r="K539" t="s">
        <v>191</v>
      </c>
      <c r="L539" t="s">
        <v>475</v>
      </c>
      <c r="M539" t="s">
        <v>24</v>
      </c>
      <c r="N539" t="s">
        <v>1722</v>
      </c>
      <c r="O539" t="s">
        <v>1723</v>
      </c>
    </row>
    <row r="540" spans="1:15" x14ac:dyDescent="0.2">
      <c r="A540">
        <v>539</v>
      </c>
      <c r="B540" t="s">
        <v>145</v>
      </c>
      <c r="C540" t="s">
        <v>146</v>
      </c>
      <c r="D540" t="s">
        <v>17</v>
      </c>
      <c r="E540" t="s">
        <v>18</v>
      </c>
      <c r="F540">
        <v>2.41</v>
      </c>
      <c r="G540">
        <v>93.5</v>
      </c>
      <c r="H540" t="s">
        <v>61</v>
      </c>
      <c r="I540" t="s">
        <v>20</v>
      </c>
      <c r="J540" t="s">
        <v>1724</v>
      </c>
      <c r="K540" t="s">
        <v>148</v>
      </c>
      <c r="L540" t="s">
        <v>475</v>
      </c>
      <c r="M540" t="s">
        <v>41</v>
      </c>
      <c r="N540" t="s">
        <v>1725</v>
      </c>
      <c r="O540" t="s">
        <v>1726</v>
      </c>
    </row>
    <row r="541" spans="1:15" x14ac:dyDescent="0.2">
      <c r="A541">
        <v>540</v>
      </c>
      <c r="B541" t="s">
        <v>320</v>
      </c>
      <c r="C541" t="s">
        <v>321</v>
      </c>
      <c r="D541" t="s">
        <v>17</v>
      </c>
      <c r="E541" t="s">
        <v>203</v>
      </c>
      <c r="F541">
        <v>2.41</v>
      </c>
      <c r="G541">
        <v>106.9</v>
      </c>
      <c r="H541" t="s">
        <v>19</v>
      </c>
      <c r="I541" t="s">
        <v>20</v>
      </c>
      <c r="J541" t="s">
        <v>1727</v>
      </c>
      <c r="K541" t="s">
        <v>297</v>
      </c>
      <c r="L541" t="s">
        <v>355</v>
      </c>
      <c r="M541" t="s">
        <v>323</v>
      </c>
      <c r="N541" t="s">
        <v>1728</v>
      </c>
      <c r="O541" t="s">
        <v>1729</v>
      </c>
    </row>
    <row r="542" spans="1:15" x14ac:dyDescent="0.2">
      <c r="A542">
        <v>541</v>
      </c>
      <c r="B542" t="s">
        <v>120</v>
      </c>
      <c r="C542" t="s">
        <v>121</v>
      </c>
      <c r="D542" t="s">
        <v>17</v>
      </c>
      <c r="E542" t="s">
        <v>18</v>
      </c>
      <c r="F542">
        <v>2.78</v>
      </c>
      <c r="G542">
        <v>127.4</v>
      </c>
      <c r="H542" t="s">
        <v>61</v>
      </c>
      <c r="I542" t="s">
        <v>38</v>
      </c>
      <c r="J542" t="s">
        <v>1730</v>
      </c>
      <c r="K542" t="s">
        <v>135</v>
      </c>
      <c r="L542" t="s">
        <v>46</v>
      </c>
      <c r="M542" t="s">
        <v>73</v>
      </c>
      <c r="N542" t="s">
        <v>1731</v>
      </c>
      <c r="O542" t="s">
        <v>1732</v>
      </c>
    </row>
    <row r="543" spans="1:15" x14ac:dyDescent="0.2">
      <c r="A543">
        <v>542</v>
      </c>
      <c r="B543" t="s">
        <v>87</v>
      </c>
      <c r="C543" t="s">
        <v>88</v>
      </c>
      <c r="D543" t="s">
        <v>17</v>
      </c>
      <c r="E543" t="s">
        <v>69</v>
      </c>
      <c r="F543">
        <v>0.97</v>
      </c>
      <c r="G543">
        <v>10.4</v>
      </c>
      <c r="H543" t="s">
        <v>19</v>
      </c>
      <c r="I543" t="s">
        <v>20</v>
      </c>
      <c r="J543" t="s">
        <v>1733</v>
      </c>
      <c r="K543" t="s">
        <v>538</v>
      </c>
      <c r="L543" t="s">
        <v>91</v>
      </c>
      <c r="M543" t="s">
        <v>32</v>
      </c>
      <c r="N543" t="s">
        <v>1734</v>
      </c>
      <c r="O543" t="s">
        <v>1735</v>
      </c>
    </row>
    <row r="544" spans="1:15" x14ac:dyDescent="0.2">
      <c r="A544">
        <v>543</v>
      </c>
      <c r="B544" t="s">
        <v>120</v>
      </c>
      <c r="C544" t="s">
        <v>121</v>
      </c>
      <c r="D544" t="s">
        <v>17</v>
      </c>
      <c r="E544" t="s">
        <v>18</v>
      </c>
      <c r="F544">
        <v>2.25</v>
      </c>
      <c r="G544">
        <v>77</v>
      </c>
      <c r="H544" t="s">
        <v>37</v>
      </c>
      <c r="I544" t="s">
        <v>38</v>
      </c>
      <c r="J544" t="s">
        <v>1736</v>
      </c>
      <c r="K544" t="s">
        <v>135</v>
      </c>
      <c r="L544" t="s">
        <v>46</v>
      </c>
      <c r="M544" t="s">
        <v>73</v>
      </c>
      <c r="N544" t="s">
        <v>1737</v>
      </c>
      <c r="O544" t="s">
        <v>1738</v>
      </c>
    </row>
    <row r="545" spans="1:15" x14ac:dyDescent="0.2">
      <c r="A545">
        <v>544</v>
      </c>
      <c r="B545" t="s">
        <v>76</v>
      </c>
      <c r="C545" t="s">
        <v>77</v>
      </c>
      <c r="D545" t="s">
        <v>17</v>
      </c>
      <c r="E545" t="s">
        <v>18</v>
      </c>
      <c r="F545">
        <v>2.61</v>
      </c>
      <c r="G545">
        <v>136.80000000000001</v>
      </c>
      <c r="H545" t="s">
        <v>19</v>
      </c>
      <c r="I545" t="s">
        <v>104</v>
      </c>
      <c r="J545" t="s">
        <v>1642</v>
      </c>
      <c r="K545" t="s">
        <v>215</v>
      </c>
      <c r="L545" t="s">
        <v>46</v>
      </c>
      <c r="M545" t="s">
        <v>24</v>
      </c>
      <c r="N545" t="s">
        <v>1739</v>
      </c>
      <c r="O545" t="s">
        <v>1740</v>
      </c>
    </row>
    <row r="546" spans="1:15" x14ac:dyDescent="0.2">
      <c r="A546">
        <v>545</v>
      </c>
      <c r="B546" t="s">
        <v>145</v>
      </c>
      <c r="C546" t="s">
        <v>146</v>
      </c>
      <c r="D546" t="s">
        <v>17</v>
      </c>
      <c r="E546" t="s">
        <v>18</v>
      </c>
      <c r="F546">
        <v>2.17</v>
      </c>
      <c r="G546">
        <v>81.400000000000006</v>
      </c>
      <c r="H546" t="s">
        <v>61</v>
      </c>
      <c r="I546" t="s">
        <v>20</v>
      </c>
      <c r="J546" t="s">
        <v>1741</v>
      </c>
      <c r="K546" t="s">
        <v>148</v>
      </c>
      <c r="L546" t="s">
        <v>23</v>
      </c>
      <c r="M546" t="s">
        <v>41</v>
      </c>
      <c r="N546" t="s">
        <v>1742</v>
      </c>
      <c r="O546" t="s">
        <v>1743</v>
      </c>
    </row>
    <row r="547" spans="1:15" x14ac:dyDescent="0.2">
      <c r="A547">
        <v>546</v>
      </c>
      <c r="B547" t="s">
        <v>35</v>
      </c>
      <c r="C547" t="s">
        <v>36</v>
      </c>
      <c r="D547" t="s">
        <v>17</v>
      </c>
      <c r="E547" t="s">
        <v>18</v>
      </c>
      <c r="F547">
        <v>1.42</v>
      </c>
      <c r="G547">
        <v>110.1</v>
      </c>
      <c r="H547" t="s">
        <v>37</v>
      </c>
      <c r="I547" t="s">
        <v>104</v>
      </c>
      <c r="J547" t="s">
        <v>1744</v>
      </c>
      <c r="K547" t="s">
        <v>30</v>
      </c>
      <c r="L547" t="s">
        <v>40</v>
      </c>
      <c r="M547" t="s">
        <v>41</v>
      </c>
      <c r="N547" t="s">
        <v>1745</v>
      </c>
      <c r="O547" t="s">
        <v>1746</v>
      </c>
    </row>
    <row r="548" spans="1:15" x14ac:dyDescent="0.2">
      <c r="A548">
        <v>547</v>
      </c>
      <c r="B548" t="s">
        <v>87</v>
      </c>
      <c r="C548" t="s">
        <v>88</v>
      </c>
      <c r="D548" t="s">
        <v>17</v>
      </c>
      <c r="E548" t="s">
        <v>69</v>
      </c>
      <c r="F548">
        <v>1.6</v>
      </c>
      <c r="G548">
        <v>28.3</v>
      </c>
      <c r="H548" t="s">
        <v>19</v>
      </c>
      <c r="I548" t="s">
        <v>20</v>
      </c>
      <c r="J548" t="s">
        <v>1747</v>
      </c>
      <c r="K548" t="s">
        <v>538</v>
      </c>
      <c r="L548" t="s">
        <v>72</v>
      </c>
      <c r="M548" t="s">
        <v>32</v>
      </c>
      <c r="N548" t="s">
        <v>1748</v>
      </c>
      <c r="O548" t="s">
        <v>1749</v>
      </c>
    </row>
    <row r="549" spans="1:15" x14ac:dyDescent="0.2">
      <c r="A549">
        <v>548</v>
      </c>
      <c r="B549" t="s">
        <v>127</v>
      </c>
      <c r="C549" t="s">
        <v>128</v>
      </c>
      <c r="D549" t="s">
        <v>17</v>
      </c>
      <c r="E549" t="s">
        <v>18</v>
      </c>
      <c r="F549">
        <v>5.79</v>
      </c>
      <c r="G549">
        <v>904.4</v>
      </c>
      <c r="H549" t="s">
        <v>19</v>
      </c>
      <c r="I549" t="s">
        <v>38</v>
      </c>
      <c r="J549" t="s">
        <v>1750</v>
      </c>
      <c r="K549" t="s">
        <v>130</v>
      </c>
      <c r="L549" t="s">
        <v>266</v>
      </c>
      <c r="M549" t="s">
        <v>24</v>
      </c>
      <c r="N549" t="s">
        <v>1751</v>
      </c>
      <c r="O549" t="s">
        <v>1752</v>
      </c>
    </row>
    <row r="550" spans="1:15" x14ac:dyDescent="0.2">
      <c r="A550">
        <v>549</v>
      </c>
      <c r="B550" t="s">
        <v>145</v>
      </c>
      <c r="C550" t="s">
        <v>146</v>
      </c>
      <c r="D550" t="s">
        <v>17</v>
      </c>
      <c r="E550" t="s">
        <v>18</v>
      </c>
      <c r="F550">
        <v>2.73</v>
      </c>
      <c r="G550">
        <v>108.8</v>
      </c>
      <c r="H550" t="s">
        <v>61</v>
      </c>
      <c r="I550" t="s">
        <v>104</v>
      </c>
      <c r="J550" t="s">
        <v>1753</v>
      </c>
      <c r="K550" t="s">
        <v>148</v>
      </c>
      <c r="L550" t="s">
        <v>475</v>
      </c>
      <c r="M550" t="s">
        <v>41</v>
      </c>
      <c r="N550" t="s">
        <v>1754</v>
      </c>
      <c r="O550" t="s">
        <v>1755</v>
      </c>
    </row>
    <row r="551" spans="1:15" x14ac:dyDescent="0.2">
      <c r="A551">
        <v>550</v>
      </c>
      <c r="B551" t="s">
        <v>59</v>
      </c>
      <c r="C551" t="s">
        <v>60</v>
      </c>
      <c r="D551" t="s">
        <v>17</v>
      </c>
      <c r="E551" t="s">
        <v>18</v>
      </c>
      <c r="F551">
        <v>2.66</v>
      </c>
      <c r="G551">
        <v>115.8</v>
      </c>
      <c r="H551" t="s">
        <v>19</v>
      </c>
      <c r="I551" t="s">
        <v>104</v>
      </c>
      <c r="J551" t="s">
        <v>1756</v>
      </c>
      <c r="K551" t="s">
        <v>63</v>
      </c>
      <c r="L551" t="s">
        <v>64</v>
      </c>
      <c r="M551" t="s">
        <v>41</v>
      </c>
      <c r="N551" t="s">
        <v>1757</v>
      </c>
      <c r="O551" t="s">
        <v>1758</v>
      </c>
    </row>
    <row r="552" spans="1:15" x14ac:dyDescent="0.2">
      <c r="A552">
        <v>551</v>
      </c>
      <c r="B552" t="s">
        <v>120</v>
      </c>
      <c r="C552" t="s">
        <v>121</v>
      </c>
      <c r="D552" t="s">
        <v>17</v>
      </c>
      <c r="E552" t="s">
        <v>18</v>
      </c>
      <c r="F552">
        <v>3.44</v>
      </c>
      <c r="G552">
        <v>200.8</v>
      </c>
      <c r="H552" t="s">
        <v>19</v>
      </c>
      <c r="I552" t="s">
        <v>38</v>
      </c>
      <c r="J552" t="s">
        <v>636</v>
      </c>
      <c r="K552" t="s">
        <v>123</v>
      </c>
      <c r="L552" t="s">
        <v>46</v>
      </c>
      <c r="M552" t="s">
        <v>73</v>
      </c>
      <c r="N552" t="s">
        <v>1759</v>
      </c>
      <c r="O552" t="s">
        <v>1760</v>
      </c>
    </row>
    <row r="553" spans="1:15" x14ac:dyDescent="0.2">
      <c r="A553">
        <v>552</v>
      </c>
      <c r="B553" t="s">
        <v>188</v>
      </c>
      <c r="C553" t="s">
        <v>189</v>
      </c>
      <c r="D553" t="s">
        <v>17</v>
      </c>
      <c r="E553" t="s">
        <v>18</v>
      </c>
      <c r="F553">
        <v>2.72</v>
      </c>
      <c r="G553">
        <v>96.3</v>
      </c>
      <c r="H553" t="s">
        <v>19</v>
      </c>
      <c r="I553" t="s">
        <v>20</v>
      </c>
      <c r="J553" t="s">
        <v>1761</v>
      </c>
      <c r="K553" t="s">
        <v>191</v>
      </c>
      <c r="L553" t="s">
        <v>46</v>
      </c>
      <c r="M553" t="s">
        <v>24</v>
      </c>
      <c r="N553" t="s">
        <v>1762</v>
      </c>
      <c r="O553" t="s">
        <v>1763</v>
      </c>
    </row>
    <row r="554" spans="1:15" x14ac:dyDescent="0.2">
      <c r="A554">
        <v>553</v>
      </c>
      <c r="B554" t="s">
        <v>207</v>
      </c>
      <c r="C554" t="s">
        <v>208</v>
      </c>
      <c r="D554" t="s">
        <v>17</v>
      </c>
      <c r="E554" t="s">
        <v>18</v>
      </c>
      <c r="F554">
        <v>1.96</v>
      </c>
      <c r="G554">
        <v>57.1</v>
      </c>
      <c r="H554" t="s">
        <v>61</v>
      </c>
      <c r="I554" t="s">
        <v>38</v>
      </c>
      <c r="J554" t="s">
        <v>1764</v>
      </c>
      <c r="K554" t="s">
        <v>210</v>
      </c>
      <c r="L554" t="s">
        <v>465</v>
      </c>
      <c r="M554" t="s">
        <v>24</v>
      </c>
      <c r="N554" t="s">
        <v>1765</v>
      </c>
      <c r="O554" t="s">
        <v>1766</v>
      </c>
    </row>
    <row r="555" spans="1:15" x14ac:dyDescent="0.2">
      <c r="A555">
        <v>554</v>
      </c>
      <c r="B555" t="s">
        <v>201</v>
      </c>
      <c r="C555" t="s">
        <v>202</v>
      </c>
      <c r="D555" t="s">
        <v>17</v>
      </c>
      <c r="E555" t="s">
        <v>203</v>
      </c>
      <c r="F555">
        <v>2.78</v>
      </c>
      <c r="G555">
        <v>154.30000000000001</v>
      </c>
      <c r="H555" t="s">
        <v>61</v>
      </c>
      <c r="I555" t="s">
        <v>20</v>
      </c>
      <c r="J555" t="s">
        <v>1767</v>
      </c>
      <c r="K555" t="s">
        <v>90</v>
      </c>
      <c r="L555" t="s">
        <v>259</v>
      </c>
      <c r="M555" t="s">
        <v>41</v>
      </c>
      <c r="N555" t="s">
        <v>1768</v>
      </c>
      <c r="O555" t="s">
        <v>1769</v>
      </c>
    </row>
    <row r="556" spans="1:15" x14ac:dyDescent="0.2">
      <c r="A556">
        <v>555</v>
      </c>
      <c r="B556" t="s">
        <v>67</v>
      </c>
      <c r="C556" t="s">
        <v>68</v>
      </c>
      <c r="D556" t="s">
        <v>17</v>
      </c>
      <c r="E556" t="s">
        <v>69</v>
      </c>
      <c r="F556">
        <v>1.54</v>
      </c>
      <c r="G556">
        <v>27.4</v>
      </c>
      <c r="H556" t="s">
        <v>19</v>
      </c>
      <c r="I556" t="s">
        <v>20</v>
      </c>
      <c r="J556" t="s">
        <v>1770</v>
      </c>
      <c r="K556" t="s">
        <v>142</v>
      </c>
      <c r="L556" t="s">
        <v>310</v>
      </c>
      <c r="M556" t="s">
        <v>73</v>
      </c>
      <c r="N556" t="s">
        <v>1771</v>
      </c>
      <c r="O556" t="s">
        <v>1772</v>
      </c>
    </row>
    <row r="557" spans="1:15" x14ac:dyDescent="0.2">
      <c r="A557">
        <v>556</v>
      </c>
      <c r="B557" t="s">
        <v>207</v>
      </c>
      <c r="C557" t="s">
        <v>208</v>
      </c>
      <c r="D557" t="s">
        <v>17</v>
      </c>
      <c r="E557" t="s">
        <v>18</v>
      </c>
      <c r="F557">
        <v>0.39</v>
      </c>
      <c r="G557">
        <v>18</v>
      </c>
      <c r="H557" t="s">
        <v>156</v>
      </c>
      <c r="I557" t="s">
        <v>104</v>
      </c>
      <c r="J557" t="s">
        <v>1773</v>
      </c>
      <c r="K557" t="s">
        <v>210</v>
      </c>
      <c r="L557" t="s">
        <v>452</v>
      </c>
      <c r="M557" t="s">
        <v>24</v>
      </c>
      <c r="N557" t="s">
        <v>1774</v>
      </c>
      <c r="O557" t="s">
        <v>1775</v>
      </c>
    </row>
    <row r="558" spans="1:15" x14ac:dyDescent="0.2">
      <c r="A558">
        <v>557</v>
      </c>
      <c r="B558" t="s">
        <v>49</v>
      </c>
      <c r="C558" t="s">
        <v>50</v>
      </c>
      <c r="D558" t="s">
        <v>17</v>
      </c>
      <c r="E558" t="s">
        <v>18</v>
      </c>
      <c r="F558">
        <v>3.65</v>
      </c>
      <c r="G558">
        <v>249.9</v>
      </c>
      <c r="H558" t="s">
        <v>19</v>
      </c>
      <c r="I558" t="s">
        <v>38</v>
      </c>
      <c r="J558" t="s">
        <v>1776</v>
      </c>
      <c r="K558" t="s">
        <v>1169</v>
      </c>
      <c r="L558" t="s">
        <v>56</v>
      </c>
      <c r="M558" t="s">
        <v>32</v>
      </c>
      <c r="N558" t="s">
        <v>1777</v>
      </c>
      <c r="O558" t="s">
        <v>1778</v>
      </c>
    </row>
    <row r="559" spans="1:15" x14ac:dyDescent="0.2">
      <c r="A559">
        <v>558</v>
      </c>
      <c r="B559" t="s">
        <v>145</v>
      </c>
      <c r="C559" t="s">
        <v>146</v>
      </c>
      <c r="D559" t="s">
        <v>17</v>
      </c>
      <c r="E559" t="s">
        <v>18</v>
      </c>
      <c r="F559">
        <v>3.1</v>
      </c>
      <c r="G559">
        <v>156.30000000000001</v>
      </c>
      <c r="H559" t="s">
        <v>19</v>
      </c>
      <c r="I559" t="s">
        <v>104</v>
      </c>
      <c r="J559" t="s">
        <v>1779</v>
      </c>
      <c r="K559" t="s">
        <v>148</v>
      </c>
      <c r="L559" t="s">
        <v>475</v>
      </c>
      <c r="M559" t="s">
        <v>41</v>
      </c>
      <c r="N559" t="s">
        <v>1780</v>
      </c>
      <c r="O559" t="s">
        <v>1781</v>
      </c>
    </row>
    <row r="560" spans="1:15" x14ac:dyDescent="0.2">
      <c r="A560">
        <v>559</v>
      </c>
      <c r="B560" t="s">
        <v>120</v>
      </c>
      <c r="C560" t="s">
        <v>121</v>
      </c>
      <c r="D560" t="s">
        <v>17</v>
      </c>
      <c r="E560" t="s">
        <v>18</v>
      </c>
      <c r="F560">
        <v>2.52</v>
      </c>
      <c r="G560">
        <v>100.7</v>
      </c>
      <c r="H560" t="s">
        <v>61</v>
      </c>
      <c r="I560" t="s">
        <v>104</v>
      </c>
      <c r="J560" t="s">
        <v>1782</v>
      </c>
      <c r="K560" t="s">
        <v>135</v>
      </c>
      <c r="L560" t="s">
        <v>124</v>
      </c>
      <c r="M560" t="s">
        <v>73</v>
      </c>
      <c r="N560" t="s">
        <v>1783</v>
      </c>
      <c r="O560" t="s">
        <v>1784</v>
      </c>
    </row>
    <row r="561" spans="1:15" x14ac:dyDescent="0.2">
      <c r="A561">
        <v>560</v>
      </c>
      <c r="B561" t="s">
        <v>145</v>
      </c>
      <c r="C561" t="s">
        <v>146</v>
      </c>
      <c r="D561" t="s">
        <v>17</v>
      </c>
      <c r="E561" t="s">
        <v>18</v>
      </c>
      <c r="F561">
        <v>2.7</v>
      </c>
      <c r="G561">
        <v>115.8</v>
      </c>
      <c r="H561" t="s">
        <v>19</v>
      </c>
      <c r="I561" t="s">
        <v>38</v>
      </c>
      <c r="J561" t="s">
        <v>1785</v>
      </c>
      <c r="K561" t="s">
        <v>148</v>
      </c>
      <c r="L561" t="s">
        <v>23</v>
      </c>
      <c r="M561" t="s">
        <v>41</v>
      </c>
      <c r="N561" t="s">
        <v>1786</v>
      </c>
      <c r="O561" t="s">
        <v>1787</v>
      </c>
    </row>
    <row r="562" spans="1:15" x14ac:dyDescent="0.2">
      <c r="A562">
        <v>561</v>
      </c>
      <c r="B562" t="s">
        <v>35</v>
      </c>
      <c r="C562" t="s">
        <v>36</v>
      </c>
      <c r="D562" t="s">
        <v>17</v>
      </c>
      <c r="E562" t="s">
        <v>18</v>
      </c>
      <c r="F562">
        <v>4.24</v>
      </c>
      <c r="G562">
        <v>444.1</v>
      </c>
      <c r="H562" t="s">
        <v>61</v>
      </c>
      <c r="I562" t="s">
        <v>104</v>
      </c>
      <c r="J562" t="s">
        <v>1788</v>
      </c>
      <c r="K562" t="s">
        <v>30</v>
      </c>
      <c r="L562" t="s">
        <v>244</v>
      </c>
      <c r="M562" t="s">
        <v>41</v>
      </c>
      <c r="N562" t="s">
        <v>1789</v>
      </c>
      <c r="O562" t="s">
        <v>1790</v>
      </c>
    </row>
    <row r="563" spans="1:15" x14ac:dyDescent="0.2">
      <c r="A563">
        <v>562</v>
      </c>
      <c r="B563" t="s">
        <v>127</v>
      </c>
      <c r="C563" t="s">
        <v>128</v>
      </c>
      <c r="D563" t="s">
        <v>17</v>
      </c>
      <c r="E563" t="s">
        <v>18</v>
      </c>
      <c r="F563">
        <v>4.18</v>
      </c>
      <c r="G563">
        <v>542.29999999999995</v>
      </c>
      <c r="H563" t="s">
        <v>61</v>
      </c>
      <c r="I563" t="s">
        <v>104</v>
      </c>
      <c r="J563" t="s">
        <v>1791</v>
      </c>
      <c r="K563" t="s">
        <v>191</v>
      </c>
      <c r="L563" t="s">
        <v>266</v>
      </c>
      <c r="M563" t="s">
        <v>24</v>
      </c>
      <c r="N563" t="s">
        <v>1792</v>
      </c>
      <c r="O563" t="s">
        <v>1793</v>
      </c>
    </row>
    <row r="564" spans="1:15" x14ac:dyDescent="0.2">
      <c r="A564">
        <v>563</v>
      </c>
      <c r="B564" t="s">
        <v>145</v>
      </c>
      <c r="C564" t="s">
        <v>146</v>
      </c>
      <c r="D564" t="s">
        <v>17</v>
      </c>
      <c r="E564" t="s">
        <v>18</v>
      </c>
      <c r="F564">
        <v>2.76</v>
      </c>
      <c r="G564">
        <v>126.3</v>
      </c>
      <c r="H564" t="s">
        <v>61</v>
      </c>
      <c r="I564" t="s">
        <v>104</v>
      </c>
      <c r="J564" t="s">
        <v>1794</v>
      </c>
      <c r="K564" t="s">
        <v>148</v>
      </c>
      <c r="L564" t="s">
        <v>23</v>
      </c>
      <c r="M564" t="s">
        <v>41</v>
      </c>
      <c r="N564" t="s">
        <v>1795</v>
      </c>
      <c r="O564" t="s">
        <v>1796</v>
      </c>
    </row>
    <row r="565" spans="1:15" x14ac:dyDescent="0.2">
      <c r="A565">
        <v>564</v>
      </c>
      <c r="B565" t="s">
        <v>67</v>
      </c>
      <c r="C565" t="s">
        <v>68</v>
      </c>
      <c r="D565" t="s">
        <v>17</v>
      </c>
      <c r="E565" t="s">
        <v>69</v>
      </c>
      <c r="F565">
        <v>0.33</v>
      </c>
      <c r="G565">
        <v>5.5</v>
      </c>
      <c r="H565" t="s">
        <v>37</v>
      </c>
      <c r="I565" t="s">
        <v>38</v>
      </c>
      <c r="J565" t="s">
        <v>1797</v>
      </c>
      <c r="K565" t="s">
        <v>142</v>
      </c>
      <c r="L565" t="s">
        <v>72</v>
      </c>
      <c r="M565" t="s">
        <v>73</v>
      </c>
      <c r="N565" t="s">
        <v>1798</v>
      </c>
      <c r="O565" t="s">
        <v>1799</v>
      </c>
    </row>
    <row r="566" spans="1:15" x14ac:dyDescent="0.2">
      <c r="A566">
        <v>565</v>
      </c>
      <c r="B566" t="s">
        <v>67</v>
      </c>
      <c r="C566" t="s">
        <v>68</v>
      </c>
      <c r="D566" t="s">
        <v>17</v>
      </c>
      <c r="E566" t="s">
        <v>69</v>
      </c>
      <c r="F566">
        <v>1.35</v>
      </c>
      <c r="G566">
        <v>20.100000000000001</v>
      </c>
      <c r="H566" t="s">
        <v>19</v>
      </c>
      <c r="I566" t="s">
        <v>20</v>
      </c>
      <c r="J566" t="s">
        <v>1800</v>
      </c>
      <c r="K566" t="s">
        <v>142</v>
      </c>
      <c r="L566" t="s">
        <v>72</v>
      </c>
      <c r="M566" t="s">
        <v>73</v>
      </c>
      <c r="N566" t="s">
        <v>1801</v>
      </c>
      <c r="O566" t="s">
        <v>1802</v>
      </c>
    </row>
    <row r="567" spans="1:15" x14ac:dyDescent="0.2">
      <c r="A567">
        <v>566</v>
      </c>
      <c r="B567" t="s">
        <v>183</v>
      </c>
      <c r="C567" t="s">
        <v>184</v>
      </c>
      <c r="D567" t="s">
        <v>17</v>
      </c>
      <c r="E567" t="s">
        <v>18</v>
      </c>
      <c r="F567">
        <v>0.41</v>
      </c>
      <c r="G567">
        <v>17.5</v>
      </c>
      <c r="H567" t="s">
        <v>156</v>
      </c>
      <c r="I567" t="s">
        <v>104</v>
      </c>
      <c r="J567" t="s">
        <v>1803</v>
      </c>
      <c r="K567" t="s">
        <v>130</v>
      </c>
      <c r="L567" t="s">
        <v>195</v>
      </c>
      <c r="M567" t="s">
        <v>41</v>
      </c>
      <c r="N567" t="s">
        <v>1804</v>
      </c>
      <c r="O567" t="s">
        <v>1805</v>
      </c>
    </row>
    <row r="568" spans="1:15" x14ac:dyDescent="0.2">
      <c r="A568">
        <v>567</v>
      </c>
      <c r="B568" t="s">
        <v>188</v>
      </c>
      <c r="C568" t="s">
        <v>189</v>
      </c>
      <c r="D568" t="s">
        <v>17</v>
      </c>
      <c r="E568" t="s">
        <v>18</v>
      </c>
      <c r="F568">
        <v>2.0299999999999998</v>
      </c>
      <c r="G568">
        <v>68.5</v>
      </c>
      <c r="H568" t="s">
        <v>37</v>
      </c>
      <c r="I568" t="s">
        <v>20</v>
      </c>
      <c r="J568" t="s">
        <v>1806</v>
      </c>
      <c r="K568" t="s">
        <v>252</v>
      </c>
      <c r="L568" t="s">
        <v>80</v>
      </c>
      <c r="M568" t="s">
        <v>24</v>
      </c>
      <c r="N568" t="s">
        <v>1807</v>
      </c>
      <c r="O568" t="s">
        <v>1808</v>
      </c>
    </row>
    <row r="569" spans="1:15" x14ac:dyDescent="0.2">
      <c r="A569">
        <v>568</v>
      </c>
      <c r="B569" t="s">
        <v>127</v>
      </c>
      <c r="C569" t="s">
        <v>128</v>
      </c>
      <c r="D569" t="s">
        <v>17</v>
      </c>
      <c r="E569" t="s">
        <v>18</v>
      </c>
      <c r="F569">
        <v>5.4</v>
      </c>
      <c r="G569">
        <v>765.7</v>
      </c>
      <c r="H569" t="s">
        <v>19</v>
      </c>
      <c r="I569" t="s">
        <v>20</v>
      </c>
      <c r="J569" t="s">
        <v>1809</v>
      </c>
      <c r="K569" t="s">
        <v>52</v>
      </c>
      <c r="L569" t="s">
        <v>31</v>
      </c>
      <c r="M569" t="s">
        <v>24</v>
      </c>
      <c r="N569" t="s">
        <v>1810</v>
      </c>
      <c r="O569" t="s">
        <v>1811</v>
      </c>
    </row>
    <row r="570" spans="1:15" x14ac:dyDescent="0.2">
      <c r="A570">
        <v>569</v>
      </c>
      <c r="B570" t="s">
        <v>320</v>
      </c>
      <c r="C570" t="s">
        <v>321</v>
      </c>
      <c r="D570" t="s">
        <v>17</v>
      </c>
      <c r="E570" t="s">
        <v>203</v>
      </c>
      <c r="F570">
        <v>0.47</v>
      </c>
      <c r="G570">
        <v>34.5</v>
      </c>
      <c r="H570" t="s">
        <v>156</v>
      </c>
      <c r="I570" t="s">
        <v>20</v>
      </c>
      <c r="J570" t="s">
        <v>1812</v>
      </c>
      <c r="K570" t="s">
        <v>330</v>
      </c>
      <c r="L570" t="s">
        <v>355</v>
      </c>
      <c r="M570" t="s">
        <v>323</v>
      </c>
      <c r="N570" t="s">
        <v>1813</v>
      </c>
      <c r="O570" t="s">
        <v>1814</v>
      </c>
    </row>
    <row r="571" spans="1:15" x14ac:dyDescent="0.2">
      <c r="A571">
        <v>570</v>
      </c>
      <c r="B571" t="s">
        <v>67</v>
      </c>
      <c r="C571" t="s">
        <v>68</v>
      </c>
      <c r="D571" t="s">
        <v>17</v>
      </c>
      <c r="E571" t="s">
        <v>69</v>
      </c>
      <c r="F571">
        <v>1.4</v>
      </c>
      <c r="G571">
        <v>24.2</v>
      </c>
      <c r="H571" t="s">
        <v>19</v>
      </c>
      <c r="I571" t="s">
        <v>20</v>
      </c>
      <c r="J571" t="s">
        <v>700</v>
      </c>
      <c r="K571" t="s">
        <v>142</v>
      </c>
      <c r="L571" t="s">
        <v>72</v>
      </c>
      <c r="M571" t="s">
        <v>73</v>
      </c>
      <c r="N571" t="s">
        <v>1815</v>
      </c>
      <c r="O571" t="s">
        <v>1816</v>
      </c>
    </row>
    <row r="572" spans="1:15" x14ac:dyDescent="0.2">
      <c r="A572">
        <v>571</v>
      </c>
      <c r="B572" t="s">
        <v>120</v>
      </c>
      <c r="C572" t="s">
        <v>121</v>
      </c>
      <c r="D572" t="s">
        <v>17</v>
      </c>
      <c r="E572" t="s">
        <v>18</v>
      </c>
      <c r="F572">
        <v>2.2000000000000002</v>
      </c>
      <c r="G572">
        <v>67.400000000000006</v>
      </c>
      <c r="H572" t="s">
        <v>19</v>
      </c>
      <c r="I572" t="s">
        <v>104</v>
      </c>
      <c r="J572" t="s">
        <v>1817</v>
      </c>
      <c r="K572" t="s">
        <v>135</v>
      </c>
      <c r="L572" t="s">
        <v>124</v>
      </c>
      <c r="M572" t="s">
        <v>73</v>
      </c>
      <c r="N572" t="s">
        <v>1818</v>
      </c>
      <c r="O572" t="s">
        <v>1819</v>
      </c>
    </row>
    <row r="573" spans="1:15" x14ac:dyDescent="0.2">
      <c r="A573">
        <v>572</v>
      </c>
      <c r="B573" t="s">
        <v>183</v>
      </c>
      <c r="C573" t="s">
        <v>184</v>
      </c>
      <c r="D573" t="s">
        <v>17</v>
      </c>
      <c r="E573" t="s">
        <v>18</v>
      </c>
      <c r="F573">
        <v>1.81</v>
      </c>
      <c r="G573">
        <v>45.5</v>
      </c>
      <c r="H573" t="s">
        <v>61</v>
      </c>
      <c r="I573" t="s">
        <v>20</v>
      </c>
      <c r="J573" t="s">
        <v>1820</v>
      </c>
      <c r="K573" t="s">
        <v>130</v>
      </c>
      <c r="L573" t="s">
        <v>46</v>
      </c>
      <c r="M573" t="s">
        <v>41</v>
      </c>
      <c r="N573" t="s">
        <v>1821</v>
      </c>
      <c r="O573" t="s">
        <v>1822</v>
      </c>
    </row>
    <row r="574" spans="1:15" x14ac:dyDescent="0.2">
      <c r="A574">
        <v>573</v>
      </c>
      <c r="B574" t="s">
        <v>87</v>
      </c>
      <c r="C574" t="s">
        <v>88</v>
      </c>
      <c r="D574" t="s">
        <v>17</v>
      </c>
      <c r="E574" t="s">
        <v>69</v>
      </c>
      <c r="F574">
        <v>1.01</v>
      </c>
      <c r="G574">
        <v>10</v>
      </c>
      <c r="H574" t="s">
        <v>37</v>
      </c>
      <c r="I574" t="s">
        <v>104</v>
      </c>
      <c r="J574" t="s">
        <v>1823</v>
      </c>
      <c r="K574" t="s">
        <v>90</v>
      </c>
      <c r="L574" t="s">
        <v>72</v>
      </c>
      <c r="M574" t="s">
        <v>32</v>
      </c>
      <c r="N574" t="s">
        <v>1824</v>
      </c>
      <c r="O574" t="s">
        <v>1825</v>
      </c>
    </row>
    <row r="575" spans="1:15" x14ac:dyDescent="0.2">
      <c r="A575">
        <v>574</v>
      </c>
      <c r="B575" t="s">
        <v>115</v>
      </c>
      <c r="C575" t="s">
        <v>116</v>
      </c>
      <c r="D575" t="s">
        <v>17</v>
      </c>
      <c r="E575" t="s">
        <v>18</v>
      </c>
      <c r="F575">
        <v>4.3499999999999996</v>
      </c>
      <c r="G575">
        <v>507.6</v>
      </c>
      <c r="H575" t="s">
        <v>19</v>
      </c>
      <c r="I575" t="s">
        <v>38</v>
      </c>
      <c r="J575" t="s">
        <v>1826</v>
      </c>
      <c r="K575" t="s">
        <v>282</v>
      </c>
      <c r="L575" t="s">
        <v>46</v>
      </c>
      <c r="M575" t="s">
        <v>24</v>
      </c>
      <c r="N575" t="s">
        <v>1827</v>
      </c>
      <c r="O575" t="s">
        <v>1828</v>
      </c>
    </row>
    <row r="576" spans="1:15" x14ac:dyDescent="0.2">
      <c r="A576">
        <v>575</v>
      </c>
      <c r="B576" t="s">
        <v>15</v>
      </c>
      <c r="C576" t="s">
        <v>16</v>
      </c>
      <c r="D576" t="s">
        <v>17</v>
      </c>
      <c r="E576" t="s">
        <v>18</v>
      </c>
      <c r="F576">
        <v>0.32</v>
      </c>
      <c r="G576">
        <v>34.1</v>
      </c>
      <c r="H576" t="s">
        <v>156</v>
      </c>
      <c r="I576" t="s">
        <v>104</v>
      </c>
      <c r="J576" t="s">
        <v>1829</v>
      </c>
      <c r="K576" t="s">
        <v>45</v>
      </c>
      <c r="L576" t="s">
        <v>84</v>
      </c>
      <c r="M576" t="s">
        <v>24</v>
      </c>
      <c r="N576" t="s">
        <v>1830</v>
      </c>
      <c r="O576" t="s">
        <v>1831</v>
      </c>
    </row>
    <row r="577" spans="1:15" x14ac:dyDescent="0.2">
      <c r="A577">
        <v>576</v>
      </c>
      <c r="B577" t="s">
        <v>59</v>
      </c>
      <c r="C577" t="s">
        <v>60</v>
      </c>
      <c r="D577" t="s">
        <v>17</v>
      </c>
      <c r="E577" t="s">
        <v>18</v>
      </c>
      <c r="F577">
        <v>3.13</v>
      </c>
      <c r="G577">
        <v>196.2</v>
      </c>
      <c r="H577" t="s">
        <v>19</v>
      </c>
      <c r="I577" t="s">
        <v>20</v>
      </c>
      <c r="J577" t="s">
        <v>1832</v>
      </c>
      <c r="K577" t="s">
        <v>293</v>
      </c>
      <c r="L577" t="s">
        <v>23</v>
      </c>
      <c r="M577" t="s">
        <v>41</v>
      </c>
      <c r="N577" t="s">
        <v>1833</v>
      </c>
      <c r="O577" t="s">
        <v>1834</v>
      </c>
    </row>
    <row r="578" spans="1:15" x14ac:dyDescent="0.2">
      <c r="A578">
        <v>577</v>
      </c>
      <c r="B578" t="s">
        <v>59</v>
      </c>
      <c r="C578" t="s">
        <v>60</v>
      </c>
      <c r="D578" t="s">
        <v>17</v>
      </c>
      <c r="E578" t="s">
        <v>18</v>
      </c>
      <c r="F578">
        <v>0.91</v>
      </c>
      <c r="G578">
        <v>36.9</v>
      </c>
      <c r="H578" t="s">
        <v>37</v>
      </c>
      <c r="I578" t="s">
        <v>38</v>
      </c>
      <c r="J578" t="s">
        <v>1835</v>
      </c>
      <c r="K578" t="s">
        <v>63</v>
      </c>
      <c r="L578" t="s">
        <v>64</v>
      </c>
      <c r="M578" t="s">
        <v>41</v>
      </c>
      <c r="N578" t="s">
        <v>1836</v>
      </c>
      <c r="O578" t="s">
        <v>1837</v>
      </c>
    </row>
    <row r="579" spans="1:15" x14ac:dyDescent="0.2">
      <c r="A579">
        <v>578</v>
      </c>
      <c r="B579" t="s">
        <v>27</v>
      </c>
      <c r="C579" t="s">
        <v>28</v>
      </c>
      <c r="D579" t="s">
        <v>17</v>
      </c>
      <c r="E579" t="s">
        <v>18</v>
      </c>
      <c r="F579">
        <v>3.62</v>
      </c>
      <c r="G579">
        <v>210.4</v>
      </c>
      <c r="H579" t="s">
        <v>61</v>
      </c>
      <c r="I579" t="s">
        <v>38</v>
      </c>
      <c r="J579" t="s">
        <v>1838</v>
      </c>
      <c r="K579" t="s">
        <v>30</v>
      </c>
      <c r="L579" t="s">
        <v>31</v>
      </c>
      <c r="M579" t="s">
        <v>32</v>
      </c>
      <c r="N579" t="s">
        <v>1839</v>
      </c>
      <c r="O579" t="s">
        <v>1840</v>
      </c>
    </row>
    <row r="580" spans="1:15" x14ac:dyDescent="0.2">
      <c r="A580">
        <v>579</v>
      </c>
      <c r="B580" t="s">
        <v>201</v>
      </c>
      <c r="C580" t="s">
        <v>202</v>
      </c>
      <c r="D580" t="s">
        <v>17</v>
      </c>
      <c r="E580" t="s">
        <v>203</v>
      </c>
      <c r="F580">
        <v>2.81</v>
      </c>
      <c r="G580">
        <v>146.9</v>
      </c>
      <c r="H580" t="s">
        <v>61</v>
      </c>
      <c r="I580" t="s">
        <v>20</v>
      </c>
      <c r="J580" t="s">
        <v>1841</v>
      </c>
      <c r="K580" t="s">
        <v>538</v>
      </c>
      <c r="L580" t="s">
        <v>23</v>
      </c>
      <c r="M580" t="s">
        <v>41</v>
      </c>
      <c r="N580" t="s">
        <v>1842</v>
      </c>
      <c r="O580" t="s">
        <v>1843</v>
      </c>
    </row>
    <row r="581" spans="1:15" x14ac:dyDescent="0.2">
      <c r="A581">
        <v>580</v>
      </c>
      <c r="B581" t="s">
        <v>392</v>
      </c>
      <c r="C581" t="s">
        <v>393</v>
      </c>
      <c r="D581" t="s">
        <v>17</v>
      </c>
      <c r="E581" t="s">
        <v>18</v>
      </c>
      <c r="F581">
        <v>3.11</v>
      </c>
      <c r="G581">
        <v>134.80000000000001</v>
      </c>
      <c r="H581" t="s">
        <v>19</v>
      </c>
      <c r="I581" t="s">
        <v>20</v>
      </c>
      <c r="J581" t="s">
        <v>1844</v>
      </c>
      <c r="K581" t="s">
        <v>191</v>
      </c>
      <c r="L581" t="s">
        <v>46</v>
      </c>
      <c r="M581" t="s">
        <v>24</v>
      </c>
      <c r="N581" t="s">
        <v>1845</v>
      </c>
      <c r="O581" t="s">
        <v>1846</v>
      </c>
    </row>
    <row r="582" spans="1:15" x14ac:dyDescent="0.2">
      <c r="A582">
        <v>581</v>
      </c>
      <c r="B582" t="s">
        <v>49</v>
      </c>
      <c r="C582" t="s">
        <v>50</v>
      </c>
      <c r="D582" t="s">
        <v>17</v>
      </c>
      <c r="E582" t="s">
        <v>18</v>
      </c>
      <c r="F582">
        <v>2.5099999999999998</v>
      </c>
      <c r="G582">
        <v>124.6</v>
      </c>
      <c r="H582" t="s">
        <v>61</v>
      </c>
      <c r="I582" t="s">
        <v>104</v>
      </c>
      <c r="J582" t="s">
        <v>1847</v>
      </c>
      <c r="K582" t="s">
        <v>1169</v>
      </c>
      <c r="L582" t="s">
        <v>46</v>
      </c>
      <c r="M582" t="s">
        <v>32</v>
      </c>
      <c r="N582" t="s">
        <v>1848</v>
      </c>
      <c r="O582" t="s">
        <v>1849</v>
      </c>
    </row>
    <row r="583" spans="1:15" x14ac:dyDescent="0.2">
      <c r="A583">
        <v>582</v>
      </c>
      <c r="B583" t="s">
        <v>320</v>
      </c>
      <c r="C583" t="s">
        <v>321</v>
      </c>
      <c r="D583" t="s">
        <v>17</v>
      </c>
      <c r="E583" t="s">
        <v>203</v>
      </c>
      <c r="F583">
        <v>2.82</v>
      </c>
      <c r="G583">
        <v>160.9</v>
      </c>
      <c r="H583" t="s">
        <v>19</v>
      </c>
      <c r="I583" t="s">
        <v>38</v>
      </c>
      <c r="J583" t="s">
        <v>1850</v>
      </c>
      <c r="K583" t="s">
        <v>354</v>
      </c>
      <c r="L583" t="s">
        <v>355</v>
      </c>
      <c r="M583" t="s">
        <v>323</v>
      </c>
      <c r="N583" t="s">
        <v>1851</v>
      </c>
      <c r="O583" t="s">
        <v>1852</v>
      </c>
    </row>
    <row r="584" spans="1:15" x14ac:dyDescent="0.2">
      <c r="A584">
        <v>583</v>
      </c>
      <c r="B584" t="s">
        <v>15</v>
      </c>
      <c r="C584" t="s">
        <v>16</v>
      </c>
      <c r="D584" t="s">
        <v>17</v>
      </c>
      <c r="E584" t="s">
        <v>18</v>
      </c>
      <c r="F584">
        <v>2.58</v>
      </c>
      <c r="G584">
        <v>87.1</v>
      </c>
      <c r="H584" t="s">
        <v>61</v>
      </c>
      <c r="I584" t="s">
        <v>38</v>
      </c>
      <c r="J584" t="s">
        <v>1853</v>
      </c>
      <c r="K584" t="s">
        <v>233</v>
      </c>
      <c r="L584" t="s">
        <v>23</v>
      </c>
      <c r="M584" t="s">
        <v>24</v>
      </c>
      <c r="N584" t="s">
        <v>1854</v>
      </c>
      <c r="O584" t="s">
        <v>1855</v>
      </c>
    </row>
    <row r="585" spans="1:15" x14ac:dyDescent="0.2">
      <c r="A585">
        <v>584</v>
      </c>
      <c r="B585" t="s">
        <v>76</v>
      </c>
      <c r="C585" t="s">
        <v>77</v>
      </c>
      <c r="D585" t="s">
        <v>17</v>
      </c>
      <c r="E585" t="s">
        <v>18</v>
      </c>
      <c r="F585">
        <v>2.74</v>
      </c>
      <c r="G585">
        <v>150.1</v>
      </c>
      <c r="H585" t="s">
        <v>19</v>
      </c>
      <c r="I585" t="s">
        <v>104</v>
      </c>
      <c r="J585" t="s">
        <v>1856</v>
      </c>
      <c r="K585" t="s">
        <v>415</v>
      </c>
      <c r="L585" t="s">
        <v>80</v>
      </c>
      <c r="M585" t="s">
        <v>24</v>
      </c>
      <c r="N585" t="s">
        <v>1857</v>
      </c>
      <c r="O585" t="s">
        <v>1858</v>
      </c>
    </row>
    <row r="586" spans="1:15" x14ac:dyDescent="0.2">
      <c r="A586">
        <v>585</v>
      </c>
      <c r="B586" t="s">
        <v>188</v>
      </c>
      <c r="C586" t="s">
        <v>189</v>
      </c>
      <c r="D586" t="s">
        <v>17</v>
      </c>
      <c r="E586" t="s">
        <v>18</v>
      </c>
      <c r="F586">
        <v>0.72</v>
      </c>
      <c r="G586">
        <v>33.799999999999997</v>
      </c>
      <c r="H586" t="s">
        <v>37</v>
      </c>
      <c r="I586" t="s">
        <v>38</v>
      </c>
      <c r="J586" t="s">
        <v>1859</v>
      </c>
      <c r="K586" t="s">
        <v>191</v>
      </c>
      <c r="L586" t="s">
        <v>46</v>
      </c>
      <c r="M586" t="s">
        <v>24</v>
      </c>
      <c r="N586" t="s">
        <v>1860</v>
      </c>
      <c r="O586" t="s">
        <v>1861</v>
      </c>
    </row>
    <row r="587" spans="1:15" x14ac:dyDescent="0.2">
      <c r="A587">
        <v>586</v>
      </c>
      <c r="B587" t="s">
        <v>87</v>
      </c>
      <c r="C587" t="s">
        <v>88</v>
      </c>
      <c r="D587" t="s">
        <v>17</v>
      </c>
      <c r="E587" t="s">
        <v>69</v>
      </c>
      <c r="F587">
        <v>1.0900000000000001</v>
      </c>
      <c r="G587">
        <v>11</v>
      </c>
      <c r="H587" t="s">
        <v>19</v>
      </c>
      <c r="I587" t="s">
        <v>20</v>
      </c>
      <c r="J587" t="s">
        <v>1862</v>
      </c>
      <c r="K587" t="s">
        <v>90</v>
      </c>
      <c r="L587" t="s">
        <v>91</v>
      </c>
      <c r="M587" t="s">
        <v>32</v>
      </c>
      <c r="N587" t="s">
        <v>1863</v>
      </c>
      <c r="O587" t="s">
        <v>1864</v>
      </c>
    </row>
    <row r="588" spans="1:15" x14ac:dyDescent="0.2">
      <c r="A588">
        <v>587</v>
      </c>
      <c r="B588" t="s">
        <v>392</v>
      </c>
      <c r="C588" t="s">
        <v>393</v>
      </c>
      <c r="D588" t="s">
        <v>17</v>
      </c>
      <c r="E588" t="s">
        <v>18</v>
      </c>
      <c r="F588">
        <v>0.49</v>
      </c>
      <c r="G588">
        <v>32.200000000000003</v>
      </c>
      <c r="H588" t="s">
        <v>156</v>
      </c>
      <c r="I588" t="s">
        <v>20</v>
      </c>
      <c r="J588" t="s">
        <v>1865</v>
      </c>
      <c r="K588" t="s">
        <v>191</v>
      </c>
      <c r="L588" t="s">
        <v>46</v>
      </c>
      <c r="M588" t="s">
        <v>24</v>
      </c>
      <c r="N588" t="s">
        <v>1866</v>
      </c>
      <c r="O588" t="s">
        <v>1867</v>
      </c>
    </row>
    <row r="589" spans="1:15" x14ac:dyDescent="0.2">
      <c r="A589">
        <v>588</v>
      </c>
      <c r="B589" t="s">
        <v>183</v>
      </c>
      <c r="C589" t="s">
        <v>184</v>
      </c>
      <c r="D589" t="s">
        <v>17</v>
      </c>
      <c r="E589" t="s">
        <v>18</v>
      </c>
      <c r="F589">
        <v>2.0499999999999998</v>
      </c>
      <c r="G589">
        <v>71.900000000000006</v>
      </c>
      <c r="H589" t="s">
        <v>61</v>
      </c>
      <c r="I589" t="s">
        <v>38</v>
      </c>
      <c r="J589" t="s">
        <v>1868</v>
      </c>
      <c r="K589" t="s">
        <v>130</v>
      </c>
      <c r="L589" t="s">
        <v>46</v>
      </c>
      <c r="M589" t="s">
        <v>41</v>
      </c>
      <c r="N589" t="s">
        <v>1869</v>
      </c>
      <c r="O589" t="s">
        <v>1870</v>
      </c>
    </row>
    <row r="590" spans="1:15" x14ac:dyDescent="0.2">
      <c r="A590">
        <v>589</v>
      </c>
      <c r="B590" t="s">
        <v>35</v>
      </c>
      <c r="C590" t="s">
        <v>36</v>
      </c>
      <c r="D590" t="s">
        <v>17</v>
      </c>
      <c r="E590" t="s">
        <v>18</v>
      </c>
      <c r="F590">
        <v>3.9</v>
      </c>
      <c r="G590">
        <v>428.9</v>
      </c>
      <c r="H590" t="s">
        <v>61</v>
      </c>
      <c r="I590" t="s">
        <v>38</v>
      </c>
      <c r="J590" t="s">
        <v>1871</v>
      </c>
      <c r="K590" t="s">
        <v>30</v>
      </c>
      <c r="L590" t="s">
        <v>40</v>
      </c>
      <c r="M590" t="s">
        <v>41</v>
      </c>
      <c r="N590" t="s">
        <v>1872</v>
      </c>
      <c r="O590" t="s">
        <v>1873</v>
      </c>
    </row>
    <row r="591" spans="1:15" x14ac:dyDescent="0.2">
      <c r="A591">
        <v>590</v>
      </c>
      <c r="B591" t="s">
        <v>115</v>
      </c>
      <c r="C591" t="s">
        <v>116</v>
      </c>
      <c r="D591" t="s">
        <v>17</v>
      </c>
      <c r="E591" t="s">
        <v>18</v>
      </c>
      <c r="F591">
        <v>4.37</v>
      </c>
      <c r="G591">
        <v>601.29999999999995</v>
      </c>
      <c r="H591" t="s">
        <v>19</v>
      </c>
      <c r="I591" t="s">
        <v>20</v>
      </c>
      <c r="J591" t="s">
        <v>1874</v>
      </c>
      <c r="K591" t="s">
        <v>637</v>
      </c>
      <c r="L591" t="s">
        <v>80</v>
      </c>
      <c r="M591" t="s">
        <v>24</v>
      </c>
      <c r="N591" t="s">
        <v>1875</v>
      </c>
      <c r="O591" t="s">
        <v>1876</v>
      </c>
    </row>
    <row r="592" spans="1:15" x14ac:dyDescent="0.2">
      <c r="A592">
        <v>591</v>
      </c>
      <c r="B592" t="s">
        <v>35</v>
      </c>
      <c r="C592" t="s">
        <v>36</v>
      </c>
      <c r="D592" t="s">
        <v>17</v>
      </c>
      <c r="E592" t="s">
        <v>18</v>
      </c>
      <c r="F592">
        <v>1.25</v>
      </c>
      <c r="G592">
        <v>102.9</v>
      </c>
      <c r="H592" t="s">
        <v>37</v>
      </c>
      <c r="I592" t="s">
        <v>20</v>
      </c>
      <c r="J592" t="s">
        <v>1877</v>
      </c>
      <c r="K592" t="s">
        <v>30</v>
      </c>
      <c r="L592" t="s">
        <v>40</v>
      </c>
      <c r="M592" t="s">
        <v>41</v>
      </c>
      <c r="N592" t="s">
        <v>1878</v>
      </c>
      <c r="O592" t="s">
        <v>1879</v>
      </c>
    </row>
    <row r="593" spans="1:15" x14ac:dyDescent="0.2">
      <c r="A593">
        <v>592</v>
      </c>
      <c r="B593" t="s">
        <v>188</v>
      </c>
      <c r="C593" t="s">
        <v>189</v>
      </c>
      <c r="D593" t="s">
        <v>17</v>
      </c>
      <c r="E593" t="s">
        <v>18</v>
      </c>
      <c r="F593">
        <v>2.39</v>
      </c>
      <c r="G593">
        <v>98.6</v>
      </c>
      <c r="H593" t="s">
        <v>19</v>
      </c>
      <c r="I593" t="s">
        <v>104</v>
      </c>
      <c r="J593" t="s">
        <v>1880</v>
      </c>
      <c r="K593" t="s">
        <v>191</v>
      </c>
      <c r="L593" t="s">
        <v>80</v>
      </c>
      <c r="M593" t="s">
        <v>24</v>
      </c>
      <c r="N593" t="s">
        <v>1881</v>
      </c>
      <c r="O593" t="s">
        <v>1882</v>
      </c>
    </row>
    <row r="594" spans="1:15" x14ac:dyDescent="0.2">
      <c r="A594">
        <v>593</v>
      </c>
      <c r="B594" t="s">
        <v>145</v>
      </c>
      <c r="C594" t="s">
        <v>146</v>
      </c>
      <c r="D594" t="s">
        <v>17</v>
      </c>
      <c r="E594" t="s">
        <v>18</v>
      </c>
      <c r="F594">
        <v>0.46</v>
      </c>
      <c r="G594">
        <v>36.700000000000003</v>
      </c>
      <c r="H594" t="s">
        <v>156</v>
      </c>
      <c r="I594" t="s">
        <v>38</v>
      </c>
      <c r="J594" t="s">
        <v>1883</v>
      </c>
      <c r="K594" t="s">
        <v>148</v>
      </c>
      <c r="L594" t="s">
        <v>23</v>
      </c>
      <c r="M594" t="s">
        <v>41</v>
      </c>
      <c r="N594" t="s">
        <v>1884</v>
      </c>
      <c r="O594" t="s">
        <v>1885</v>
      </c>
    </row>
    <row r="595" spans="1:15" x14ac:dyDescent="0.2">
      <c r="A595">
        <v>594</v>
      </c>
      <c r="B595" t="s">
        <v>127</v>
      </c>
      <c r="C595" t="s">
        <v>128</v>
      </c>
      <c r="D595" t="s">
        <v>17</v>
      </c>
      <c r="E595" t="s">
        <v>18</v>
      </c>
      <c r="F595">
        <v>4.99</v>
      </c>
      <c r="G595">
        <v>779.4</v>
      </c>
      <c r="H595" t="s">
        <v>61</v>
      </c>
      <c r="I595" t="s">
        <v>38</v>
      </c>
      <c r="J595" t="s">
        <v>1886</v>
      </c>
      <c r="K595" t="s">
        <v>210</v>
      </c>
      <c r="L595" t="s">
        <v>31</v>
      </c>
      <c r="M595" t="s">
        <v>24</v>
      </c>
      <c r="N595" t="s">
        <v>1887</v>
      </c>
      <c r="O595" t="s">
        <v>1888</v>
      </c>
    </row>
    <row r="596" spans="1:15" x14ac:dyDescent="0.2">
      <c r="A596">
        <v>595</v>
      </c>
      <c r="B596" t="s">
        <v>76</v>
      </c>
      <c r="C596" t="s">
        <v>77</v>
      </c>
      <c r="D596" t="s">
        <v>17</v>
      </c>
      <c r="E596" t="s">
        <v>18</v>
      </c>
      <c r="F596">
        <v>2.3199999999999998</v>
      </c>
      <c r="G596">
        <v>102.4</v>
      </c>
      <c r="H596" t="s">
        <v>61</v>
      </c>
      <c r="I596" t="s">
        <v>38</v>
      </c>
      <c r="J596" t="s">
        <v>1733</v>
      </c>
      <c r="K596" t="s">
        <v>415</v>
      </c>
      <c r="L596" t="s">
        <v>80</v>
      </c>
      <c r="M596" t="s">
        <v>24</v>
      </c>
      <c r="N596" t="s">
        <v>1889</v>
      </c>
      <c r="O596" t="s">
        <v>1890</v>
      </c>
    </row>
    <row r="597" spans="1:15" x14ac:dyDescent="0.2">
      <c r="A597">
        <v>596</v>
      </c>
      <c r="B597" t="s">
        <v>127</v>
      </c>
      <c r="C597" t="s">
        <v>128</v>
      </c>
      <c r="D597" t="s">
        <v>17</v>
      </c>
      <c r="E597" t="s">
        <v>18</v>
      </c>
      <c r="F597">
        <v>4.3099999999999996</v>
      </c>
      <c r="G597">
        <v>514.4</v>
      </c>
      <c r="H597" t="s">
        <v>61</v>
      </c>
      <c r="I597" t="s">
        <v>104</v>
      </c>
      <c r="J597" t="s">
        <v>1891</v>
      </c>
      <c r="K597" t="s">
        <v>130</v>
      </c>
      <c r="L597" t="s">
        <v>131</v>
      </c>
      <c r="M597" t="s">
        <v>24</v>
      </c>
      <c r="N597" t="s">
        <v>1892</v>
      </c>
      <c r="O597" t="s">
        <v>1893</v>
      </c>
    </row>
    <row r="598" spans="1:15" x14ac:dyDescent="0.2">
      <c r="A598">
        <v>597</v>
      </c>
      <c r="B598" t="s">
        <v>27</v>
      </c>
      <c r="C598" t="s">
        <v>28</v>
      </c>
      <c r="D598" t="s">
        <v>17</v>
      </c>
      <c r="E598" t="s">
        <v>18</v>
      </c>
      <c r="F598">
        <v>2.97</v>
      </c>
      <c r="G598">
        <v>168.8</v>
      </c>
      <c r="H598" t="s">
        <v>61</v>
      </c>
      <c r="I598" t="s">
        <v>104</v>
      </c>
      <c r="J598" t="s">
        <v>1894</v>
      </c>
      <c r="K598" t="s">
        <v>45</v>
      </c>
      <c r="L598" t="s">
        <v>131</v>
      </c>
      <c r="M598" t="s">
        <v>32</v>
      </c>
      <c r="N598" t="s">
        <v>1895</v>
      </c>
      <c r="O598" t="s">
        <v>1896</v>
      </c>
    </row>
    <row r="599" spans="1:15" x14ac:dyDescent="0.2">
      <c r="A599">
        <v>598</v>
      </c>
      <c r="B599" t="s">
        <v>49</v>
      </c>
      <c r="C599" t="s">
        <v>50</v>
      </c>
      <c r="D599" t="s">
        <v>17</v>
      </c>
      <c r="E599" t="s">
        <v>18</v>
      </c>
      <c r="F599">
        <v>2.78</v>
      </c>
      <c r="G599">
        <v>121</v>
      </c>
      <c r="H599" t="s">
        <v>61</v>
      </c>
      <c r="I599" t="s">
        <v>104</v>
      </c>
      <c r="J599" t="s">
        <v>1897</v>
      </c>
      <c r="K599" t="s">
        <v>504</v>
      </c>
      <c r="L599" t="s">
        <v>46</v>
      </c>
      <c r="M599" t="s">
        <v>32</v>
      </c>
      <c r="N599" t="s">
        <v>1898</v>
      </c>
      <c r="O599" t="s">
        <v>1899</v>
      </c>
    </row>
    <row r="600" spans="1:15" x14ac:dyDescent="0.2">
      <c r="A600">
        <v>599</v>
      </c>
      <c r="B600" t="s">
        <v>183</v>
      </c>
      <c r="C600" t="s">
        <v>184</v>
      </c>
      <c r="D600" t="s">
        <v>17</v>
      </c>
      <c r="E600" t="s">
        <v>18</v>
      </c>
      <c r="F600">
        <v>1.1599999999999999</v>
      </c>
      <c r="G600">
        <v>25.5</v>
      </c>
      <c r="H600" t="s">
        <v>37</v>
      </c>
      <c r="I600" t="s">
        <v>38</v>
      </c>
      <c r="J600" t="s">
        <v>1900</v>
      </c>
      <c r="K600" t="s">
        <v>130</v>
      </c>
      <c r="L600" t="s">
        <v>195</v>
      </c>
      <c r="M600" t="s">
        <v>41</v>
      </c>
      <c r="N600" t="s">
        <v>539</v>
      </c>
      <c r="O600" t="s">
        <v>1901</v>
      </c>
    </row>
    <row r="601" spans="1:15" x14ac:dyDescent="0.2">
      <c r="A601">
        <v>600</v>
      </c>
      <c r="B601" t="s">
        <v>207</v>
      </c>
      <c r="C601" t="s">
        <v>208</v>
      </c>
      <c r="D601" t="s">
        <v>17</v>
      </c>
      <c r="E601" t="s">
        <v>18</v>
      </c>
      <c r="F601">
        <v>2.63</v>
      </c>
      <c r="G601">
        <v>97.4</v>
      </c>
      <c r="H601" t="s">
        <v>19</v>
      </c>
      <c r="I601" t="s">
        <v>104</v>
      </c>
      <c r="J601" t="s">
        <v>1902</v>
      </c>
      <c r="K601" t="s">
        <v>210</v>
      </c>
      <c r="L601" t="s">
        <v>452</v>
      </c>
      <c r="M601" t="s">
        <v>24</v>
      </c>
      <c r="N601" t="s">
        <v>1903</v>
      </c>
      <c r="O601" t="s">
        <v>1904</v>
      </c>
    </row>
    <row r="602" spans="1:15" x14ac:dyDescent="0.2">
      <c r="A602">
        <v>601</v>
      </c>
      <c r="B602" t="s">
        <v>49</v>
      </c>
      <c r="C602" t="s">
        <v>50</v>
      </c>
      <c r="D602" t="s">
        <v>17</v>
      </c>
      <c r="E602" t="s">
        <v>18</v>
      </c>
      <c r="F602">
        <v>3.57</v>
      </c>
      <c r="G602">
        <v>217.9</v>
      </c>
      <c r="H602" t="s">
        <v>61</v>
      </c>
      <c r="I602" t="s">
        <v>20</v>
      </c>
      <c r="J602" t="s">
        <v>1905</v>
      </c>
      <c r="K602" t="s">
        <v>742</v>
      </c>
      <c r="L602" t="s">
        <v>153</v>
      </c>
      <c r="M602" t="s">
        <v>32</v>
      </c>
      <c r="N602" t="s">
        <v>1906</v>
      </c>
      <c r="O602" t="s">
        <v>1907</v>
      </c>
    </row>
    <row r="603" spans="1:15" x14ac:dyDescent="0.2">
      <c r="A603">
        <v>602</v>
      </c>
      <c r="B603" t="s">
        <v>183</v>
      </c>
      <c r="C603" t="s">
        <v>184</v>
      </c>
      <c r="D603" t="s">
        <v>17</v>
      </c>
      <c r="E603" t="s">
        <v>18</v>
      </c>
      <c r="F603">
        <v>2.08</v>
      </c>
      <c r="G603">
        <v>66.900000000000006</v>
      </c>
      <c r="H603" t="s">
        <v>61</v>
      </c>
      <c r="I603" t="s">
        <v>38</v>
      </c>
      <c r="J603" t="s">
        <v>1908</v>
      </c>
      <c r="K603" t="s">
        <v>130</v>
      </c>
      <c r="L603" t="s">
        <v>46</v>
      </c>
      <c r="M603" t="s">
        <v>41</v>
      </c>
      <c r="N603" t="s">
        <v>1909</v>
      </c>
      <c r="O603" t="s">
        <v>1910</v>
      </c>
    </row>
    <row r="604" spans="1:15" x14ac:dyDescent="0.2">
      <c r="A604">
        <v>603</v>
      </c>
      <c r="B604" t="s">
        <v>120</v>
      </c>
      <c r="C604" t="s">
        <v>121</v>
      </c>
      <c r="D604" t="s">
        <v>17</v>
      </c>
      <c r="E604" t="s">
        <v>18</v>
      </c>
      <c r="F604">
        <v>2.6</v>
      </c>
      <c r="G604">
        <v>101</v>
      </c>
      <c r="H604" t="s">
        <v>19</v>
      </c>
      <c r="I604" t="s">
        <v>38</v>
      </c>
      <c r="J604" t="s">
        <v>1911</v>
      </c>
      <c r="K604" t="s">
        <v>123</v>
      </c>
      <c r="L604" t="s">
        <v>46</v>
      </c>
      <c r="M604" t="s">
        <v>73</v>
      </c>
      <c r="N604" t="s">
        <v>1912</v>
      </c>
      <c r="O604" t="s">
        <v>1913</v>
      </c>
    </row>
    <row r="605" spans="1:15" x14ac:dyDescent="0.2">
      <c r="A605">
        <v>604</v>
      </c>
      <c r="B605" t="s">
        <v>188</v>
      </c>
      <c r="C605" t="s">
        <v>189</v>
      </c>
      <c r="D605" t="s">
        <v>17</v>
      </c>
      <c r="E605" t="s">
        <v>18</v>
      </c>
      <c r="F605">
        <v>1.24</v>
      </c>
      <c r="G605">
        <v>38.1</v>
      </c>
      <c r="H605" t="s">
        <v>37</v>
      </c>
      <c r="I605" t="s">
        <v>104</v>
      </c>
      <c r="J605" t="s">
        <v>1914</v>
      </c>
      <c r="K605" t="s">
        <v>252</v>
      </c>
      <c r="L605" t="s">
        <v>46</v>
      </c>
      <c r="M605" t="s">
        <v>24</v>
      </c>
      <c r="N605" t="s">
        <v>1915</v>
      </c>
      <c r="O605" t="s">
        <v>1916</v>
      </c>
    </row>
    <row r="606" spans="1:15" x14ac:dyDescent="0.2">
      <c r="A606">
        <v>605</v>
      </c>
      <c r="B606" t="s">
        <v>27</v>
      </c>
      <c r="C606" t="s">
        <v>28</v>
      </c>
      <c r="D606" t="s">
        <v>17</v>
      </c>
      <c r="E606" t="s">
        <v>18</v>
      </c>
      <c r="F606">
        <v>0.37</v>
      </c>
      <c r="G606">
        <v>78.900000000000006</v>
      </c>
      <c r="H606" t="s">
        <v>156</v>
      </c>
      <c r="I606" t="s">
        <v>104</v>
      </c>
      <c r="J606" t="s">
        <v>1917</v>
      </c>
      <c r="K606" t="s">
        <v>148</v>
      </c>
      <c r="L606" t="s">
        <v>131</v>
      </c>
      <c r="M606" t="s">
        <v>32</v>
      </c>
      <c r="N606" t="s">
        <v>1918</v>
      </c>
      <c r="O606" t="s">
        <v>1919</v>
      </c>
    </row>
    <row r="607" spans="1:15" x14ac:dyDescent="0.2">
      <c r="A607">
        <v>606</v>
      </c>
      <c r="B607" t="s">
        <v>87</v>
      </c>
      <c r="C607" t="s">
        <v>88</v>
      </c>
      <c r="D607" t="s">
        <v>17</v>
      </c>
      <c r="E607" t="s">
        <v>69</v>
      </c>
      <c r="F607">
        <v>0.97</v>
      </c>
      <c r="G607">
        <v>11.3</v>
      </c>
      <c r="H607" t="s">
        <v>61</v>
      </c>
      <c r="I607" t="s">
        <v>20</v>
      </c>
      <c r="J607" t="s">
        <v>1920</v>
      </c>
      <c r="K607" t="s">
        <v>248</v>
      </c>
      <c r="L607" t="s">
        <v>91</v>
      </c>
      <c r="M607" t="s">
        <v>32</v>
      </c>
      <c r="N607" t="s">
        <v>1921</v>
      </c>
      <c r="O607" t="s">
        <v>1922</v>
      </c>
    </row>
    <row r="608" spans="1:15" x14ac:dyDescent="0.2">
      <c r="A608">
        <v>607</v>
      </c>
      <c r="B608" t="s">
        <v>320</v>
      </c>
      <c r="C608" t="s">
        <v>321</v>
      </c>
      <c r="D608" t="s">
        <v>17</v>
      </c>
      <c r="E608" t="s">
        <v>203</v>
      </c>
      <c r="F608">
        <v>1.95</v>
      </c>
      <c r="G608">
        <v>80.8</v>
      </c>
      <c r="H608" t="s">
        <v>61</v>
      </c>
      <c r="I608" t="s">
        <v>104</v>
      </c>
      <c r="J608" t="s">
        <v>1923</v>
      </c>
      <c r="K608" t="s">
        <v>354</v>
      </c>
      <c r="L608" t="s">
        <v>355</v>
      </c>
      <c r="M608" t="s">
        <v>323</v>
      </c>
      <c r="N608" t="s">
        <v>1924</v>
      </c>
      <c r="O608" t="s">
        <v>1925</v>
      </c>
    </row>
    <row r="609" spans="1:15" x14ac:dyDescent="0.2">
      <c r="A609">
        <v>608</v>
      </c>
      <c r="B609" t="s">
        <v>188</v>
      </c>
      <c r="C609" t="s">
        <v>189</v>
      </c>
      <c r="D609" t="s">
        <v>17</v>
      </c>
      <c r="E609" t="s">
        <v>18</v>
      </c>
      <c r="F609">
        <v>2.85</v>
      </c>
      <c r="G609">
        <v>122.1</v>
      </c>
      <c r="H609" t="s">
        <v>61</v>
      </c>
      <c r="I609" t="s">
        <v>38</v>
      </c>
      <c r="J609" t="s">
        <v>1926</v>
      </c>
      <c r="K609" t="s">
        <v>252</v>
      </c>
      <c r="L609" t="s">
        <v>23</v>
      </c>
      <c r="M609" t="s">
        <v>24</v>
      </c>
      <c r="N609" t="s">
        <v>1927</v>
      </c>
      <c r="O609" t="s">
        <v>1928</v>
      </c>
    </row>
    <row r="610" spans="1:15" x14ac:dyDescent="0.2">
      <c r="A610">
        <v>609</v>
      </c>
      <c r="B610" t="s">
        <v>120</v>
      </c>
      <c r="C610" t="s">
        <v>121</v>
      </c>
      <c r="D610" t="s">
        <v>17</v>
      </c>
      <c r="E610" t="s">
        <v>18</v>
      </c>
      <c r="F610">
        <v>1.67</v>
      </c>
      <c r="G610">
        <v>49.8</v>
      </c>
      <c r="H610" t="s">
        <v>37</v>
      </c>
      <c r="I610" t="s">
        <v>20</v>
      </c>
      <c r="J610" t="s">
        <v>1929</v>
      </c>
      <c r="K610" t="s">
        <v>123</v>
      </c>
      <c r="L610" t="s">
        <v>124</v>
      </c>
      <c r="M610" t="s">
        <v>73</v>
      </c>
      <c r="N610" t="s">
        <v>1930</v>
      </c>
      <c r="O610" t="s">
        <v>1931</v>
      </c>
    </row>
    <row r="611" spans="1:15" x14ac:dyDescent="0.2">
      <c r="A611">
        <v>610</v>
      </c>
      <c r="B611" t="s">
        <v>207</v>
      </c>
      <c r="C611" t="s">
        <v>208</v>
      </c>
      <c r="D611" t="s">
        <v>17</v>
      </c>
      <c r="E611" t="s">
        <v>18</v>
      </c>
      <c r="F611">
        <v>2.34</v>
      </c>
      <c r="G611">
        <v>65.2</v>
      </c>
      <c r="H611" t="s">
        <v>61</v>
      </c>
      <c r="I611" t="s">
        <v>104</v>
      </c>
      <c r="J611" t="s">
        <v>1932</v>
      </c>
      <c r="K611" t="s">
        <v>210</v>
      </c>
      <c r="L611" t="s">
        <v>465</v>
      </c>
      <c r="M611" t="s">
        <v>24</v>
      </c>
      <c r="N611" t="s">
        <v>1933</v>
      </c>
      <c r="O611" t="s">
        <v>1934</v>
      </c>
    </row>
    <row r="612" spans="1:15" x14ac:dyDescent="0.2">
      <c r="A612">
        <v>611</v>
      </c>
      <c r="B612" t="s">
        <v>120</v>
      </c>
      <c r="C612" t="s">
        <v>121</v>
      </c>
      <c r="D612" t="s">
        <v>17</v>
      </c>
      <c r="E612" t="s">
        <v>18</v>
      </c>
      <c r="F612">
        <v>2.94</v>
      </c>
      <c r="G612">
        <v>122.6</v>
      </c>
      <c r="H612" t="s">
        <v>19</v>
      </c>
      <c r="I612" t="s">
        <v>38</v>
      </c>
      <c r="J612" t="s">
        <v>1935</v>
      </c>
      <c r="K612" t="s">
        <v>135</v>
      </c>
      <c r="L612" t="s">
        <v>124</v>
      </c>
      <c r="M612" t="s">
        <v>73</v>
      </c>
      <c r="N612" t="s">
        <v>1936</v>
      </c>
      <c r="O612" t="s">
        <v>1937</v>
      </c>
    </row>
    <row r="613" spans="1:15" x14ac:dyDescent="0.2">
      <c r="A613">
        <v>612</v>
      </c>
      <c r="B613" t="s">
        <v>183</v>
      </c>
      <c r="C613" t="s">
        <v>184</v>
      </c>
      <c r="D613" t="s">
        <v>17</v>
      </c>
      <c r="E613" t="s">
        <v>18</v>
      </c>
      <c r="F613">
        <v>2.31</v>
      </c>
      <c r="G613">
        <v>79.3</v>
      </c>
      <c r="H613" t="s">
        <v>19</v>
      </c>
      <c r="I613" t="s">
        <v>104</v>
      </c>
      <c r="J613" t="s">
        <v>1938</v>
      </c>
      <c r="K613" t="s">
        <v>130</v>
      </c>
      <c r="L613" t="s">
        <v>195</v>
      </c>
      <c r="M613" t="s">
        <v>41</v>
      </c>
      <c r="N613" t="s">
        <v>1939</v>
      </c>
      <c r="O613" t="s">
        <v>1940</v>
      </c>
    </row>
    <row r="614" spans="1:15" x14ac:dyDescent="0.2">
      <c r="A614">
        <v>613</v>
      </c>
      <c r="B614" t="s">
        <v>49</v>
      </c>
      <c r="C614" t="s">
        <v>50</v>
      </c>
      <c r="D614" t="s">
        <v>17</v>
      </c>
      <c r="E614" t="s">
        <v>18</v>
      </c>
      <c r="F614">
        <v>3.61</v>
      </c>
      <c r="G614">
        <v>210.9</v>
      </c>
      <c r="H614" t="s">
        <v>19</v>
      </c>
      <c r="I614" t="s">
        <v>38</v>
      </c>
      <c r="J614" t="s">
        <v>1941</v>
      </c>
      <c r="K614" t="s">
        <v>742</v>
      </c>
      <c r="L614" t="s">
        <v>56</v>
      </c>
      <c r="M614" t="s">
        <v>32</v>
      </c>
      <c r="N614" t="s">
        <v>1942</v>
      </c>
      <c r="O614" t="s">
        <v>1943</v>
      </c>
    </row>
    <row r="615" spans="1:15" x14ac:dyDescent="0.2">
      <c r="A615">
        <v>614</v>
      </c>
      <c r="B615" t="s">
        <v>67</v>
      </c>
      <c r="C615" t="s">
        <v>68</v>
      </c>
      <c r="D615" t="s">
        <v>17</v>
      </c>
      <c r="E615" t="s">
        <v>69</v>
      </c>
      <c r="F615">
        <v>1.42</v>
      </c>
      <c r="G615">
        <v>25.3</v>
      </c>
      <c r="H615" t="s">
        <v>19</v>
      </c>
      <c r="I615" t="s">
        <v>104</v>
      </c>
      <c r="J615" t="s">
        <v>1944</v>
      </c>
      <c r="K615" t="s">
        <v>142</v>
      </c>
      <c r="L615" t="s">
        <v>72</v>
      </c>
      <c r="M615" t="s">
        <v>73</v>
      </c>
      <c r="N615" t="s">
        <v>1945</v>
      </c>
      <c r="O615" t="s">
        <v>1946</v>
      </c>
    </row>
    <row r="616" spans="1:15" x14ac:dyDescent="0.2">
      <c r="A616">
        <v>615</v>
      </c>
      <c r="B616" t="s">
        <v>207</v>
      </c>
      <c r="C616" t="s">
        <v>208</v>
      </c>
      <c r="D616" t="s">
        <v>17</v>
      </c>
      <c r="E616" t="s">
        <v>18</v>
      </c>
      <c r="F616">
        <v>1.68</v>
      </c>
      <c r="G616">
        <v>36.799999999999997</v>
      </c>
      <c r="H616" t="s">
        <v>37</v>
      </c>
      <c r="I616" t="s">
        <v>20</v>
      </c>
      <c r="J616" t="s">
        <v>1947</v>
      </c>
      <c r="K616" t="s">
        <v>210</v>
      </c>
      <c r="L616" t="s">
        <v>211</v>
      </c>
      <c r="M616" t="s">
        <v>24</v>
      </c>
      <c r="N616" t="s">
        <v>1948</v>
      </c>
      <c r="O616" t="s">
        <v>1949</v>
      </c>
    </row>
    <row r="617" spans="1:15" x14ac:dyDescent="0.2">
      <c r="A617">
        <v>616</v>
      </c>
      <c r="B617" t="s">
        <v>183</v>
      </c>
      <c r="C617" t="s">
        <v>184</v>
      </c>
      <c r="D617" t="s">
        <v>17</v>
      </c>
      <c r="E617" t="s">
        <v>18</v>
      </c>
      <c r="F617">
        <v>2.2999999999999998</v>
      </c>
      <c r="G617">
        <v>78.400000000000006</v>
      </c>
      <c r="H617" t="s">
        <v>19</v>
      </c>
      <c r="I617" t="s">
        <v>38</v>
      </c>
      <c r="J617" t="s">
        <v>1950</v>
      </c>
      <c r="K617" t="s">
        <v>130</v>
      </c>
      <c r="L617" t="s">
        <v>46</v>
      </c>
      <c r="M617" t="s">
        <v>41</v>
      </c>
      <c r="N617" t="s">
        <v>1951</v>
      </c>
      <c r="O617" t="s">
        <v>1952</v>
      </c>
    </row>
    <row r="618" spans="1:15" x14ac:dyDescent="0.2">
      <c r="A618">
        <v>617</v>
      </c>
      <c r="B618" t="s">
        <v>49</v>
      </c>
      <c r="C618" t="s">
        <v>50</v>
      </c>
      <c r="D618" t="s">
        <v>17</v>
      </c>
      <c r="E618" t="s">
        <v>18</v>
      </c>
      <c r="F618">
        <v>3.09</v>
      </c>
      <c r="G618">
        <v>145.80000000000001</v>
      </c>
      <c r="H618" t="s">
        <v>61</v>
      </c>
      <c r="I618" t="s">
        <v>104</v>
      </c>
      <c r="J618" t="s">
        <v>458</v>
      </c>
      <c r="K618" t="s">
        <v>504</v>
      </c>
      <c r="L618" t="s">
        <v>56</v>
      </c>
      <c r="M618" t="s">
        <v>32</v>
      </c>
      <c r="N618" t="s">
        <v>1953</v>
      </c>
      <c r="O618" t="s">
        <v>1954</v>
      </c>
    </row>
    <row r="619" spans="1:15" x14ac:dyDescent="0.2">
      <c r="A619">
        <v>618</v>
      </c>
      <c r="B619" t="s">
        <v>27</v>
      </c>
      <c r="C619" t="s">
        <v>28</v>
      </c>
      <c r="D619" t="s">
        <v>17</v>
      </c>
      <c r="E619" t="s">
        <v>18</v>
      </c>
      <c r="F619">
        <v>2.6</v>
      </c>
      <c r="G619">
        <v>130</v>
      </c>
      <c r="H619" t="s">
        <v>61</v>
      </c>
      <c r="I619" t="s">
        <v>38</v>
      </c>
      <c r="J619" t="s">
        <v>1955</v>
      </c>
      <c r="K619" t="s">
        <v>240</v>
      </c>
      <c r="L619" t="s">
        <v>131</v>
      </c>
      <c r="M619" t="s">
        <v>32</v>
      </c>
      <c r="N619" t="s">
        <v>1956</v>
      </c>
      <c r="O619" t="s">
        <v>1957</v>
      </c>
    </row>
    <row r="620" spans="1:15" x14ac:dyDescent="0.2">
      <c r="A620">
        <v>619</v>
      </c>
      <c r="B620" t="s">
        <v>35</v>
      </c>
      <c r="C620" t="s">
        <v>36</v>
      </c>
      <c r="D620" t="s">
        <v>17</v>
      </c>
      <c r="E620" t="s">
        <v>18</v>
      </c>
      <c r="F620">
        <v>3.66</v>
      </c>
      <c r="G620">
        <v>351.5</v>
      </c>
      <c r="H620" t="s">
        <v>61</v>
      </c>
      <c r="I620" t="s">
        <v>104</v>
      </c>
      <c r="J620" t="s">
        <v>1958</v>
      </c>
      <c r="K620" t="s">
        <v>30</v>
      </c>
      <c r="L620" t="s">
        <v>244</v>
      </c>
      <c r="M620" t="s">
        <v>41</v>
      </c>
      <c r="N620" t="s">
        <v>1959</v>
      </c>
      <c r="O620" t="s">
        <v>1960</v>
      </c>
    </row>
    <row r="621" spans="1:15" x14ac:dyDescent="0.2">
      <c r="A621">
        <v>620</v>
      </c>
      <c r="B621" t="s">
        <v>115</v>
      </c>
      <c r="C621" t="s">
        <v>116</v>
      </c>
      <c r="D621" t="s">
        <v>17</v>
      </c>
      <c r="E621" t="s">
        <v>18</v>
      </c>
      <c r="F621">
        <v>4.6900000000000004</v>
      </c>
      <c r="G621">
        <v>738.4</v>
      </c>
      <c r="H621" t="s">
        <v>19</v>
      </c>
      <c r="I621" t="s">
        <v>20</v>
      </c>
      <c r="J621" t="s">
        <v>1961</v>
      </c>
      <c r="K621" t="s">
        <v>139</v>
      </c>
      <c r="L621" t="s">
        <v>56</v>
      </c>
      <c r="M621" t="s">
        <v>24</v>
      </c>
      <c r="N621" t="s">
        <v>1962</v>
      </c>
      <c r="O621" t="s">
        <v>1963</v>
      </c>
    </row>
    <row r="622" spans="1:15" x14ac:dyDescent="0.2">
      <c r="A622">
        <v>621</v>
      </c>
      <c r="B622" t="s">
        <v>183</v>
      </c>
      <c r="C622" t="s">
        <v>184</v>
      </c>
      <c r="D622" t="s">
        <v>17</v>
      </c>
      <c r="E622" t="s">
        <v>18</v>
      </c>
      <c r="F622">
        <v>2.29</v>
      </c>
      <c r="G622">
        <v>84.4</v>
      </c>
      <c r="H622" t="s">
        <v>19</v>
      </c>
      <c r="I622" t="s">
        <v>38</v>
      </c>
      <c r="J622" t="s">
        <v>1964</v>
      </c>
      <c r="K622" t="s">
        <v>130</v>
      </c>
      <c r="L622" t="s">
        <v>195</v>
      </c>
      <c r="M622" t="s">
        <v>41</v>
      </c>
      <c r="N622" t="s">
        <v>1965</v>
      </c>
      <c r="O622" t="s">
        <v>1966</v>
      </c>
    </row>
    <row r="623" spans="1:15" x14ac:dyDescent="0.2">
      <c r="A623">
        <v>622</v>
      </c>
      <c r="B623" t="s">
        <v>188</v>
      </c>
      <c r="C623" t="s">
        <v>189</v>
      </c>
      <c r="D623" t="s">
        <v>17</v>
      </c>
      <c r="E623" t="s">
        <v>18</v>
      </c>
      <c r="F623">
        <v>1.95</v>
      </c>
      <c r="G623">
        <v>67.5</v>
      </c>
      <c r="H623" t="s">
        <v>61</v>
      </c>
      <c r="I623" t="s">
        <v>104</v>
      </c>
      <c r="J623" t="s">
        <v>1967</v>
      </c>
      <c r="K623" t="s">
        <v>191</v>
      </c>
      <c r="L623" t="s">
        <v>80</v>
      </c>
      <c r="M623" t="s">
        <v>24</v>
      </c>
      <c r="N623" t="s">
        <v>1968</v>
      </c>
      <c r="O623" t="s">
        <v>1969</v>
      </c>
    </row>
    <row r="624" spans="1:15" x14ac:dyDescent="0.2">
      <c r="A624">
        <v>623</v>
      </c>
      <c r="B624" t="s">
        <v>127</v>
      </c>
      <c r="C624" t="s">
        <v>128</v>
      </c>
      <c r="D624" t="s">
        <v>17</v>
      </c>
      <c r="E624" t="s">
        <v>18</v>
      </c>
      <c r="F624">
        <v>4.4400000000000004</v>
      </c>
      <c r="G624">
        <v>509.4</v>
      </c>
      <c r="H624" t="s">
        <v>61</v>
      </c>
      <c r="I624" t="s">
        <v>104</v>
      </c>
      <c r="J624" t="s">
        <v>1970</v>
      </c>
      <c r="K624" t="s">
        <v>52</v>
      </c>
      <c r="L624" t="s">
        <v>131</v>
      </c>
      <c r="M624" t="s">
        <v>24</v>
      </c>
      <c r="N624" t="s">
        <v>1971</v>
      </c>
      <c r="O624" t="s">
        <v>1972</v>
      </c>
    </row>
    <row r="625" spans="1:15" x14ac:dyDescent="0.2">
      <c r="A625">
        <v>624</v>
      </c>
      <c r="B625" t="s">
        <v>183</v>
      </c>
      <c r="C625" t="s">
        <v>184</v>
      </c>
      <c r="D625" t="s">
        <v>17</v>
      </c>
      <c r="E625" t="s">
        <v>18</v>
      </c>
      <c r="F625">
        <v>1.62</v>
      </c>
      <c r="G625">
        <v>38.9</v>
      </c>
      <c r="H625" t="s">
        <v>19</v>
      </c>
      <c r="I625" t="s">
        <v>104</v>
      </c>
      <c r="J625" t="s">
        <v>1820</v>
      </c>
      <c r="K625" t="s">
        <v>130</v>
      </c>
      <c r="L625" t="s">
        <v>46</v>
      </c>
      <c r="M625" t="s">
        <v>41</v>
      </c>
      <c r="N625" t="s">
        <v>1973</v>
      </c>
      <c r="O625" t="s">
        <v>1974</v>
      </c>
    </row>
    <row r="626" spans="1:15" x14ac:dyDescent="0.2">
      <c r="A626">
        <v>625</v>
      </c>
      <c r="B626" t="s">
        <v>183</v>
      </c>
      <c r="C626" t="s">
        <v>184</v>
      </c>
      <c r="D626" t="s">
        <v>17</v>
      </c>
      <c r="E626" t="s">
        <v>18</v>
      </c>
      <c r="F626">
        <v>2</v>
      </c>
      <c r="G626">
        <v>60.9</v>
      </c>
      <c r="H626" t="s">
        <v>19</v>
      </c>
      <c r="I626" t="s">
        <v>104</v>
      </c>
      <c r="J626" t="s">
        <v>1975</v>
      </c>
      <c r="K626" t="s">
        <v>130</v>
      </c>
      <c r="L626" t="s">
        <v>195</v>
      </c>
      <c r="M626" t="s">
        <v>41</v>
      </c>
      <c r="N626" t="s">
        <v>1976</v>
      </c>
      <c r="O626" t="s">
        <v>1977</v>
      </c>
    </row>
    <row r="627" spans="1:15" x14ac:dyDescent="0.2">
      <c r="A627">
        <v>626</v>
      </c>
      <c r="B627" t="s">
        <v>76</v>
      </c>
      <c r="C627" t="s">
        <v>77</v>
      </c>
      <c r="D627" t="s">
        <v>17</v>
      </c>
      <c r="E627" t="s">
        <v>18</v>
      </c>
      <c r="F627">
        <v>2.04</v>
      </c>
      <c r="G627">
        <v>75.599999999999994</v>
      </c>
      <c r="H627" t="s">
        <v>37</v>
      </c>
      <c r="I627" t="s">
        <v>104</v>
      </c>
      <c r="J627" t="s">
        <v>1978</v>
      </c>
      <c r="K627" t="s">
        <v>350</v>
      </c>
      <c r="L627" t="s">
        <v>80</v>
      </c>
      <c r="M627" t="s">
        <v>24</v>
      </c>
      <c r="N627" t="s">
        <v>1979</v>
      </c>
      <c r="O627" t="s">
        <v>1980</v>
      </c>
    </row>
    <row r="628" spans="1:15" x14ac:dyDescent="0.2">
      <c r="A628">
        <v>627</v>
      </c>
      <c r="B628" t="s">
        <v>145</v>
      </c>
      <c r="C628" t="s">
        <v>146</v>
      </c>
      <c r="D628" t="s">
        <v>17</v>
      </c>
      <c r="E628" t="s">
        <v>18</v>
      </c>
      <c r="F628">
        <v>2.82</v>
      </c>
      <c r="G628">
        <v>117.4</v>
      </c>
      <c r="H628" t="s">
        <v>19</v>
      </c>
      <c r="I628" t="s">
        <v>104</v>
      </c>
      <c r="J628" t="s">
        <v>1981</v>
      </c>
      <c r="K628" t="s">
        <v>148</v>
      </c>
      <c r="L628" t="s">
        <v>475</v>
      </c>
      <c r="M628" t="s">
        <v>41</v>
      </c>
      <c r="N628" t="s">
        <v>1982</v>
      </c>
      <c r="O628" t="s">
        <v>1983</v>
      </c>
    </row>
    <row r="629" spans="1:15" x14ac:dyDescent="0.2">
      <c r="A629">
        <v>628</v>
      </c>
      <c r="B629" t="s">
        <v>183</v>
      </c>
      <c r="C629" t="s">
        <v>184</v>
      </c>
      <c r="D629" t="s">
        <v>17</v>
      </c>
      <c r="E629" t="s">
        <v>18</v>
      </c>
      <c r="F629">
        <v>2.23</v>
      </c>
      <c r="G629">
        <v>87.7</v>
      </c>
      <c r="H629" t="s">
        <v>61</v>
      </c>
      <c r="I629" t="s">
        <v>38</v>
      </c>
      <c r="J629" t="s">
        <v>1028</v>
      </c>
      <c r="K629" t="s">
        <v>130</v>
      </c>
      <c r="L629" t="s">
        <v>46</v>
      </c>
      <c r="M629" t="s">
        <v>41</v>
      </c>
      <c r="N629" t="s">
        <v>1984</v>
      </c>
      <c r="O629" t="s">
        <v>1985</v>
      </c>
    </row>
    <row r="630" spans="1:15" x14ac:dyDescent="0.2">
      <c r="A630">
        <v>629</v>
      </c>
      <c r="B630" t="s">
        <v>27</v>
      </c>
      <c r="C630" t="s">
        <v>28</v>
      </c>
      <c r="D630" t="s">
        <v>17</v>
      </c>
      <c r="E630" t="s">
        <v>18</v>
      </c>
      <c r="F630">
        <v>3.71</v>
      </c>
      <c r="G630">
        <v>275.8</v>
      </c>
      <c r="H630" t="s">
        <v>61</v>
      </c>
      <c r="I630" t="s">
        <v>38</v>
      </c>
      <c r="J630" t="s">
        <v>1986</v>
      </c>
      <c r="K630" t="s">
        <v>240</v>
      </c>
      <c r="L630" t="s">
        <v>31</v>
      </c>
      <c r="M630" t="s">
        <v>32</v>
      </c>
      <c r="N630" t="s">
        <v>1987</v>
      </c>
      <c r="O630" t="s">
        <v>1988</v>
      </c>
    </row>
    <row r="631" spans="1:15" x14ac:dyDescent="0.2">
      <c r="A631">
        <v>630</v>
      </c>
      <c r="B631" t="s">
        <v>76</v>
      </c>
      <c r="C631" t="s">
        <v>77</v>
      </c>
      <c r="D631" t="s">
        <v>17</v>
      </c>
      <c r="E631" t="s">
        <v>18</v>
      </c>
      <c r="F631">
        <v>2.4</v>
      </c>
      <c r="G631">
        <v>109.3</v>
      </c>
      <c r="H631" t="s">
        <v>61</v>
      </c>
      <c r="I631" t="s">
        <v>104</v>
      </c>
      <c r="J631" t="s">
        <v>1989</v>
      </c>
      <c r="K631" t="s">
        <v>79</v>
      </c>
      <c r="L631" t="s">
        <v>216</v>
      </c>
      <c r="M631" t="s">
        <v>24</v>
      </c>
      <c r="N631" t="s">
        <v>1990</v>
      </c>
      <c r="O631" t="s">
        <v>1991</v>
      </c>
    </row>
    <row r="632" spans="1:15" x14ac:dyDescent="0.2">
      <c r="A632">
        <v>631</v>
      </c>
      <c r="B632" t="s">
        <v>115</v>
      </c>
      <c r="C632" t="s">
        <v>116</v>
      </c>
      <c r="D632" t="s">
        <v>17</v>
      </c>
      <c r="E632" t="s">
        <v>18</v>
      </c>
      <c r="F632">
        <v>3.39</v>
      </c>
      <c r="G632">
        <v>381.1</v>
      </c>
      <c r="H632" t="s">
        <v>19</v>
      </c>
      <c r="I632" t="s">
        <v>20</v>
      </c>
      <c r="J632" t="s">
        <v>1992</v>
      </c>
      <c r="K632" t="s">
        <v>637</v>
      </c>
      <c r="L632" t="s">
        <v>56</v>
      </c>
      <c r="M632" t="s">
        <v>24</v>
      </c>
      <c r="N632" t="s">
        <v>1993</v>
      </c>
      <c r="O632" t="s">
        <v>1994</v>
      </c>
    </row>
    <row r="633" spans="1:15" x14ac:dyDescent="0.2">
      <c r="A633">
        <v>632</v>
      </c>
      <c r="B633" t="s">
        <v>120</v>
      </c>
      <c r="C633" t="s">
        <v>121</v>
      </c>
      <c r="D633" t="s">
        <v>17</v>
      </c>
      <c r="E633" t="s">
        <v>18</v>
      </c>
      <c r="F633">
        <v>2.83</v>
      </c>
      <c r="G633">
        <v>125.6</v>
      </c>
      <c r="H633" t="s">
        <v>19</v>
      </c>
      <c r="I633" t="s">
        <v>38</v>
      </c>
      <c r="J633" t="s">
        <v>1995</v>
      </c>
      <c r="K633" t="s">
        <v>123</v>
      </c>
      <c r="L633" t="s">
        <v>46</v>
      </c>
      <c r="M633" t="s">
        <v>73</v>
      </c>
      <c r="N633" t="s">
        <v>1996</v>
      </c>
      <c r="O633" t="s">
        <v>1997</v>
      </c>
    </row>
    <row r="634" spans="1:15" x14ac:dyDescent="0.2">
      <c r="A634">
        <v>633</v>
      </c>
      <c r="B634" t="s">
        <v>145</v>
      </c>
      <c r="C634" t="s">
        <v>146</v>
      </c>
      <c r="D634" t="s">
        <v>17</v>
      </c>
      <c r="E634" t="s">
        <v>18</v>
      </c>
      <c r="F634">
        <v>1.35</v>
      </c>
      <c r="G634">
        <v>44</v>
      </c>
      <c r="H634" t="s">
        <v>37</v>
      </c>
      <c r="I634" t="s">
        <v>38</v>
      </c>
      <c r="J634" t="s">
        <v>1998</v>
      </c>
      <c r="K634" t="s">
        <v>148</v>
      </c>
      <c r="L634" t="s">
        <v>23</v>
      </c>
      <c r="M634" t="s">
        <v>41</v>
      </c>
      <c r="N634" t="s">
        <v>1999</v>
      </c>
      <c r="O634" t="s">
        <v>2000</v>
      </c>
    </row>
    <row r="635" spans="1:15" x14ac:dyDescent="0.2">
      <c r="A635">
        <v>634</v>
      </c>
      <c r="B635" t="s">
        <v>35</v>
      </c>
      <c r="C635" t="s">
        <v>36</v>
      </c>
      <c r="D635" t="s">
        <v>17</v>
      </c>
      <c r="E635" t="s">
        <v>18</v>
      </c>
      <c r="F635">
        <v>2.08</v>
      </c>
      <c r="G635">
        <v>134.5</v>
      </c>
      <c r="H635" t="s">
        <v>37</v>
      </c>
      <c r="I635" t="s">
        <v>20</v>
      </c>
      <c r="J635" t="s">
        <v>2001</v>
      </c>
      <c r="K635" t="s">
        <v>30</v>
      </c>
      <c r="L635" t="s">
        <v>244</v>
      </c>
      <c r="M635" t="s">
        <v>41</v>
      </c>
      <c r="N635" t="s">
        <v>2002</v>
      </c>
      <c r="O635" t="s">
        <v>2003</v>
      </c>
    </row>
    <row r="636" spans="1:15" x14ac:dyDescent="0.2">
      <c r="A636">
        <v>635</v>
      </c>
      <c r="B636" t="s">
        <v>120</v>
      </c>
      <c r="C636" t="s">
        <v>121</v>
      </c>
      <c r="D636" t="s">
        <v>17</v>
      </c>
      <c r="E636" t="s">
        <v>18</v>
      </c>
      <c r="F636">
        <v>0.91</v>
      </c>
      <c r="G636">
        <v>29.3</v>
      </c>
      <c r="H636" t="s">
        <v>37</v>
      </c>
      <c r="I636" t="s">
        <v>20</v>
      </c>
      <c r="J636" t="s">
        <v>2004</v>
      </c>
      <c r="K636" t="s">
        <v>123</v>
      </c>
      <c r="L636" t="s">
        <v>124</v>
      </c>
      <c r="M636" t="s">
        <v>73</v>
      </c>
      <c r="N636" t="s">
        <v>2005</v>
      </c>
      <c r="O636" t="s">
        <v>2006</v>
      </c>
    </row>
    <row r="637" spans="1:15" x14ac:dyDescent="0.2">
      <c r="A637">
        <v>636</v>
      </c>
      <c r="B637" t="s">
        <v>15</v>
      </c>
      <c r="C637" t="s">
        <v>16</v>
      </c>
      <c r="D637" t="s">
        <v>17</v>
      </c>
      <c r="E637" t="s">
        <v>18</v>
      </c>
      <c r="F637">
        <v>1.76</v>
      </c>
      <c r="G637">
        <v>51.2</v>
      </c>
      <c r="H637" t="s">
        <v>19</v>
      </c>
      <c r="I637" t="s">
        <v>104</v>
      </c>
      <c r="J637" t="s">
        <v>2007</v>
      </c>
      <c r="K637" t="s">
        <v>22</v>
      </c>
      <c r="L637" t="s">
        <v>46</v>
      </c>
      <c r="M637" t="s">
        <v>24</v>
      </c>
      <c r="N637" t="s">
        <v>2008</v>
      </c>
      <c r="O637" t="s">
        <v>2009</v>
      </c>
    </row>
    <row r="638" spans="1:15" x14ac:dyDescent="0.2">
      <c r="A638">
        <v>637</v>
      </c>
      <c r="B638" t="s">
        <v>120</v>
      </c>
      <c r="C638" t="s">
        <v>121</v>
      </c>
      <c r="D638" t="s">
        <v>17</v>
      </c>
      <c r="E638" t="s">
        <v>18</v>
      </c>
      <c r="F638">
        <v>2.68</v>
      </c>
      <c r="G638">
        <v>118.3</v>
      </c>
      <c r="H638" t="s">
        <v>61</v>
      </c>
      <c r="I638" t="s">
        <v>104</v>
      </c>
      <c r="J638" t="s">
        <v>2010</v>
      </c>
      <c r="K638" t="s">
        <v>135</v>
      </c>
      <c r="L638" t="s">
        <v>46</v>
      </c>
      <c r="M638" t="s">
        <v>73</v>
      </c>
      <c r="N638" t="s">
        <v>2011</v>
      </c>
      <c r="O638" t="s">
        <v>2012</v>
      </c>
    </row>
    <row r="639" spans="1:15" x14ac:dyDescent="0.2">
      <c r="A639">
        <v>638</v>
      </c>
      <c r="B639" t="s">
        <v>201</v>
      </c>
      <c r="C639" t="s">
        <v>202</v>
      </c>
      <c r="D639" t="s">
        <v>17</v>
      </c>
      <c r="E639" t="s">
        <v>203</v>
      </c>
      <c r="F639">
        <v>1.33</v>
      </c>
      <c r="G639">
        <v>55.6</v>
      </c>
      <c r="H639" t="s">
        <v>37</v>
      </c>
      <c r="I639" t="s">
        <v>104</v>
      </c>
      <c r="J639" t="s">
        <v>2013</v>
      </c>
      <c r="K639" t="s">
        <v>106</v>
      </c>
      <c r="L639" t="s">
        <v>259</v>
      </c>
      <c r="M639" t="s">
        <v>41</v>
      </c>
      <c r="N639" t="s">
        <v>2014</v>
      </c>
      <c r="O639" t="s">
        <v>2015</v>
      </c>
    </row>
    <row r="640" spans="1:15" x14ac:dyDescent="0.2">
      <c r="A640">
        <v>639</v>
      </c>
      <c r="B640" t="s">
        <v>188</v>
      </c>
      <c r="C640" t="s">
        <v>189</v>
      </c>
      <c r="D640" t="s">
        <v>17</v>
      </c>
      <c r="E640" t="s">
        <v>18</v>
      </c>
      <c r="F640">
        <v>2.56</v>
      </c>
      <c r="G640">
        <v>95.7</v>
      </c>
      <c r="H640" t="s">
        <v>61</v>
      </c>
      <c r="I640" t="s">
        <v>38</v>
      </c>
      <c r="J640" t="s">
        <v>2016</v>
      </c>
      <c r="K640" t="s">
        <v>191</v>
      </c>
      <c r="L640" t="s">
        <v>23</v>
      </c>
      <c r="M640" t="s">
        <v>24</v>
      </c>
      <c r="N640" t="s">
        <v>2017</v>
      </c>
      <c r="O640" t="s">
        <v>2018</v>
      </c>
    </row>
    <row r="641" spans="1:15" x14ac:dyDescent="0.2">
      <c r="A641">
        <v>640</v>
      </c>
      <c r="B641" t="s">
        <v>320</v>
      </c>
      <c r="C641" t="s">
        <v>321</v>
      </c>
      <c r="D641" t="s">
        <v>17</v>
      </c>
      <c r="E641" t="s">
        <v>203</v>
      </c>
      <c r="F641">
        <v>2.68</v>
      </c>
      <c r="G641">
        <v>134.5</v>
      </c>
      <c r="H641" t="s">
        <v>19</v>
      </c>
      <c r="I641" t="s">
        <v>38</v>
      </c>
      <c r="J641" t="s">
        <v>2019</v>
      </c>
      <c r="K641" t="s">
        <v>297</v>
      </c>
      <c r="L641" t="s">
        <v>23</v>
      </c>
      <c r="M641" t="s">
        <v>323</v>
      </c>
      <c r="N641" t="s">
        <v>2020</v>
      </c>
      <c r="O641" t="s">
        <v>2021</v>
      </c>
    </row>
    <row r="642" spans="1:15" x14ac:dyDescent="0.2">
      <c r="A642">
        <v>641</v>
      </c>
      <c r="B642" t="s">
        <v>207</v>
      </c>
      <c r="C642" t="s">
        <v>208</v>
      </c>
      <c r="D642" t="s">
        <v>17</v>
      </c>
      <c r="E642" t="s">
        <v>18</v>
      </c>
      <c r="F642">
        <v>2.13</v>
      </c>
      <c r="G642">
        <v>60.4</v>
      </c>
      <c r="H642" t="s">
        <v>19</v>
      </c>
      <c r="I642" t="s">
        <v>20</v>
      </c>
      <c r="J642" t="s">
        <v>2022</v>
      </c>
      <c r="K642" t="s">
        <v>210</v>
      </c>
      <c r="L642" t="s">
        <v>465</v>
      </c>
      <c r="M642" t="s">
        <v>24</v>
      </c>
      <c r="N642" t="s">
        <v>2023</v>
      </c>
      <c r="O642" t="s">
        <v>2024</v>
      </c>
    </row>
    <row r="643" spans="1:15" x14ac:dyDescent="0.2">
      <c r="A643">
        <v>642</v>
      </c>
      <c r="B643" t="s">
        <v>15</v>
      </c>
      <c r="C643" t="s">
        <v>16</v>
      </c>
      <c r="D643" t="s">
        <v>17</v>
      </c>
      <c r="E643" t="s">
        <v>18</v>
      </c>
      <c r="F643">
        <v>2.88</v>
      </c>
      <c r="G643">
        <v>141.9</v>
      </c>
      <c r="H643" t="s">
        <v>19</v>
      </c>
      <c r="I643" t="s">
        <v>20</v>
      </c>
      <c r="J643" t="s">
        <v>2025</v>
      </c>
      <c r="K643" t="s">
        <v>22</v>
      </c>
      <c r="L643" t="s">
        <v>84</v>
      </c>
      <c r="M643" t="s">
        <v>24</v>
      </c>
      <c r="N643" t="s">
        <v>2026</v>
      </c>
      <c r="O643" t="s">
        <v>2027</v>
      </c>
    </row>
    <row r="644" spans="1:15" x14ac:dyDescent="0.2">
      <c r="A644">
        <v>643</v>
      </c>
      <c r="B644" t="s">
        <v>15</v>
      </c>
      <c r="C644" t="s">
        <v>16</v>
      </c>
      <c r="D644" t="s">
        <v>17</v>
      </c>
      <c r="E644" t="s">
        <v>18</v>
      </c>
      <c r="F644">
        <v>2.16</v>
      </c>
      <c r="G644">
        <v>73.599999999999994</v>
      </c>
      <c r="H644" t="s">
        <v>61</v>
      </c>
      <c r="I644" t="s">
        <v>38</v>
      </c>
      <c r="J644" t="s">
        <v>2028</v>
      </c>
      <c r="K644" t="s">
        <v>233</v>
      </c>
      <c r="L644" t="s">
        <v>46</v>
      </c>
      <c r="M644" t="s">
        <v>24</v>
      </c>
      <c r="N644" t="s">
        <v>2029</v>
      </c>
      <c r="O644" t="s">
        <v>2030</v>
      </c>
    </row>
    <row r="645" spans="1:15" x14ac:dyDescent="0.2">
      <c r="A645">
        <v>644</v>
      </c>
      <c r="B645" t="s">
        <v>76</v>
      </c>
      <c r="C645" t="s">
        <v>77</v>
      </c>
      <c r="D645" t="s">
        <v>17</v>
      </c>
      <c r="E645" t="s">
        <v>18</v>
      </c>
      <c r="F645">
        <v>1.18</v>
      </c>
      <c r="G645">
        <v>40.5</v>
      </c>
      <c r="H645" t="s">
        <v>37</v>
      </c>
      <c r="I645" t="s">
        <v>20</v>
      </c>
      <c r="J645" t="s">
        <v>2031</v>
      </c>
      <c r="K645" t="s">
        <v>350</v>
      </c>
      <c r="L645" t="s">
        <v>216</v>
      </c>
      <c r="M645" t="s">
        <v>24</v>
      </c>
      <c r="N645" t="s">
        <v>2032</v>
      </c>
      <c r="O645" t="s">
        <v>2033</v>
      </c>
    </row>
    <row r="646" spans="1:15" x14ac:dyDescent="0.2">
      <c r="A646">
        <v>645</v>
      </c>
      <c r="B646" t="s">
        <v>145</v>
      </c>
      <c r="C646" t="s">
        <v>146</v>
      </c>
      <c r="D646" t="s">
        <v>17</v>
      </c>
      <c r="E646" t="s">
        <v>18</v>
      </c>
      <c r="F646">
        <v>3.38</v>
      </c>
      <c r="G646">
        <v>203.8</v>
      </c>
      <c r="H646" t="s">
        <v>19</v>
      </c>
      <c r="I646" t="s">
        <v>104</v>
      </c>
      <c r="J646" t="s">
        <v>2034</v>
      </c>
      <c r="K646" t="s">
        <v>148</v>
      </c>
      <c r="L646" t="s">
        <v>475</v>
      </c>
      <c r="M646" t="s">
        <v>41</v>
      </c>
      <c r="N646" t="s">
        <v>2035</v>
      </c>
      <c r="O646" t="s">
        <v>2036</v>
      </c>
    </row>
    <row r="647" spans="1:15" x14ac:dyDescent="0.2">
      <c r="A647">
        <v>646</v>
      </c>
      <c r="B647" t="s">
        <v>49</v>
      </c>
      <c r="C647" t="s">
        <v>50</v>
      </c>
      <c r="D647" t="s">
        <v>17</v>
      </c>
      <c r="E647" t="s">
        <v>18</v>
      </c>
      <c r="F647">
        <v>3.42</v>
      </c>
      <c r="G647">
        <v>223.3</v>
      </c>
      <c r="H647" t="s">
        <v>19</v>
      </c>
      <c r="I647" t="s">
        <v>38</v>
      </c>
      <c r="J647" t="s">
        <v>2037</v>
      </c>
      <c r="K647" t="s">
        <v>504</v>
      </c>
      <c r="L647" t="s">
        <v>56</v>
      </c>
      <c r="M647" t="s">
        <v>32</v>
      </c>
      <c r="N647" t="s">
        <v>2038</v>
      </c>
      <c r="O647" t="s">
        <v>2039</v>
      </c>
    </row>
    <row r="648" spans="1:15" x14ac:dyDescent="0.2">
      <c r="A648">
        <v>647</v>
      </c>
      <c r="B648" t="s">
        <v>87</v>
      </c>
      <c r="C648" t="s">
        <v>88</v>
      </c>
      <c r="D648" t="s">
        <v>17</v>
      </c>
      <c r="E648" t="s">
        <v>69</v>
      </c>
      <c r="F648">
        <v>1.29</v>
      </c>
      <c r="G648">
        <v>15.6</v>
      </c>
      <c r="H648" t="s">
        <v>19</v>
      </c>
      <c r="I648" t="s">
        <v>104</v>
      </c>
      <c r="J648" t="s">
        <v>2040</v>
      </c>
      <c r="K648" t="s">
        <v>297</v>
      </c>
      <c r="L648" t="s">
        <v>72</v>
      </c>
      <c r="M648" t="s">
        <v>32</v>
      </c>
      <c r="N648" t="s">
        <v>2041</v>
      </c>
      <c r="O648" t="s">
        <v>2042</v>
      </c>
    </row>
    <row r="649" spans="1:15" x14ac:dyDescent="0.2">
      <c r="A649">
        <v>648</v>
      </c>
      <c r="B649" t="s">
        <v>127</v>
      </c>
      <c r="C649" t="s">
        <v>128</v>
      </c>
      <c r="D649" t="s">
        <v>17</v>
      </c>
      <c r="E649" t="s">
        <v>18</v>
      </c>
      <c r="F649">
        <v>1.28</v>
      </c>
      <c r="G649">
        <v>298.10000000000002</v>
      </c>
      <c r="H649" t="s">
        <v>37</v>
      </c>
      <c r="I649" t="s">
        <v>104</v>
      </c>
      <c r="J649" t="s">
        <v>2043</v>
      </c>
      <c r="K649" t="s">
        <v>191</v>
      </c>
      <c r="L649" t="s">
        <v>479</v>
      </c>
      <c r="M649" t="s">
        <v>24</v>
      </c>
      <c r="N649" t="s">
        <v>2044</v>
      </c>
      <c r="O649" t="s">
        <v>2045</v>
      </c>
    </row>
    <row r="650" spans="1:15" x14ac:dyDescent="0.2">
      <c r="A650">
        <v>649</v>
      </c>
      <c r="B650" t="s">
        <v>76</v>
      </c>
      <c r="C650" t="s">
        <v>77</v>
      </c>
      <c r="D650" t="s">
        <v>17</v>
      </c>
      <c r="E650" t="s">
        <v>18</v>
      </c>
      <c r="F650">
        <v>2.42</v>
      </c>
      <c r="G650">
        <v>111.8</v>
      </c>
      <c r="H650" t="s">
        <v>19</v>
      </c>
      <c r="I650" t="s">
        <v>20</v>
      </c>
      <c r="J650" t="s">
        <v>2046</v>
      </c>
      <c r="K650" t="s">
        <v>366</v>
      </c>
      <c r="L650" t="s">
        <v>216</v>
      </c>
      <c r="M650" t="s">
        <v>24</v>
      </c>
      <c r="N650" t="s">
        <v>2047</v>
      </c>
      <c r="O650" t="s">
        <v>2048</v>
      </c>
    </row>
    <row r="651" spans="1:15" x14ac:dyDescent="0.2">
      <c r="A651">
        <v>650</v>
      </c>
      <c r="B651" t="s">
        <v>207</v>
      </c>
      <c r="C651" t="s">
        <v>208</v>
      </c>
      <c r="D651" t="s">
        <v>17</v>
      </c>
      <c r="E651" t="s">
        <v>18</v>
      </c>
      <c r="F651">
        <v>0.8</v>
      </c>
      <c r="G651">
        <v>24</v>
      </c>
      <c r="H651" t="s">
        <v>37</v>
      </c>
      <c r="I651" t="s">
        <v>38</v>
      </c>
      <c r="J651" t="s">
        <v>2049</v>
      </c>
      <c r="K651" t="s">
        <v>210</v>
      </c>
      <c r="L651" t="s">
        <v>452</v>
      </c>
      <c r="M651" t="s">
        <v>24</v>
      </c>
      <c r="N651" t="s">
        <v>2050</v>
      </c>
      <c r="O651" t="s">
        <v>2051</v>
      </c>
    </row>
    <row r="652" spans="1:15" x14ac:dyDescent="0.2">
      <c r="A652">
        <v>651</v>
      </c>
      <c r="B652" t="s">
        <v>145</v>
      </c>
      <c r="C652" t="s">
        <v>146</v>
      </c>
      <c r="D652" t="s">
        <v>17</v>
      </c>
      <c r="E652" t="s">
        <v>18</v>
      </c>
      <c r="F652">
        <v>2.42</v>
      </c>
      <c r="G652">
        <v>107.5</v>
      </c>
      <c r="H652" t="s">
        <v>61</v>
      </c>
      <c r="I652" t="s">
        <v>20</v>
      </c>
      <c r="J652" t="s">
        <v>2052</v>
      </c>
      <c r="K652" t="s">
        <v>148</v>
      </c>
      <c r="L652" t="s">
        <v>23</v>
      </c>
      <c r="M652" t="s">
        <v>41</v>
      </c>
      <c r="N652" t="s">
        <v>2053</v>
      </c>
      <c r="O652" t="s">
        <v>2054</v>
      </c>
    </row>
    <row r="653" spans="1:15" x14ac:dyDescent="0.2">
      <c r="A653">
        <v>652</v>
      </c>
      <c r="B653" t="s">
        <v>76</v>
      </c>
      <c r="C653" t="s">
        <v>77</v>
      </c>
      <c r="D653" t="s">
        <v>17</v>
      </c>
      <c r="E653" t="s">
        <v>18</v>
      </c>
      <c r="F653">
        <v>1.74</v>
      </c>
      <c r="G653">
        <v>63.9</v>
      </c>
      <c r="H653" t="s">
        <v>37</v>
      </c>
      <c r="I653" t="s">
        <v>38</v>
      </c>
      <c r="J653" t="s">
        <v>2055</v>
      </c>
      <c r="K653" t="s">
        <v>350</v>
      </c>
      <c r="L653" t="s">
        <v>80</v>
      </c>
      <c r="M653" t="s">
        <v>24</v>
      </c>
      <c r="N653" t="s">
        <v>2056</v>
      </c>
      <c r="O653" t="s">
        <v>2057</v>
      </c>
    </row>
    <row r="654" spans="1:15" x14ac:dyDescent="0.2">
      <c r="A654">
        <v>653</v>
      </c>
      <c r="B654" t="s">
        <v>59</v>
      </c>
      <c r="C654" t="s">
        <v>60</v>
      </c>
      <c r="D654" t="s">
        <v>17</v>
      </c>
      <c r="E654" t="s">
        <v>18</v>
      </c>
      <c r="F654">
        <v>1.49</v>
      </c>
      <c r="G654">
        <v>55.6</v>
      </c>
      <c r="H654" t="s">
        <v>37</v>
      </c>
      <c r="I654" t="s">
        <v>104</v>
      </c>
      <c r="J654" t="s">
        <v>2058</v>
      </c>
      <c r="K654" t="s">
        <v>98</v>
      </c>
      <c r="L654" t="s">
        <v>581</v>
      </c>
      <c r="M654" t="s">
        <v>41</v>
      </c>
      <c r="N654" t="s">
        <v>2059</v>
      </c>
      <c r="O654" t="s">
        <v>2060</v>
      </c>
    </row>
    <row r="655" spans="1:15" x14ac:dyDescent="0.2">
      <c r="A655">
        <v>654</v>
      </c>
      <c r="B655" t="s">
        <v>76</v>
      </c>
      <c r="C655" t="s">
        <v>77</v>
      </c>
      <c r="D655" t="s">
        <v>17</v>
      </c>
      <c r="E655" t="s">
        <v>18</v>
      </c>
      <c r="F655">
        <v>1.97</v>
      </c>
      <c r="G655">
        <v>77.900000000000006</v>
      </c>
      <c r="H655" t="s">
        <v>37</v>
      </c>
      <c r="I655" t="s">
        <v>20</v>
      </c>
      <c r="J655" t="s">
        <v>2061</v>
      </c>
      <c r="K655" t="s">
        <v>215</v>
      </c>
      <c r="L655" t="s">
        <v>46</v>
      </c>
      <c r="M655" t="s">
        <v>24</v>
      </c>
      <c r="N655" t="s">
        <v>2062</v>
      </c>
      <c r="O655" t="s">
        <v>2063</v>
      </c>
    </row>
    <row r="656" spans="1:15" x14ac:dyDescent="0.2">
      <c r="A656">
        <v>655</v>
      </c>
      <c r="B656" t="s">
        <v>67</v>
      </c>
      <c r="C656" t="s">
        <v>68</v>
      </c>
      <c r="D656" t="s">
        <v>17</v>
      </c>
      <c r="E656" t="s">
        <v>69</v>
      </c>
      <c r="F656">
        <v>1.52</v>
      </c>
      <c r="G656">
        <v>29.1</v>
      </c>
      <c r="H656" t="s">
        <v>19</v>
      </c>
      <c r="I656" t="s">
        <v>38</v>
      </c>
      <c r="J656" t="s">
        <v>2064</v>
      </c>
      <c r="K656" t="s">
        <v>142</v>
      </c>
      <c r="L656" t="s">
        <v>72</v>
      </c>
      <c r="M656" t="s">
        <v>73</v>
      </c>
      <c r="N656" t="s">
        <v>2065</v>
      </c>
      <c r="O656" t="s">
        <v>2066</v>
      </c>
    </row>
    <row r="657" spans="1:15" x14ac:dyDescent="0.2">
      <c r="A657">
        <v>656</v>
      </c>
      <c r="B657" t="s">
        <v>35</v>
      </c>
      <c r="C657" t="s">
        <v>36</v>
      </c>
      <c r="D657" t="s">
        <v>17</v>
      </c>
      <c r="E657" t="s">
        <v>18</v>
      </c>
      <c r="F657">
        <v>2.68</v>
      </c>
      <c r="G657">
        <v>202.8</v>
      </c>
      <c r="H657" t="s">
        <v>19</v>
      </c>
      <c r="I657" t="s">
        <v>20</v>
      </c>
      <c r="J657" t="s">
        <v>2067</v>
      </c>
      <c r="K657" t="s">
        <v>240</v>
      </c>
      <c r="L657" t="s">
        <v>244</v>
      </c>
      <c r="M657" t="s">
        <v>41</v>
      </c>
      <c r="N657" t="s">
        <v>2068</v>
      </c>
      <c r="O657" t="s">
        <v>2069</v>
      </c>
    </row>
    <row r="658" spans="1:15" x14ac:dyDescent="0.2">
      <c r="A658">
        <v>657</v>
      </c>
      <c r="B658" t="s">
        <v>15</v>
      </c>
      <c r="C658" t="s">
        <v>16</v>
      </c>
      <c r="D658" t="s">
        <v>17</v>
      </c>
      <c r="E658" t="s">
        <v>18</v>
      </c>
      <c r="F658">
        <v>0.26</v>
      </c>
      <c r="G658">
        <v>34.1</v>
      </c>
      <c r="H658" t="s">
        <v>156</v>
      </c>
      <c r="I658" t="s">
        <v>38</v>
      </c>
      <c r="J658" t="s">
        <v>1429</v>
      </c>
      <c r="K658" t="s">
        <v>22</v>
      </c>
      <c r="L658" t="s">
        <v>84</v>
      </c>
      <c r="M658" t="s">
        <v>24</v>
      </c>
      <c r="N658" t="s">
        <v>2070</v>
      </c>
      <c r="O658" t="s">
        <v>2071</v>
      </c>
    </row>
    <row r="659" spans="1:15" x14ac:dyDescent="0.2">
      <c r="A659">
        <v>658</v>
      </c>
      <c r="B659" t="s">
        <v>201</v>
      </c>
      <c r="C659" t="s">
        <v>202</v>
      </c>
      <c r="D659" t="s">
        <v>17</v>
      </c>
      <c r="E659" t="s">
        <v>203</v>
      </c>
      <c r="F659">
        <v>2.5299999999999998</v>
      </c>
      <c r="G659">
        <v>140.1</v>
      </c>
      <c r="H659" t="s">
        <v>19</v>
      </c>
      <c r="I659" t="s">
        <v>38</v>
      </c>
      <c r="J659" t="s">
        <v>2072</v>
      </c>
      <c r="K659" t="s">
        <v>282</v>
      </c>
      <c r="L659" t="s">
        <v>259</v>
      </c>
      <c r="M659" t="s">
        <v>41</v>
      </c>
      <c r="N659" t="s">
        <v>2073</v>
      </c>
      <c r="O659" t="s">
        <v>2074</v>
      </c>
    </row>
    <row r="660" spans="1:15" x14ac:dyDescent="0.2">
      <c r="A660">
        <v>659</v>
      </c>
      <c r="B660" t="s">
        <v>49</v>
      </c>
      <c r="C660" t="s">
        <v>50</v>
      </c>
      <c r="D660" t="s">
        <v>17</v>
      </c>
      <c r="E660" t="s">
        <v>18</v>
      </c>
      <c r="F660">
        <v>3.46</v>
      </c>
      <c r="G660">
        <v>208.3</v>
      </c>
      <c r="H660" t="s">
        <v>61</v>
      </c>
      <c r="I660" t="s">
        <v>38</v>
      </c>
      <c r="J660" t="s">
        <v>2075</v>
      </c>
      <c r="K660" t="s">
        <v>1169</v>
      </c>
      <c r="L660" t="s">
        <v>153</v>
      </c>
      <c r="M660" t="s">
        <v>32</v>
      </c>
      <c r="N660" t="s">
        <v>2076</v>
      </c>
      <c r="O660" t="s">
        <v>2077</v>
      </c>
    </row>
    <row r="661" spans="1:15" x14ac:dyDescent="0.2">
      <c r="A661">
        <v>660</v>
      </c>
      <c r="B661" t="s">
        <v>76</v>
      </c>
      <c r="C661" t="s">
        <v>77</v>
      </c>
      <c r="D661" t="s">
        <v>17</v>
      </c>
      <c r="E661" t="s">
        <v>18</v>
      </c>
      <c r="F661">
        <v>1.58</v>
      </c>
      <c r="G661">
        <v>48.3</v>
      </c>
      <c r="H661" t="s">
        <v>37</v>
      </c>
      <c r="I661" t="s">
        <v>38</v>
      </c>
      <c r="J661" t="s">
        <v>2078</v>
      </c>
      <c r="K661" t="s">
        <v>215</v>
      </c>
      <c r="L661" t="s">
        <v>46</v>
      </c>
      <c r="M661" t="s">
        <v>24</v>
      </c>
      <c r="N661" t="s">
        <v>2079</v>
      </c>
      <c r="O661" t="s">
        <v>2080</v>
      </c>
    </row>
    <row r="662" spans="1:15" x14ac:dyDescent="0.2">
      <c r="A662">
        <v>661</v>
      </c>
      <c r="B662" t="s">
        <v>87</v>
      </c>
      <c r="C662" t="s">
        <v>88</v>
      </c>
      <c r="D662" t="s">
        <v>17</v>
      </c>
      <c r="E662" t="s">
        <v>69</v>
      </c>
      <c r="F662">
        <v>0.23</v>
      </c>
      <c r="G662">
        <v>4.4000000000000004</v>
      </c>
      <c r="H662" t="s">
        <v>156</v>
      </c>
      <c r="I662" t="s">
        <v>20</v>
      </c>
      <c r="J662" t="s">
        <v>2081</v>
      </c>
      <c r="K662" t="s">
        <v>272</v>
      </c>
      <c r="L662" t="s">
        <v>91</v>
      </c>
      <c r="M662" t="s">
        <v>32</v>
      </c>
      <c r="N662" t="s">
        <v>2082</v>
      </c>
      <c r="O662" t="s">
        <v>2083</v>
      </c>
    </row>
    <row r="663" spans="1:15" x14ac:dyDescent="0.2">
      <c r="A663">
        <v>662</v>
      </c>
      <c r="B663" t="s">
        <v>188</v>
      </c>
      <c r="C663" t="s">
        <v>189</v>
      </c>
      <c r="D663" t="s">
        <v>17</v>
      </c>
      <c r="E663" t="s">
        <v>18</v>
      </c>
      <c r="F663">
        <v>0.71</v>
      </c>
      <c r="G663">
        <v>30.5</v>
      </c>
      <c r="H663" t="s">
        <v>37</v>
      </c>
      <c r="I663" t="s">
        <v>20</v>
      </c>
      <c r="J663" t="s">
        <v>2084</v>
      </c>
      <c r="K663" t="s">
        <v>191</v>
      </c>
      <c r="L663" t="s">
        <v>80</v>
      </c>
      <c r="M663" t="s">
        <v>24</v>
      </c>
      <c r="N663" t="s">
        <v>2085</v>
      </c>
      <c r="O663" t="s">
        <v>2086</v>
      </c>
    </row>
    <row r="664" spans="1:15" x14ac:dyDescent="0.2">
      <c r="A664">
        <v>663</v>
      </c>
      <c r="B664" t="s">
        <v>87</v>
      </c>
      <c r="C664" t="s">
        <v>88</v>
      </c>
      <c r="D664" t="s">
        <v>17</v>
      </c>
      <c r="E664" t="s">
        <v>69</v>
      </c>
      <c r="F664">
        <v>1.24</v>
      </c>
      <c r="G664">
        <v>15.1</v>
      </c>
      <c r="H664" t="s">
        <v>19</v>
      </c>
      <c r="I664" t="s">
        <v>104</v>
      </c>
      <c r="J664" t="s">
        <v>2087</v>
      </c>
      <c r="K664" t="s">
        <v>90</v>
      </c>
      <c r="L664" t="s">
        <v>72</v>
      </c>
      <c r="M664" t="s">
        <v>32</v>
      </c>
      <c r="N664" t="s">
        <v>2088</v>
      </c>
      <c r="O664" t="s">
        <v>2089</v>
      </c>
    </row>
    <row r="665" spans="1:15" x14ac:dyDescent="0.2">
      <c r="A665">
        <v>664</v>
      </c>
      <c r="B665" t="s">
        <v>35</v>
      </c>
      <c r="C665" t="s">
        <v>36</v>
      </c>
      <c r="D665" t="s">
        <v>17</v>
      </c>
      <c r="E665" t="s">
        <v>18</v>
      </c>
      <c r="F665">
        <v>4.0199999999999996</v>
      </c>
      <c r="G665">
        <v>441</v>
      </c>
      <c r="H665" t="s">
        <v>19</v>
      </c>
      <c r="I665" t="s">
        <v>38</v>
      </c>
      <c r="J665" t="s">
        <v>2090</v>
      </c>
      <c r="K665" t="s">
        <v>240</v>
      </c>
      <c r="L665" t="s">
        <v>40</v>
      </c>
      <c r="M665" t="s">
        <v>41</v>
      </c>
      <c r="N665" t="s">
        <v>2091</v>
      </c>
      <c r="O665" t="s">
        <v>2092</v>
      </c>
    </row>
    <row r="666" spans="1:15" x14ac:dyDescent="0.2">
      <c r="A666">
        <v>665</v>
      </c>
      <c r="B666" t="s">
        <v>59</v>
      </c>
      <c r="C666" t="s">
        <v>60</v>
      </c>
      <c r="D666" t="s">
        <v>17</v>
      </c>
      <c r="E666" t="s">
        <v>18</v>
      </c>
      <c r="F666">
        <v>2.06</v>
      </c>
      <c r="G666">
        <v>74.5</v>
      </c>
      <c r="H666" t="s">
        <v>19</v>
      </c>
      <c r="I666" t="s">
        <v>20</v>
      </c>
      <c r="J666" t="s">
        <v>2093</v>
      </c>
      <c r="K666" t="s">
        <v>520</v>
      </c>
      <c r="L666" t="s">
        <v>581</v>
      </c>
      <c r="M666" t="s">
        <v>41</v>
      </c>
      <c r="N666" t="s">
        <v>2094</v>
      </c>
      <c r="O666" t="s">
        <v>2095</v>
      </c>
    </row>
    <row r="667" spans="1:15" x14ac:dyDescent="0.2">
      <c r="A667">
        <v>666</v>
      </c>
      <c r="B667" t="s">
        <v>120</v>
      </c>
      <c r="C667" t="s">
        <v>121</v>
      </c>
      <c r="D667" t="s">
        <v>17</v>
      </c>
      <c r="E667" t="s">
        <v>18</v>
      </c>
      <c r="F667">
        <v>3.25</v>
      </c>
      <c r="G667">
        <v>174</v>
      </c>
      <c r="H667" t="s">
        <v>19</v>
      </c>
      <c r="I667" t="s">
        <v>20</v>
      </c>
      <c r="J667" t="s">
        <v>2096</v>
      </c>
      <c r="K667" t="s">
        <v>123</v>
      </c>
      <c r="L667" t="s">
        <v>124</v>
      </c>
      <c r="M667" t="s">
        <v>73</v>
      </c>
      <c r="N667" t="s">
        <v>2097</v>
      </c>
      <c r="O667" t="s">
        <v>2098</v>
      </c>
    </row>
    <row r="668" spans="1:15" x14ac:dyDescent="0.2">
      <c r="A668">
        <v>667</v>
      </c>
      <c r="B668" t="s">
        <v>188</v>
      </c>
      <c r="C668" t="s">
        <v>189</v>
      </c>
      <c r="D668" t="s">
        <v>17</v>
      </c>
      <c r="E668" t="s">
        <v>18</v>
      </c>
      <c r="F668">
        <v>3.38</v>
      </c>
      <c r="G668">
        <v>161.30000000000001</v>
      </c>
      <c r="H668" t="s">
        <v>19</v>
      </c>
      <c r="I668" t="s">
        <v>20</v>
      </c>
      <c r="J668" t="s">
        <v>2099</v>
      </c>
      <c r="K668" t="s">
        <v>252</v>
      </c>
      <c r="L668" t="s">
        <v>46</v>
      </c>
      <c r="M668" t="s">
        <v>24</v>
      </c>
      <c r="N668" t="s">
        <v>2100</v>
      </c>
      <c r="O668" t="s">
        <v>2101</v>
      </c>
    </row>
    <row r="669" spans="1:15" x14ac:dyDescent="0.2">
      <c r="A669">
        <v>668</v>
      </c>
      <c r="B669" t="s">
        <v>115</v>
      </c>
      <c r="C669" t="s">
        <v>116</v>
      </c>
      <c r="D669" t="s">
        <v>17</v>
      </c>
      <c r="E669" t="s">
        <v>18</v>
      </c>
      <c r="F669">
        <v>4.29</v>
      </c>
      <c r="G669">
        <v>647.70000000000005</v>
      </c>
      <c r="H669" t="s">
        <v>19</v>
      </c>
      <c r="I669" t="s">
        <v>38</v>
      </c>
      <c r="J669" t="s">
        <v>2102</v>
      </c>
      <c r="K669" t="s">
        <v>223</v>
      </c>
      <c r="L669" t="s">
        <v>46</v>
      </c>
      <c r="M669" t="s">
        <v>24</v>
      </c>
      <c r="N669" t="s">
        <v>2103</v>
      </c>
      <c r="O669" t="s">
        <v>2104</v>
      </c>
    </row>
    <row r="670" spans="1:15" x14ac:dyDescent="0.2">
      <c r="A670">
        <v>669</v>
      </c>
      <c r="B670" t="s">
        <v>115</v>
      </c>
      <c r="C670" t="s">
        <v>116</v>
      </c>
      <c r="D670" t="s">
        <v>17</v>
      </c>
      <c r="E670" t="s">
        <v>18</v>
      </c>
      <c r="F670">
        <v>4.18</v>
      </c>
      <c r="G670">
        <v>571.79999999999995</v>
      </c>
      <c r="H670" t="s">
        <v>19</v>
      </c>
      <c r="I670" t="s">
        <v>38</v>
      </c>
      <c r="J670" t="s">
        <v>2105</v>
      </c>
      <c r="K670" t="s">
        <v>282</v>
      </c>
      <c r="L670" t="s">
        <v>46</v>
      </c>
      <c r="M670" t="s">
        <v>24</v>
      </c>
      <c r="N670" t="s">
        <v>2106</v>
      </c>
      <c r="O670" t="s">
        <v>2107</v>
      </c>
    </row>
    <row r="671" spans="1:15" x14ac:dyDescent="0.2">
      <c r="A671">
        <v>670</v>
      </c>
      <c r="B671" t="s">
        <v>35</v>
      </c>
      <c r="C671" t="s">
        <v>36</v>
      </c>
      <c r="D671" t="s">
        <v>17</v>
      </c>
      <c r="E671" t="s">
        <v>18</v>
      </c>
      <c r="F671">
        <v>3.98</v>
      </c>
      <c r="G671">
        <v>357.4</v>
      </c>
      <c r="H671" t="s">
        <v>19</v>
      </c>
      <c r="I671" t="s">
        <v>38</v>
      </c>
      <c r="J671" t="s">
        <v>2108</v>
      </c>
      <c r="K671" t="s">
        <v>30</v>
      </c>
      <c r="L671" t="s">
        <v>40</v>
      </c>
      <c r="M671" t="s">
        <v>41</v>
      </c>
      <c r="N671" t="s">
        <v>2109</v>
      </c>
      <c r="O671" t="s">
        <v>2110</v>
      </c>
    </row>
    <row r="672" spans="1:15" x14ac:dyDescent="0.2">
      <c r="A672">
        <v>671</v>
      </c>
      <c r="B672" t="s">
        <v>76</v>
      </c>
      <c r="C672" t="s">
        <v>77</v>
      </c>
      <c r="D672" t="s">
        <v>17</v>
      </c>
      <c r="E672" t="s">
        <v>18</v>
      </c>
      <c r="F672">
        <v>2.56</v>
      </c>
      <c r="G672">
        <v>130.6</v>
      </c>
      <c r="H672" t="s">
        <v>19</v>
      </c>
      <c r="I672" t="s">
        <v>20</v>
      </c>
      <c r="J672" t="s">
        <v>2111</v>
      </c>
      <c r="K672" t="s">
        <v>366</v>
      </c>
      <c r="L672" t="s">
        <v>80</v>
      </c>
      <c r="M672" t="s">
        <v>24</v>
      </c>
      <c r="N672" t="s">
        <v>2112</v>
      </c>
      <c r="O672" t="s">
        <v>2113</v>
      </c>
    </row>
    <row r="673" spans="1:15" x14ac:dyDescent="0.2">
      <c r="A673">
        <v>672</v>
      </c>
      <c r="B673" t="s">
        <v>59</v>
      </c>
      <c r="C673" t="s">
        <v>60</v>
      </c>
      <c r="D673" t="s">
        <v>17</v>
      </c>
      <c r="E673" t="s">
        <v>18</v>
      </c>
      <c r="F673">
        <v>2.29</v>
      </c>
      <c r="G673">
        <v>88.8</v>
      </c>
      <c r="H673" t="s">
        <v>19</v>
      </c>
      <c r="I673" t="s">
        <v>38</v>
      </c>
      <c r="J673" t="s">
        <v>2114</v>
      </c>
      <c r="K673" t="s">
        <v>98</v>
      </c>
      <c r="L673" t="s">
        <v>23</v>
      </c>
      <c r="M673" t="s">
        <v>41</v>
      </c>
      <c r="N673" t="s">
        <v>2115</v>
      </c>
      <c r="O673" t="s">
        <v>2116</v>
      </c>
    </row>
    <row r="674" spans="1:15" x14ac:dyDescent="0.2">
      <c r="A674">
        <v>673</v>
      </c>
      <c r="B674" t="s">
        <v>127</v>
      </c>
      <c r="C674" t="s">
        <v>128</v>
      </c>
      <c r="D674" t="s">
        <v>17</v>
      </c>
      <c r="E674" t="s">
        <v>18</v>
      </c>
      <c r="F674">
        <v>5.05</v>
      </c>
      <c r="G674">
        <v>624.1</v>
      </c>
      <c r="H674" t="s">
        <v>19</v>
      </c>
      <c r="I674" t="s">
        <v>20</v>
      </c>
      <c r="J674" t="s">
        <v>2117</v>
      </c>
      <c r="K674" t="s">
        <v>286</v>
      </c>
      <c r="L674" t="s">
        <v>131</v>
      </c>
      <c r="M674" t="s">
        <v>24</v>
      </c>
      <c r="N674" t="s">
        <v>2118</v>
      </c>
      <c r="O674" t="s">
        <v>2119</v>
      </c>
    </row>
    <row r="675" spans="1:15" x14ac:dyDescent="0.2">
      <c r="A675">
        <v>674</v>
      </c>
      <c r="B675" t="s">
        <v>120</v>
      </c>
      <c r="C675" t="s">
        <v>121</v>
      </c>
      <c r="D675" t="s">
        <v>17</v>
      </c>
      <c r="E675" t="s">
        <v>18</v>
      </c>
      <c r="F675">
        <v>2.39</v>
      </c>
      <c r="G675">
        <v>94.9</v>
      </c>
      <c r="H675" t="s">
        <v>61</v>
      </c>
      <c r="I675" t="s">
        <v>20</v>
      </c>
      <c r="J675" t="s">
        <v>2120</v>
      </c>
      <c r="K675" t="s">
        <v>135</v>
      </c>
      <c r="L675" t="s">
        <v>124</v>
      </c>
      <c r="M675" t="s">
        <v>73</v>
      </c>
      <c r="N675" t="s">
        <v>2121</v>
      </c>
      <c r="O675" t="s">
        <v>2122</v>
      </c>
    </row>
    <row r="676" spans="1:15" x14ac:dyDescent="0.2">
      <c r="A676">
        <v>675</v>
      </c>
      <c r="B676" t="s">
        <v>392</v>
      </c>
      <c r="C676" t="s">
        <v>393</v>
      </c>
      <c r="D676" t="s">
        <v>17</v>
      </c>
      <c r="E676" t="s">
        <v>18</v>
      </c>
      <c r="F676">
        <v>2.58</v>
      </c>
      <c r="G676">
        <v>91.1</v>
      </c>
      <c r="H676" t="s">
        <v>61</v>
      </c>
      <c r="I676" t="s">
        <v>38</v>
      </c>
      <c r="J676" t="s">
        <v>2123</v>
      </c>
      <c r="K676" t="s">
        <v>191</v>
      </c>
      <c r="L676" t="s">
        <v>475</v>
      </c>
      <c r="M676" t="s">
        <v>24</v>
      </c>
      <c r="N676" t="s">
        <v>2124</v>
      </c>
      <c r="O676" t="s">
        <v>2125</v>
      </c>
    </row>
    <row r="677" spans="1:15" x14ac:dyDescent="0.2">
      <c r="A677">
        <v>676</v>
      </c>
      <c r="B677" t="s">
        <v>127</v>
      </c>
      <c r="C677" t="s">
        <v>128</v>
      </c>
      <c r="D677" t="s">
        <v>17</v>
      </c>
      <c r="E677" t="s">
        <v>18</v>
      </c>
      <c r="F677">
        <v>4.51</v>
      </c>
      <c r="G677">
        <v>642.29999999999995</v>
      </c>
      <c r="H677" t="s">
        <v>19</v>
      </c>
      <c r="I677" t="s">
        <v>38</v>
      </c>
      <c r="J677" t="s">
        <v>2126</v>
      </c>
      <c r="K677" t="s">
        <v>210</v>
      </c>
      <c r="L677" t="s">
        <v>266</v>
      </c>
      <c r="M677" t="s">
        <v>24</v>
      </c>
      <c r="N677" t="s">
        <v>2127</v>
      </c>
      <c r="O677" t="s">
        <v>2128</v>
      </c>
    </row>
    <row r="678" spans="1:15" x14ac:dyDescent="0.2">
      <c r="A678">
        <v>677</v>
      </c>
      <c r="B678" t="s">
        <v>67</v>
      </c>
      <c r="C678" t="s">
        <v>68</v>
      </c>
      <c r="D678" t="s">
        <v>17</v>
      </c>
      <c r="E678" t="s">
        <v>69</v>
      </c>
      <c r="F678">
        <v>1.38</v>
      </c>
      <c r="G678">
        <v>22.7</v>
      </c>
      <c r="H678" t="s">
        <v>61</v>
      </c>
      <c r="I678" t="s">
        <v>104</v>
      </c>
      <c r="J678" t="s">
        <v>340</v>
      </c>
      <c r="K678" t="s">
        <v>142</v>
      </c>
      <c r="L678" t="s">
        <v>72</v>
      </c>
      <c r="M678" t="s">
        <v>73</v>
      </c>
      <c r="N678" t="s">
        <v>2129</v>
      </c>
      <c r="O678" t="s">
        <v>2130</v>
      </c>
    </row>
    <row r="679" spans="1:15" x14ac:dyDescent="0.2">
      <c r="A679">
        <v>678</v>
      </c>
      <c r="B679" t="s">
        <v>145</v>
      </c>
      <c r="C679" t="s">
        <v>146</v>
      </c>
      <c r="D679" t="s">
        <v>17</v>
      </c>
      <c r="E679" t="s">
        <v>18</v>
      </c>
      <c r="F679">
        <v>2.95</v>
      </c>
      <c r="G679">
        <v>147.19999999999999</v>
      </c>
      <c r="H679" t="s">
        <v>61</v>
      </c>
      <c r="I679" t="s">
        <v>104</v>
      </c>
      <c r="J679" t="s">
        <v>2131</v>
      </c>
      <c r="K679" t="s">
        <v>148</v>
      </c>
      <c r="L679" t="s">
        <v>23</v>
      </c>
      <c r="M679" t="s">
        <v>41</v>
      </c>
      <c r="N679" t="s">
        <v>2132</v>
      </c>
      <c r="O679" t="s">
        <v>2133</v>
      </c>
    </row>
    <row r="680" spans="1:15" x14ac:dyDescent="0.2">
      <c r="A680">
        <v>679</v>
      </c>
      <c r="B680" t="s">
        <v>27</v>
      </c>
      <c r="C680" t="s">
        <v>28</v>
      </c>
      <c r="D680" t="s">
        <v>17</v>
      </c>
      <c r="E680" t="s">
        <v>18</v>
      </c>
      <c r="F680">
        <v>4.18</v>
      </c>
      <c r="G680">
        <v>311.2</v>
      </c>
      <c r="H680" t="s">
        <v>19</v>
      </c>
      <c r="I680" t="s">
        <v>104</v>
      </c>
      <c r="J680" t="s">
        <v>2134</v>
      </c>
      <c r="K680" t="s">
        <v>148</v>
      </c>
      <c r="L680" t="s">
        <v>317</v>
      </c>
      <c r="M680" t="s">
        <v>32</v>
      </c>
      <c r="N680" t="s">
        <v>2135</v>
      </c>
      <c r="O680" t="s">
        <v>2136</v>
      </c>
    </row>
    <row r="681" spans="1:15" x14ac:dyDescent="0.2">
      <c r="A681">
        <v>680</v>
      </c>
      <c r="B681" t="s">
        <v>320</v>
      </c>
      <c r="C681" t="s">
        <v>321</v>
      </c>
      <c r="D681" t="s">
        <v>17</v>
      </c>
      <c r="E681" t="s">
        <v>203</v>
      </c>
      <c r="F681">
        <v>2.5099999999999998</v>
      </c>
      <c r="G681">
        <v>103.1</v>
      </c>
      <c r="H681" t="s">
        <v>19</v>
      </c>
      <c r="I681" t="s">
        <v>38</v>
      </c>
      <c r="J681" t="s">
        <v>2137</v>
      </c>
      <c r="K681" t="s">
        <v>330</v>
      </c>
      <c r="L681" t="s">
        <v>355</v>
      </c>
      <c r="M681" t="s">
        <v>323</v>
      </c>
      <c r="N681" t="s">
        <v>2138</v>
      </c>
      <c r="O681" t="s">
        <v>2139</v>
      </c>
    </row>
    <row r="682" spans="1:15" x14ac:dyDescent="0.2">
      <c r="A682">
        <v>681</v>
      </c>
      <c r="B682" t="s">
        <v>15</v>
      </c>
      <c r="C682" t="s">
        <v>16</v>
      </c>
      <c r="D682" t="s">
        <v>17</v>
      </c>
      <c r="E682" t="s">
        <v>18</v>
      </c>
      <c r="F682">
        <v>1.05</v>
      </c>
      <c r="G682">
        <v>35</v>
      </c>
      <c r="H682" t="s">
        <v>37</v>
      </c>
      <c r="I682" t="s">
        <v>38</v>
      </c>
      <c r="J682" t="s">
        <v>2140</v>
      </c>
      <c r="K682" t="s">
        <v>233</v>
      </c>
      <c r="L682" t="s">
        <v>23</v>
      </c>
      <c r="M682" t="s">
        <v>24</v>
      </c>
      <c r="N682" t="s">
        <v>2141</v>
      </c>
      <c r="O682" t="s">
        <v>2142</v>
      </c>
    </row>
    <row r="683" spans="1:15" x14ac:dyDescent="0.2">
      <c r="A683">
        <v>682</v>
      </c>
      <c r="B683" t="s">
        <v>15</v>
      </c>
      <c r="C683" t="s">
        <v>16</v>
      </c>
      <c r="D683" t="s">
        <v>17</v>
      </c>
      <c r="E683" t="s">
        <v>18</v>
      </c>
      <c r="F683">
        <v>0.17</v>
      </c>
      <c r="G683">
        <v>26</v>
      </c>
      <c r="H683" t="s">
        <v>156</v>
      </c>
      <c r="I683" t="s">
        <v>38</v>
      </c>
      <c r="J683" t="s">
        <v>2143</v>
      </c>
      <c r="K683" t="s">
        <v>45</v>
      </c>
      <c r="L683" t="s">
        <v>46</v>
      </c>
      <c r="M683" t="s">
        <v>24</v>
      </c>
      <c r="N683" t="s">
        <v>2144</v>
      </c>
      <c r="O683" t="s">
        <v>2145</v>
      </c>
    </row>
    <row r="684" spans="1:15" x14ac:dyDescent="0.2">
      <c r="A684">
        <v>683</v>
      </c>
      <c r="B684" t="s">
        <v>59</v>
      </c>
      <c r="C684" t="s">
        <v>60</v>
      </c>
      <c r="D684" t="s">
        <v>17</v>
      </c>
      <c r="E684" t="s">
        <v>18</v>
      </c>
      <c r="F684">
        <v>0.43</v>
      </c>
      <c r="G684">
        <v>33.799999999999997</v>
      </c>
      <c r="H684" t="s">
        <v>156</v>
      </c>
      <c r="I684" t="s">
        <v>104</v>
      </c>
      <c r="J684" t="s">
        <v>2146</v>
      </c>
      <c r="K684" t="s">
        <v>520</v>
      </c>
      <c r="L684" t="s">
        <v>581</v>
      </c>
      <c r="M684" t="s">
        <v>41</v>
      </c>
      <c r="N684" t="s">
        <v>2147</v>
      </c>
      <c r="O684" t="s">
        <v>2148</v>
      </c>
    </row>
    <row r="685" spans="1:15" x14ac:dyDescent="0.2">
      <c r="A685">
        <v>684</v>
      </c>
      <c r="B685" t="s">
        <v>392</v>
      </c>
      <c r="C685" t="s">
        <v>393</v>
      </c>
      <c r="D685" t="s">
        <v>17</v>
      </c>
      <c r="E685" t="s">
        <v>18</v>
      </c>
      <c r="F685">
        <v>2.5299999999999998</v>
      </c>
      <c r="G685">
        <v>80.7</v>
      </c>
      <c r="H685" t="s">
        <v>19</v>
      </c>
      <c r="I685" t="s">
        <v>38</v>
      </c>
      <c r="J685" t="s">
        <v>2149</v>
      </c>
      <c r="K685" t="s">
        <v>191</v>
      </c>
      <c r="L685" t="s">
        <v>475</v>
      </c>
      <c r="M685" t="s">
        <v>24</v>
      </c>
      <c r="N685" t="s">
        <v>2150</v>
      </c>
      <c r="O685" t="s">
        <v>2151</v>
      </c>
    </row>
    <row r="686" spans="1:15" x14ac:dyDescent="0.2">
      <c r="A686">
        <v>685</v>
      </c>
      <c r="B686" t="s">
        <v>201</v>
      </c>
      <c r="C686" t="s">
        <v>202</v>
      </c>
      <c r="D686" t="s">
        <v>17</v>
      </c>
      <c r="E686" t="s">
        <v>203</v>
      </c>
      <c r="F686">
        <v>2.58</v>
      </c>
      <c r="G686">
        <v>115.4</v>
      </c>
      <c r="H686" t="s">
        <v>19</v>
      </c>
      <c r="I686" t="s">
        <v>20</v>
      </c>
      <c r="J686" t="s">
        <v>2152</v>
      </c>
      <c r="K686" t="s">
        <v>248</v>
      </c>
      <c r="L686" t="s">
        <v>23</v>
      </c>
      <c r="M686" t="s">
        <v>41</v>
      </c>
      <c r="N686" t="s">
        <v>2153</v>
      </c>
      <c r="O686" t="s">
        <v>2154</v>
      </c>
    </row>
    <row r="687" spans="1:15" x14ac:dyDescent="0.2">
      <c r="A687">
        <v>686</v>
      </c>
      <c r="B687" t="s">
        <v>59</v>
      </c>
      <c r="C687" t="s">
        <v>60</v>
      </c>
      <c r="D687" t="s">
        <v>17</v>
      </c>
      <c r="E687" t="s">
        <v>18</v>
      </c>
      <c r="F687">
        <v>2.59</v>
      </c>
      <c r="G687">
        <v>107.9</v>
      </c>
      <c r="H687" t="s">
        <v>61</v>
      </c>
      <c r="I687" t="s">
        <v>104</v>
      </c>
      <c r="J687" t="s">
        <v>2155</v>
      </c>
      <c r="K687" t="s">
        <v>293</v>
      </c>
      <c r="L687" t="s">
        <v>23</v>
      </c>
      <c r="M687" t="s">
        <v>41</v>
      </c>
      <c r="N687" t="s">
        <v>2156</v>
      </c>
      <c r="O687" t="s">
        <v>2157</v>
      </c>
    </row>
    <row r="688" spans="1:15" x14ac:dyDescent="0.2">
      <c r="A688">
        <v>687</v>
      </c>
      <c r="B688" t="s">
        <v>87</v>
      </c>
      <c r="C688" t="s">
        <v>88</v>
      </c>
      <c r="D688" t="s">
        <v>17</v>
      </c>
      <c r="E688" t="s">
        <v>69</v>
      </c>
      <c r="F688">
        <v>1.29</v>
      </c>
      <c r="G688">
        <v>14.1</v>
      </c>
      <c r="H688" t="s">
        <v>19</v>
      </c>
      <c r="I688" t="s">
        <v>20</v>
      </c>
      <c r="J688" t="s">
        <v>2158</v>
      </c>
      <c r="K688" t="s">
        <v>106</v>
      </c>
      <c r="L688" t="s">
        <v>91</v>
      </c>
      <c r="M688" t="s">
        <v>32</v>
      </c>
      <c r="N688" t="s">
        <v>2159</v>
      </c>
      <c r="O688" t="s">
        <v>2160</v>
      </c>
    </row>
    <row r="689" spans="1:15" x14ac:dyDescent="0.2">
      <c r="A689">
        <v>688</v>
      </c>
      <c r="B689" t="s">
        <v>87</v>
      </c>
      <c r="C689" t="s">
        <v>88</v>
      </c>
      <c r="D689" t="s">
        <v>17</v>
      </c>
      <c r="E689" t="s">
        <v>69</v>
      </c>
      <c r="F689">
        <v>0.43</v>
      </c>
      <c r="G689">
        <v>5</v>
      </c>
      <c r="H689" t="s">
        <v>37</v>
      </c>
      <c r="I689" t="s">
        <v>38</v>
      </c>
      <c r="J689" t="s">
        <v>2161</v>
      </c>
      <c r="K689" t="s">
        <v>538</v>
      </c>
      <c r="L689" t="s">
        <v>91</v>
      </c>
      <c r="M689" t="s">
        <v>32</v>
      </c>
      <c r="N689" t="s">
        <v>2162</v>
      </c>
      <c r="O689" t="s">
        <v>2163</v>
      </c>
    </row>
    <row r="690" spans="1:15" x14ac:dyDescent="0.2">
      <c r="A690">
        <v>689</v>
      </c>
      <c r="B690" t="s">
        <v>87</v>
      </c>
      <c r="C690" t="s">
        <v>88</v>
      </c>
      <c r="D690" t="s">
        <v>17</v>
      </c>
      <c r="E690" t="s">
        <v>69</v>
      </c>
      <c r="F690">
        <v>0.69</v>
      </c>
      <c r="G690">
        <v>6.4</v>
      </c>
      <c r="H690" t="s">
        <v>37</v>
      </c>
      <c r="I690" t="s">
        <v>38</v>
      </c>
      <c r="J690" t="s">
        <v>2164</v>
      </c>
      <c r="K690" t="s">
        <v>90</v>
      </c>
      <c r="L690" t="s">
        <v>72</v>
      </c>
      <c r="M690" t="s">
        <v>32</v>
      </c>
      <c r="N690" t="s">
        <v>2165</v>
      </c>
      <c r="O690" t="s">
        <v>2166</v>
      </c>
    </row>
    <row r="691" spans="1:15" x14ac:dyDescent="0.2">
      <c r="A691">
        <v>690</v>
      </c>
      <c r="B691" t="s">
        <v>127</v>
      </c>
      <c r="C691" t="s">
        <v>128</v>
      </c>
      <c r="D691" t="s">
        <v>17</v>
      </c>
      <c r="E691" t="s">
        <v>18</v>
      </c>
      <c r="F691">
        <v>4.76</v>
      </c>
      <c r="G691">
        <v>638.5</v>
      </c>
      <c r="H691" t="s">
        <v>61</v>
      </c>
      <c r="I691" t="s">
        <v>20</v>
      </c>
      <c r="J691" t="s">
        <v>2167</v>
      </c>
      <c r="K691" t="s">
        <v>130</v>
      </c>
      <c r="L691" t="s">
        <v>479</v>
      </c>
      <c r="M691" t="s">
        <v>24</v>
      </c>
      <c r="N691" t="s">
        <v>2168</v>
      </c>
      <c r="O691" t="s">
        <v>2169</v>
      </c>
    </row>
    <row r="692" spans="1:15" x14ac:dyDescent="0.2">
      <c r="A692">
        <v>691</v>
      </c>
      <c r="B692" t="s">
        <v>120</v>
      </c>
      <c r="C692" t="s">
        <v>121</v>
      </c>
      <c r="D692" t="s">
        <v>17</v>
      </c>
      <c r="E692" t="s">
        <v>18</v>
      </c>
      <c r="F692">
        <v>0.53</v>
      </c>
      <c r="G692">
        <v>34.200000000000003</v>
      </c>
      <c r="H692" t="s">
        <v>156</v>
      </c>
      <c r="I692" t="s">
        <v>38</v>
      </c>
      <c r="J692" t="s">
        <v>2170</v>
      </c>
      <c r="K692" t="s">
        <v>135</v>
      </c>
      <c r="L692" t="s">
        <v>124</v>
      </c>
      <c r="M692" t="s">
        <v>73</v>
      </c>
      <c r="N692" t="s">
        <v>2171</v>
      </c>
      <c r="O692" t="s">
        <v>2172</v>
      </c>
    </row>
    <row r="693" spans="1:15" x14ac:dyDescent="0.2">
      <c r="A693">
        <v>692</v>
      </c>
      <c r="B693" t="s">
        <v>183</v>
      </c>
      <c r="C693" t="s">
        <v>184</v>
      </c>
      <c r="D693" t="s">
        <v>17</v>
      </c>
      <c r="E693" t="s">
        <v>18</v>
      </c>
      <c r="F693">
        <v>1.3</v>
      </c>
      <c r="G693">
        <v>30.7</v>
      </c>
      <c r="H693" t="s">
        <v>37</v>
      </c>
      <c r="I693" t="s">
        <v>104</v>
      </c>
      <c r="J693" t="s">
        <v>2173</v>
      </c>
      <c r="K693" t="s">
        <v>130</v>
      </c>
      <c r="L693" t="s">
        <v>195</v>
      </c>
      <c r="M693" t="s">
        <v>41</v>
      </c>
      <c r="N693" t="s">
        <v>2174</v>
      </c>
      <c r="O693" t="s">
        <v>2175</v>
      </c>
    </row>
    <row r="694" spans="1:15" x14ac:dyDescent="0.2">
      <c r="A694">
        <v>693</v>
      </c>
      <c r="B694" t="s">
        <v>35</v>
      </c>
      <c r="C694" t="s">
        <v>36</v>
      </c>
      <c r="D694" t="s">
        <v>17</v>
      </c>
      <c r="E694" t="s">
        <v>18</v>
      </c>
      <c r="F694">
        <v>4.3499999999999996</v>
      </c>
      <c r="G694">
        <v>472.1</v>
      </c>
      <c r="H694" t="s">
        <v>19</v>
      </c>
      <c r="I694" t="s">
        <v>104</v>
      </c>
      <c r="J694" t="s">
        <v>2176</v>
      </c>
      <c r="K694" t="s">
        <v>30</v>
      </c>
      <c r="L694" t="s">
        <v>244</v>
      </c>
      <c r="M694" t="s">
        <v>41</v>
      </c>
      <c r="N694" t="s">
        <v>2177</v>
      </c>
      <c r="O694" t="s">
        <v>2178</v>
      </c>
    </row>
    <row r="695" spans="1:15" x14ac:dyDescent="0.2">
      <c r="A695">
        <v>694</v>
      </c>
      <c r="B695" t="s">
        <v>27</v>
      </c>
      <c r="C695" t="s">
        <v>28</v>
      </c>
      <c r="D695" t="s">
        <v>17</v>
      </c>
      <c r="E695" t="s">
        <v>18</v>
      </c>
      <c r="F695">
        <v>2.2400000000000002</v>
      </c>
      <c r="G695">
        <v>97</v>
      </c>
      <c r="H695" t="s">
        <v>37</v>
      </c>
      <c r="I695" t="s">
        <v>20</v>
      </c>
      <c r="J695" t="s">
        <v>2179</v>
      </c>
      <c r="K695" t="s">
        <v>240</v>
      </c>
      <c r="L695" t="s">
        <v>389</v>
      </c>
      <c r="M695" t="s">
        <v>32</v>
      </c>
      <c r="N695" t="s">
        <v>2180</v>
      </c>
      <c r="O695" t="s">
        <v>2181</v>
      </c>
    </row>
    <row r="696" spans="1:15" x14ac:dyDescent="0.2">
      <c r="A696">
        <v>695</v>
      </c>
      <c r="B696" t="s">
        <v>115</v>
      </c>
      <c r="C696" t="s">
        <v>116</v>
      </c>
      <c r="D696" t="s">
        <v>17</v>
      </c>
      <c r="E696" t="s">
        <v>18</v>
      </c>
      <c r="F696">
        <v>2.46</v>
      </c>
      <c r="G696">
        <v>198.5</v>
      </c>
      <c r="H696" t="s">
        <v>37</v>
      </c>
      <c r="I696" t="s">
        <v>20</v>
      </c>
      <c r="J696" t="s">
        <v>2182</v>
      </c>
      <c r="K696" t="s">
        <v>152</v>
      </c>
      <c r="L696" t="s">
        <v>153</v>
      </c>
      <c r="M696" t="s">
        <v>24</v>
      </c>
      <c r="N696" t="s">
        <v>2183</v>
      </c>
      <c r="O696" t="s">
        <v>2184</v>
      </c>
    </row>
    <row r="697" spans="1:15" x14ac:dyDescent="0.2">
      <c r="A697">
        <v>696</v>
      </c>
      <c r="B697" t="s">
        <v>183</v>
      </c>
      <c r="C697" t="s">
        <v>184</v>
      </c>
      <c r="D697" t="s">
        <v>17</v>
      </c>
      <c r="E697" t="s">
        <v>18</v>
      </c>
      <c r="F697">
        <v>1.68</v>
      </c>
      <c r="G697">
        <v>45.9</v>
      </c>
      <c r="H697" t="s">
        <v>61</v>
      </c>
      <c r="I697" t="s">
        <v>104</v>
      </c>
      <c r="J697" t="s">
        <v>2185</v>
      </c>
      <c r="K697" t="s">
        <v>130</v>
      </c>
      <c r="L697" t="s">
        <v>195</v>
      </c>
      <c r="M697" t="s">
        <v>41</v>
      </c>
      <c r="N697" t="s">
        <v>2186</v>
      </c>
      <c r="O697" t="s">
        <v>2187</v>
      </c>
    </row>
    <row r="698" spans="1:15" x14ac:dyDescent="0.2">
      <c r="A698">
        <v>697</v>
      </c>
      <c r="B698" t="s">
        <v>15</v>
      </c>
      <c r="C698" t="s">
        <v>16</v>
      </c>
      <c r="D698" t="s">
        <v>17</v>
      </c>
      <c r="E698" t="s">
        <v>18</v>
      </c>
      <c r="F698">
        <v>2.89</v>
      </c>
      <c r="G698">
        <v>134.6</v>
      </c>
      <c r="H698" t="s">
        <v>61</v>
      </c>
      <c r="I698" t="s">
        <v>38</v>
      </c>
      <c r="J698" t="s">
        <v>2188</v>
      </c>
      <c r="K698" t="s">
        <v>233</v>
      </c>
      <c r="L698" t="s">
        <v>23</v>
      </c>
      <c r="M698" t="s">
        <v>24</v>
      </c>
      <c r="N698" t="s">
        <v>2189</v>
      </c>
      <c r="O698" t="s">
        <v>2190</v>
      </c>
    </row>
    <row r="699" spans="1:15" x14ac:dyDescent="0.2">
      <c r="A699">
        <v>698</v>
      </c>
      <c r="B699" t="s">
        <v>35</v>
      </c>
      <c r="C699" t="s">
        <v>36</v>
      </c>
      <c r="D699" t="s">
        <v>17</v>
      </c>
      <c r="E699" t="s">
        <v>18</v>
      </c>
      <c r="F699">
        <v>0.34</v>
      </c>
      <c r="G699">
        <v>98.1</v>
      </c>
      <c r="H699" t="s">
        <v>156</v>
      </c>
      <c r="I699" t="s">
        <v>104</v>
      </c>
      <c r="J699" t="s">
        <v>2191</v>
      </c>
      <c r="K699" t="s">
        <v>30</v>
      </c>
      <c r="L699" t="s">
        <v>40</v>
      </c>
      <c r="M699" t="s">
        <v>41</v>
      </c>
      <c r="N699" t="s">
        <v>2192</v>
      </c>
      <c r="O699" t="s">
        <v>2193</v>
      </c>
    </row>
    <row r="700" spans="1:15" x14ac:dyDescent="0.2">
      <c r="A700">
        <v>699</v>
      </c>
      <c r="B700" t="s">
        <v>207</v>
      </c>
      <c r="C700" t="s">
        <v>208</v>
      </c>
      <c r="D700" t="s">
        <v>17</v>
      </c>
      <c r="E700" t="s">
        <v>18</v>
      </c>
      <c r="F700">
        <v>2.36</v>
      </c>
      <c r="G700">
        <v>69.599999999999994</v>
      </c>
      <c r="H700" t="s">
        <v>19</v>
      </c>
      <c r="I700" t="s">
        <v>20</v>
      </c>
      <c r="J700" t="s">
        <v>2194</v>
      </c>
      <c r="K700" t="s">
        <v>210</v>
      </c>
      <c r="L700" t="s">
        <v>211</v>
      </c>
      <c r="M700" t="s">
        <v>24</v>
      </c>
      <c r="N700" t="s">
        <v>2195</v>
      </c>
      <c r="O700" t="s">
        <v>2196</v>
      </c>
    </row>
    <row r="701" spans="1:15" x14ac:dyDescent="0.2">
      <c r="A701">
        <v>700</v>
      </c>
      <c r="B701" t="s">
        <v>188</v>
      </c>
      <c r="C701" t="s">
        <v>189</v>
      </c>
      <c r="D701" t="s">
        <v>17</v>
      </c>
      <c r="E701" t="s">
        <v>18</v>
      </c>
      <c r="F701">
        <v>1.3</v>
      </c>
      <c r="G701">
        <v>42.3</v>
      </c>
      <c r="H701" t="s">
        <v>37</v>
      </c>
      <c r="I701" t="s">
        <v>20</v>
      </c>
      <c r="J701" t="s">
        <v>2197</v>
      </c>
      <c r="K701" t="s">
        <v>252</v>
      </c>
      <c r="L701" t="s">
        <v>80</v>
      </c>
      <c r="M701" t="s">
        <v>24</v>
      </c>
      <c r="N701" t="s">
        <v>2198</v>
      </c>
      <c r="O701" t="s">
        <v>2199</v>
      </c>
    </row>
    <row r="702" spans="1:15" x14ac:dyDescent="0.2">
      <c r="A702">
        <v>701</v>
      </c>
      <c r="B702" t="s">
        <v>76</v>
      </c>
      <c r="C702" t="s">
        <v>77</v>
      </c>
      <c r="D702" t="s">
        <v>17</v>
      </c>
      <c r="E702" t="s">
        <v>18</v>
      </c>
      <c r="F702">
        <v>2.64</v>
      </c>
      <c r="G702">
        <v>131</v>
      </c>
      <c r="H702" t="s">
        <v>19</v>
      </c>
      <c r="I702" t="s">
        <v>20</v>
      </c>
      <c r="J702" t="s">
        <v>2200</v>
      </c>
      <c r="K702" t="s">
        <v>215</v>
      </c>
      <c r="L702" t="s">
        <v>46</v>
      </c>
      <c r="M702" t="s">
        <v>24</v>
      </c>
      <c r="N702" t="s">
        <v>2201</v>
      </c>
      <c r="O702" t="s">
        <v>2202</v>
      </c>
    </row>
    <row r="703" spans="1:15" x14ac:dyDescent="0.2">
      <c r="A703">
        <v>702</v>
      </c>
      <c r="B703" t="s">
        <v>120</v>
      </c>
      <c r="C703" t="s">
        <v>121</v>
      </c>
      <c r="D703" t="s">
        <v>17</v>
      </c>
      <c r="E703" t="s">
        <v>18</v>
      </c>
      <c r="F703">
        <v>1.92</v>
      </c>
      <c r="G703">
        <v>62.6</v>
      </c>
      <c r="H703" t="s">
        <v>37</v>
      </c>
      <c r="I703" t="s">
        <v>38</v>
      </c>
      <c r="J703" t="s">
        <v>2203</v>
      </c>
      <c r="K703" t="s">
        <v>123</v>
      </c>
      <c r="L703" t="s">
        <v>46</v>
      </c>
      <c r="M703" t="s">
        <v>73</v>
      </c>
      <c r="N703" t="s">
        <v>2204</v>
      </c>
      <c r="O703" t="s">
        <v>2205</v>
      </c>
    </row>
    <row r="704" spans="1:15" x14ac:dyDescent="0.2">
      <c r="A704">
        <v>703</v>
      </c>
      <c r="B704" t="s">
        <v>392</v>
      </c>
      <c r="C704" t="s">
        <v>393</v>
      </c>
      <c r="D704" t="s">
        <v>17</v>
      </c>
      <c r="E704" t="s">
        <v>18</v>
      </c>
      <c r="F704">
        <v>2.4700000000000002</v>
      </c>
      <c r="G704">
        <v>99.3</v>
      </c>
      <c r="H704" t="s">
        <v>19</v>
      </c>
      <c r="I704" t="s">
        <v>20</v>
      </c>
      <c r="J704" t="s">
        <v>2206</v>
      </c>
      <c r="K704" t="s">
        <v>191</v>
      </c>
      <c r="L704" t="s">
        <v>46</v>
      </c>
      <c r="M704" t="s">
        <v>24</v>
      </c>
      <c r="N704" t="s">
        <v>2207</v>
      </c>
      <c r="O704" t="s">
        <v>2208</v>
      </c>
    </row>
    <row r="705" spans="1:15" x14ac:dyDescent="0.2">
      <c r="A705">
        <v>704</v>
      </c>
      <c r="B705" t="s">
        <v>207</v>
      </c>
      <c r="C705" t="s">
        <v>208</v>
      </c>
      <c r="D705" t="s">
        <v>17</v>
      </c>
      <c r="E705" t="s">
        <v>18</v>
      </c>
      <c r="F705">
        <v>0.81</v>
      </c>
      <c r="G705">
        <v>24.1</v>
      </c>
      <c r="H705" t="s">
        <v>37</v>
      </c>
      <c r="I705" t="s">
        <v>20</v>
      </c>
      <c r="J705" t="s">
        <v>2209</v>
      </c>
      <c r="K705" t="s">
        <v>210</v>
      </c>
      <c r="L705" t="s">
        <v>452</v>
      </c>
      <c r="M705" t="s">
        <v>24</v>
      </c>
      <c r="N705" t="s">
        <v>2210</v>
      </c>
      <c r="O705" t="s">
        <v>2211</v>
      </c>
    </row>
    <row r="706" spans="1:15" x14ac:dyDescent="0.2">
      <c r="A706">
        <v>705</v>
      </c>
      <c r="B706" t="s">
        <v>120</v>
      </c>
      <c r="C706" t="s">
        <v>121</v>
      </c>
      <c r="D706" t="s">
        <v>17</v>
      </c>
      <c r="E706" t="s">
        <v>18</v>
      </c>
      <c r="F706">
        <v>2.67</v>
      </c>
      <c r="G706">
        <v>125.1</v>
      </c>
      <c r="H706" t="s">
        <v>19</v>
      </c>
      <c r="I706" t="s">
        <v>20</v>
      </c>
      <c r="J706" t="s">
        <v>2212</v>
      </c>
      <c r="K706" t="s">
        <v>135</v>
      </c>
      <c r="L706" t="s">
        <v>46</v>
      </c>
      <c r="M706" t="s">
        <v>73</v>
      </c>
      <c r="N706" t="s">
        <v>2213</v>
      </c>
      <c r="O706" t="s">
        <v>2214</v>
      </c>
    </row>
    <row r="707" spans="1:15" x14ac:dyDescent="0.2">
      <c r="A707">
        <v>706</v>
      </c>
      <c r="B707" t="s">
        <v>49</v>
      </c>
      <c r="C707" t="s">
        <v>50</v>
      </c>
      <c r="D707" t="s">
        <v>17</v>
      </c>
      <c r="E707" t="s">
        <v>18</v>
      </c>
      <c r="F707">
        <v>2.9</v>
      </c>
      <c r="G707">
        <v>158.9</v>
      </c>
      <c r="H707" t="s">
        <v>19</v>
      </c>
      <c r="I707" t="s">
        <v>104</v>
      </c>
      <c r="J707" t="s">
        <v>2215</v>
      </c>
      <c r="K707" t="s">
        <v>161</v>
      </c>
      <c r="L707" t="s">
        <v>56</v>
      </c>
      <c r="M707" t="s">
        <v>32</v>
      </c>
      <c r="N707" t="s">
        <v>2216</v>
      </c>
      <c r="O707" t="s">
        <v>2217</v>
      </c>
    </row>
    <row r="708" spans="1:15" x14ac:dyDescent="0.2">
      <c r="A708">
        <v>707</v>
      </c>
      <c r="B708" t="s">
        <v>115</v>
      </c>
      <c r="C708" t="s">
        <v>116</v>
      </c>
      <c r="D708" t="s">
        <v>17</v>
      </c>
      <c r="E708" t="s">
        <v>18</v>
      </c>
      <c r="F708">
        <v>3.59</v>
      </c>
      <c r="G708">
        <v>338.5</v>
      </c>
      <c r="H708" t="s">
        <v>19</v>
      </c>
      <c r="I708" t="s">
        <v>38</v>
      </c>
      <c r="J708" t="s">
        <v>2218</v>
      </c>
      <c r="K708" t="s">
        <v>223</v>
      </c>
      <c r="L708" t="s">
        <v>153</v>
      </c>
      <c r="M708" t="s">
        <v>24</v>
      </c>
      <c r="N708" t="s">
        <v>2219</v>
      </c>
      <c r="O708" t="s">
        <v>2220</v>
      </c>
    </row>
    <row r="709" spans="1:15" x14ac:dyDescent="0.2">
      <c r="A709">
        <v>708</v>
      </c>
      <c r="B709" t="s">
        <v>207</v>
      </c>
      <c r="C709" t="s">
        <v>208</v>
      </c>
      <c r="D709" t="s">
        <v>17</v>
      </c>
      <c r="E709" t="s">
        <v>18</v>
      </c>
      <c r="F709">
        <v>2.72</v>
      </c>
      <c r="G709">
        <v>103.5</v>
      </c>
      <c r="H709" t="s">
        <v>19</v>
      </c>
      <c r="I709" t="s">
        <v>20</v>
      </c>
      <c r="J709" t="s">
        <v>2221</v>
      </c>
      <c r="K709" t="s">
        <v>210</v>
      </c>
      <c r="L709" t="s">
        <v>452</v>
      </c>
      <c r="M709" t="s">
        <v>24</v>
      </c>
      <c r="N709" t="s">
        <v>2222</v>
      </c>
      <c r="O709" t="s">
        <v>2223</v>
      </c>
    </row>
    <row r="710" spans="1:15" x14ac:dyDescent="0.2">
      <c r="A710">
        <v>709</v>
      </c>
      <c r="B710" t="s">
        <v>49</v>
      </c>
      <c r="C710" t="s">
        <v>50</v>
      </c>
      <c r="D710" t="s">
        <v>17</v>
      </c>
      <c r="E710" t="s">
        <v>18</v>
      </c>
      <c r="F710">
        <v>3.91</v>
      </c>
      <c r="G710">
        <v>280.89999999999998</v>
      </c>
      <c r="H710" t="s">
        <v>19</v>
      </c>
      <c r="I710" t="s">
        <v>104</v>
      </c>
      <c r="J710" t="s">
        <v>2224</v>
      </c>
      <c r="K710" t="s">
        <v>161</v>
      </c>
      <c r="L710" t="s">
        <v>46</v>
      </c>
      <c r="M710" t="s">
        <v>32</v>
      </c>
      <c r="N710" t="s">
        <v>2225</v>
      </c>
      <c r="O710" t="s">
        <v>2226</v>
      </c>
    </row>
    <row r="711" spans="1:15" x14ac:dyDescent="0.2">
      <c r="A711">
        <v>710</v>
      </c>
      <c r="B711" t="s">
        <v>392</v>
      </c>
      <c r="C711" t="s">
        <v>393</v>
      </c>
      <c r="D711" t="s">
        <v>17</v>
      </c>
      <c r="E711" t="s">
        <v>18</v>
      </c>
      <c r="F711">
        <v>3.49</v>
      </c>
      <c r="G711">
        <v>192</v>
      </c>
      <c r="H711" t="s">
        <v>19</v>
      </c>
      <c r="I711" t="s">
        <v>20</v>
      </c>
      <c r="J711" t="s">
        <v>2227</v>
      </c>
      <c r="K711" t="s">
        <v>191</v>
      </c>
      <c r="L711" t="s">
        <v>475</v>
      </c>
      <c r="M711" t="s">
        <v>24</v>
      </c>
      <c r="N711" t="s">
        <v>2228</v>
      </c>
      <c r="O711" t="s">
        <v>2229</v>
      </c>
    </row>
    <row r="712" spans="1:15" x14ac:dyDescent="0.2">
      <c r="A712">
        <v>711</v>
      </c>
      <c r="B712" t="s">
        <v>15</v>
      </c>
      <c r="C712" t="s">
        <v>16</v>
      </c>
      <c r="D712" t="s">
        <v>17</v>
      </c>
      <c r="E712" t="s">
        <v>18</v>
      </c>
      <c r="F712">
        <v>1.7</v>
      </c>
      <c r="G712">
        <v>51.7</v>
      </c>
      <c r="H712" t="s">
        <v>19</v>
      </c>
      <c r="I712" t="s">
        <v>20</v>
      </c>
      <c r="J712" t="s">
        <v>2230</v>
      </c>
      <c r="K712" t="s">
        <v>22</v>
      </c>
      <c r="L712" t="s">
        <v>23</v>
      </c>
      <c r="M712" t="s">
        <v>24</v>
      </c>
      <c r="N712" t="s">
        <v>2231</v>
      </c>
      <c r="O712" t="s">
        <v>2232</v>
      </c>
    </row>
    <row r="713" spans="1:15" x14ac:dyDescent="0.2">
      <c r="A713">
        <v>712</v>
      </c>
      <c r="B713" t="s">
        <v>320</v>
      </c>
      <c r="C713" t="s">
        <v>321</v>
      </c>
      <c r="D713" t="s">
        <v>17</v>
      </c>
      <c r="E713" t="s">
        <v>203</v>
      </c>
      <c r="F713">
        <v>1.6</v>
      </c>
      <c r="G713">
        <v>56.3</v>
      </c>
      <c r="H713" t="s">
        <v>37</v>
      </c>
      <c r="I713" t="s">
        <v>20</v>
      </c>
      <c r="J713" t="s">
        <v>2233</v>
      </c>
      <c r="K713" t="s">
        <v>330</v>
      </c>
      <c r="L713" t="s">
        <v>355</v>
      </c>
      <c r="M713" t="s">
        <v>323</v>
      </c>
      <c r="N713" t="s">
        <v>2234</v>
      </c>
      <c r="O713" t="s">
        <v>2235</v>
      </c>
    </row>
    <row r="714" spans="1:15" x14ac:dyDescent="0.2">
      <c r="A714">
        <v>713</v>
      </c>
      <c r="B714" t="s">
        <v>120</v>
      </c>
      <c r="C714" t="s">
        <v>121</v>
      </c>
      <c r="D714" t="s">
        <v>17</v>
      </c>
      <c r="E714" t="s">
        <v>18</v>
      </c>
      <c r="F714">
        <v>3.79</v>
      </c>
      <c r="G714">
        <v>259.10000000000002</v>
      </c>
      <c r="H714" t="s">
        <v>19</v>
      </c>
      <c r="I714" t="s">
        <v>20</v>
      </c>
      <c r="J714" t="s">
        <v>2111</v>
      </c>
      <c r="K714" t="s">
        <v>123</v>
      </c>
      <c r="L714" t="s">
        <v>46</v>
      </c>
      <c r="M714" t="s">
        <v>73</v>
      </c>
      <c r="N714" t="s">
        <v>2236</v>
      </c>
      <c r="O714" t="s">
        <v>2237</v>
      </c>
    </row>
    <row r="715" spans="1:15" x14ac:dyDescent="0.2">
      <c r="A715">
        <v>714</v>
      </c>
      <c r="B715" t="s">
        <v>27</v>
      </c>
      <c r="C715" t="s">
        <v>28</v>
      </c>
      <c r="D715" t="s">
        <v>17</v>
      </c>
      <c r="E715" t="s">
        <v>18</v>
      </c>
      <c r="F715">
        <v>2.63</v>
      </c>
      <c r="G715">
        <v>140.19999999999999</v>
      </c>
      <c r="H715" t="s">
        <v>37</v>
      </c>
      <c r="I715" t="s">
        <v>38</v>
      </c>
      <c r="J715" t="s">
        <v>2238</v>
      </c>
      <c r="K715" t="s">
        <v>177</v>
      </c>
      <c r="L715" t="s">
        <v>31</v>
      </c>
      <c r="M715" t="s">
        <v>32</v>
      </c>
      <c r="N715" t="s">
        <v>2239</v>
      </c>
      <c r="O715" t="s">
        <v>2240</v>
      </c>
    </row>
    <row r="716" spans="1:15" x14ac:dyDescent="0.2">
      <c r="A716">
        <v>715</v>
      </c>
      <c r="B716" t="s">
        <v>145</v>
      </c>
      <c r="C716" t="s">
        <v>146</v>
      </c>
      <c r="D716" t="s">
        <v>17</v>
      </c>
      <c r="E716" t="s">
        <v>18</v>
      </c>
      <c r="F716">
        <v>1.53</v>
      </c>
      <c r="G716">
        <v>47.6</v>
      </c>
      <c r="H716" t="s">
        <v>37</v>
      </c>
      <c r="I716" t="s">
        <v>20</v>
      </c>
      <c r="J716" t="s">
        <v>2241</v>
      </c>
      <c r="K716" t="s">
        <v>148</v>
      </c>
      <c r="L716" t="s">
        <v>475</v>
      </c>
      <c r="M716" t="s">
        <v>41</v>
      </c>
      <c r="N716" t="s">
        <v>2242</v>
      </c>
      <c r="O716" t="s">
        <v>2243</v>
      </c>
    </row>
    <row r="717" spans="1:15" x14ac:dyDescent="0.2">
      <c r="A717">
        <v>716</v>
      </c>
      <c r="B717" t="s">
        <v>145</v>
      </c>
      <c r="C717" t="s">
        <v>146</v>
      </c>
      <c r="D717" t="s">
        <v>17</v>
      </c>
      <c r="E717" t="s">
        <v>18</v>
      </c>
      <c r="F717">
        <v>2.4</v>
      </c>
      <c r="G717">
        <v>84.3</v>
      </c>
      <c r="H717" t="s">
        <v>61</v>
      </c>
      <c r="I717" t="s">
        <v>104</v>
      </c>
      <c r="J717" t="s">
        <v>2244</v>
      </c>
      <c r="K717" t="s">
        <v>148</v>
      </c>
      <c r="L717" t="s">
        <v>23</v>
      </c>
      <c r="M717" t="s">
        <v>41</v>
      </c>
      <c r="N717" t="s">
        <v>2245</v>
      </c>
      <c r="O717" t="s">
        <v>2246</v>
      </c>
    </row>
    <row r="718" spans="1:15" x14ac:dyDescent="0.2">
      <c r="A718">
        <v>717</v>
      </c>
      <c r="B718" t="s">
        <v>392</v>
      </c>
      <c r="C718" t="s">
        <v>393</v>
      </c>
      <c r="D718" t="s">
        <v>17</v>
      </c>
      <c r="E718" t="s">
        <v>18</v>
      </c>
      <c r="F718">
        <v>3.09</v>
      </c>
      <c r="G718">
        <v>146.1</v>
      </c>
      <c r="H718" t="s">
        <v>61</v>
      </c>
      <c r="I718" t="s">
        <v>20</v>
      </c>
      <c r="J718" t="s">
        <v>2247</v>
      </c>
      <c r="K718" t="s">
        <v>191</v>
      </c>
      <c r="L718" t="s">
        <v>475</v>
      </c>
      <c r="M718" t="s">
        <v>24</v>
      </c>
      <c r="N718" t="s">
        <v>2248</v>
      </c>
      <c r="O718" t="s">
        <v>2249</v>
      </c>
    </row>
    <row r="719" spans="1:15" x14ac:dyDescent="0.2">
      <c r="A719">
        <v>718</v>
      </c>
      <c r="B719" t="s">
        <v>207</v>
      </c>
      <c r="C719" t="s">
        <v>208</v>
      </c>
      <c r="D719" t="s">
        <v>17</v>
      </c>
      <c r="E719" t="s">
        <v>18</v>
      </c>
      <c r="F719">
        <v>2.2599999999999998</v>
      </c>
      <c r="G719">
        <v>68.5</v>
      </c>
      <c r="H719" t="s">
        <v>61</v>
      </c>
      <c r="I719" t="s">
        <v>104</v>
      </c>
      <c r="J719" t="s">
        <v>1964</v>
      </c>
      <c r="K719" t="s">
        <v>210</v>
      </c>
      <c r="L719" t="s">
        <v>465</v>
      </c>
      <c r="M719" t="s">
        <v>24</v>
      </c>
      <c r="N719" t="s">
        <v>2250</v>
      </c>
      <c r="O719" t="s">
        <v>2251</v>
      </c>
    </row>
    <row r="720" spans="1:15" x14ac:dyDescent="0.2">
      <c r="A720">
        <v>719</v>
      </c>
      <c r="B720" t="s">
        <v>49</v>
      </c>
      <c r="C720" t="s">
        <v>50</v>
      </c>
      <c r="D720" t="s">
        <v>17</v>
      </c>
      <c r="E720" t="s">
        <v>18</v>
      </c>
      <c r="F720">
        <v>4.03</v>
      </c>
      <c r="G720">
        <v>292.8</v>
      </c>
      <c r="H720" t="s">
        <v>19</v>
      </c>
      <c r="I720" t="s">
        <v>20</v>
      </c>
      <c r="J720" t="s">
        <v>2252</v>
      </c>
      <c r="K720" t="s">
        <v>161</v>
      </c>
      <c r="L720" t="s">
        <v>153</v>
      </c>
      <c r="M720" t="s">
        <v>32</v>
      </c>
      <c r="N720" t="s">
        <v>2253</v>
      </c>
      <c r="O720" t="s">
        <v>2254</v>
      </c>
    </row>
    <row r="721" spans="1:15" x14ac:dyDescent="0.2">
      <c r="A721">
        <v>720</v>
      </c>
      <c r="B721" t="s">
        <v>392</v>
      </c>
      <c r="C721" t="s">
        <v>393</v>
      </c>
      <c r="D721" t="s">
        <v>17</v>
      </c>
      <c r="E721" t="s">
        <v>18</v>
      </c>
      <c r="F721">
        <v>3.41</v>
      </c>
      <c r="G721">
        <v>198.2</v>
      </c>
      <c r="H721" t="s">
        <v>19</v>
      </c>
      <c r="I721" t="s">
        <v>104</v>
      </c>
      <c r="J721" t="s">
        <v>2255</v>
      </c>
      <c r="K721" t="s">
        <v>191</v>
      </c>
      <c r="L721" t="s">
        <v>46</v>
      </c>
      <c r="M721" t="s">
        <v>24</v>
      </c>
      <c r="N721" t="s">
        <v>2256</v>
      </c>
      <c r="O721" t="s">
        <v>2257</v>
      </c>
    </row>
    <row r="722" spans="1:15" x14ac:dyDescent="0.2">
      <c r="A722">
        <v>721</v>
      </c>
      <c r="B722" t="s">
        <v>188</v>
      </c>
      <c r="C722" t="s">
        <v>189</v>
      </c>
      <c r="D722" t="s">
        <v>17</v>
      </c>
      <c r="E722" t="s">
        <v>18</v>
      </c>
      <c r="F722">
        <v>2.5</v>
      </c>
      <c r="G722">
        <v>106.7</v>
      </c>
      <c r="H722" t="s">
        <v>61</v>
      </c>
      <c r="I722" t="s">
        <v>20</v>
      </c>
      <c r="J722" t="s">
        <v>2258</v>
      </c>
      <c r="K722" t="s">
        <v>191</v>
      </c>
      <c r="L722" t="s">
        <v>23</v>
      </c>
      <c r="M722" t="s">
        <v>24</v>
      </c>
      <c r="N722" t="s">
        <v>2259</v>
      </c>
      <c r="O722" t="s">
        <v>2260</v>
      </c>
    </row>
    <row r="723" spans="1:15" x14ac:dyDescent="0.2">
      <c r="A723">
        <v>722</v>
      </c>
      <c r="B723" t="s">
        <v>76</v>
      </c>
      <c r="C723" t="s">
        <v>77</v>
      </c>
      <c r="D723" t="s">
        <v>17</v>
      </c>
      <c r="E723" t="s">
        <v>18</v>
      </c>
      <c r="F723">
        <v>0.73</v>
      </c>
      <c r="G723">
        <v>34.799999999999997</v>
      </c>
      <c r="H723" t="s">
        <v>37</v>
      </c>
      <c r="I723" t="s">
        <v>104</v>
      </c>
      <c r="J723" t="s">
        <v>2261</v>
      </c>
      <c r="K723" t="s">
        <v>366</v>
      </c>
      <c r="L723" t="s">
        <v>216</v>
      </c>
      <c r="M723" t="s">
        <v>24</v>
      </c>
      <c r="N723" t="s">
        <v>2262</v>
      </c>
      <c r="O723" t="s">
        <v>2263</v>
      </c>
    </row>
    <row r="724" spans="1:15" x14ac:dyDescent="0.2">
      <c r="A724">
        <v>723</v>
      </c>
      <c r="B724" t="s">
        <v>27</v>
      </c>
      <c r="C724" t="s">
        <v>28</v>
      </c>
      <c r="D724" t="s">
        <v>17</v>
      </c>
      <c r="E724" t="s">
        <v>18</v>
      </c>
      <c r="F724">
        <v>2.76</v>
      </c>
      <c r="G724">
        <v>167.6</v>
      </c>
      <c r="H724" t="s">
        <v>61</v>
      </c>
      <c r="I724" t="s">
        <v>20</v>
      </c>
      <c r="J724" t="s">
        <v>2264</v>
      </c>
      <c r="K724" t="s">
        <v>45</v>
      </c>
      <c r="L724" t="s">
        <v>389</v>
      </c>
      <c r="M724" t="s">
        <v>32</v>
      </c>
      <c r="N724" t="s">
        <v>2265</v>
      </c>
      <c r="O724" t="s">
        <v>2266</v>
      </c>
    </row>
    <row r="725" spans="1:15" x14ac:dyDescent="0.2">
      <c r="A725">
        <v>724</v>
      </c>
      <c r="B725" t="s">
        <v>188</v>
      </c>
      <c r="C725" t="s">
        <v>189</v>
      </c>
      <c r="D725" t="s">
        <v>17</v>
      </c>
      <c r="E725" t="s">
        <v>18</v>
      </c>
      <c r="F725">
        <v>2.48</v>
      </c>
      <c r="G725">
        <v>100.5</v>
      </c>
      <c r="H725" t="s">
        <v>19</v>
      </c>
      <c r="I725" t="s">
        <v>104</v>
      </c>
      <c r="J725" t="s">
        <v>2267</v>
      </c>
      <c r="K725" t="s">
        <v>252</v>
      </c>
      <c r="L725" t="s">
        <v>80</v>
      </c>
      <c r="M725" t="s">
        <v>24</v>
      </c>
      <c r="N725" t="s">
        <v>2268</v>
      </c>
      <c r="O725" t="s">
        <v>2269</v>
      </c>
    </row>
    <row r="726" spans="1:15" x14ac:dyDescent="0.2">
      <c r="A726">
        <v>725</v>
      </c>
      <c r="B726" t="s">
        <v>183</v>
      </c>
      <c r="C726" t="s">
        <v>184</v>
      </c>
      <c r="D726" t="s">
        <v>17</v>
      </c>
      <c r="E726" t="s">
        <v>18</v>
      </c>
      <c r="F726">
        <v>1.52</v>
      </c>
      <c r="G726">
        <v>44.6</v>
      </c>
      <c r="H726" t="s">
        <v>19</v>
      </c>
      <c r="I726" t="s">
        <v>38</v>
      </c>
      <c r="J726" t="s">
        <v>2270</v>
      </c>
      <c r="K726" t="s">
        <v>130</v>
      </c>
      <c r="L726" t="s">
        <v>195</v>
      </c>
      <c r="M726" t="s">
        <v>41</v>
      </c>
      <c r="N726" t="s">
        <v>2271</v>
      </c>
      <c r="O726" t="s">
        <v>2272</v>
      </c>
    </row>
    <row r="727" spans="1:15" x14ac:dyDescent="0.2">
      <c r="A727">
        <v>726</v>
      </c>
      <c r="B727" t="s">
        <v>201</v>
      </c>
      <c r="C727" t="s">
        <v>202</v>
      </c>
      <c r="D727" t="s">
        <v>17</v>
      </c>
      <c r="E727" t="s">
        <v>203</v>
      </c>
      <c r="F727">
        <v>2.44</v>
      </c>
      <c r="G727">
        <v>121.4</v>
      </c>
      <c r="H727" t="s">
        <v>19</v>
      </c>
      <c r="I727" t="s">
        <v>20</v>
      </c>
      <c r="J727" t="s">
        <v>2273</v>
      </c>
      <c r="K727" t="s">
        <v>106</v>
      </c>
      <c r="L727" t="s">
        <v>259</v>
      </c>
      <c r="M727" t="s">
        <v>41</v>
      </c>
      <c r="N727" t="s">
        <v>2274</v>
      </c>
      <c r="O727" t="s">
        <v>2275</v>
      </c>
    </row>
    <row r="728" spans="1:15" x14ac:dyDescent="0.2">
      <c r="A728">
        <v>727</v>
      </c>
      <c r="B728" t="s">
        <v>183</v>
      </c>
      <c r="C728" t="s">
        <v>184</v>
      </c>
      <c r="D728" t="s">
        <v>17</v>
      </c>
      <c r="E728" t="s">
        <v>18</v>
      </c>
      <c r="F728">
        <v>0.7</v>
      </c>
      <c r="G728">
        <v>20</v>
      </c>
      <c r="H728" t="s">
        <v>37</v>
      </c>
      <c r="I728" t="s">
        <v>38</v>
      </c>
      <c r="J728" t="s">
        <v>2276</v>
      </c>
      <c r="K728" t="s">
        <v>130</v>
      </c>
      <c r="L728" t="s">
        <v>46</v>
      </c>
      <c r="M728" t="s">
        <v>41</v>
      </c>
      <c r="N728" t="s">
        <v>1592</v>
      </c>
      <c r="O728" t="s">
        <v>2277</v>
      </c>
    </row>
    <row r="729" spans="1:15" x14ac:dyDescent="0.2">
      <c r="A729">
        <v>728</v>
      </c>
      <c r="B729" t="s">
        <v>115</v>
      </c>
      <c r="C729" t="s">
        <v>116</v>
      </c>
      <c r="D729" t="s">
        <v>17</v>
      </c>
      <c r="E729" t="s">
        <v>18</v>
      </c>
      <c r="F729">
        <v>4.3899999999999997</v>
      </c>
      <c r="G729">
        <v>578.9</v>
      </c>
      <c r="H729" t="s">
        <v>61</v>
      </c>
      <c r="I729" t="s">
        <v>104</v>
      </c>
      <c r="J729" t="s">
        <v>2278</v>
      </c>
      <c r="K729" t="s">
        <v>637</v>
      </c>
      <c r="L729" t="s">
        <v>56</v>
      </c>
      <c r="M729" t="s">
        <v>24</v>
      </c>
      <c r="N729" t="s">
        <v>2279</v>
      </c>
      <c r="O729" t="s">
        <v>2280</v>
      </c>
    </row>
    <row r="730" spans="1:15" x14ac:dyDescent="0.2">
      <c r="A730">
        <v>729</v>
      </c>
      <c r="B730" t="s">
        <v>392</v>
      </c>
      <c r="C730" t="s">
        <v>393</v>
      </c>
      <c r="D730" t="s">
        <v>17</v>
      </c>
      <c r="E730" t="s">
        <v>18</v>
      </c>
      <c r="F730">
        <v>2.4900000000000002</v>
      </c>
      <c r="G730">
        <v>97.9</v>
      </c>
      <c r="H730" t="s">
        <v>19</v>
      </c>
      <c r="I730" t="s">
        <v>104</v>
      </c>
      <c r="J730" t="s">
        <v>2281</v>
      </c>
      <c r="K730" t="s">
        <v>191</v>
      </c>
      <c r="L730" t="s">
        <v>475</v>
      </c>
      <c r="M730" t="s">
        <v>24</v>
      </c>
      <c r="N730" t="s">
        <v>2282</v>
      </c>
      <c r="O730" t="s">
        <v>2283</v>
      </c>
    </row>
    <row r="731" spans="1:15" x14ac:dyDescent="0.2">
      <c r="A731">
        <v>730</v>
      </c>
      <c r="B731" t="s">
        <v>15</v>
      </c>
      <c r="C731" t="s">
        <v>16</v>
      </c>
      <c r="D731" t="s">
        <v>17</v>
      </c>
      <c r="E731" t="s">
        <v>18</v>
      </c>
      <c r="F731">
        <v>2.76</v>
      </c>
      <c r="G731">
        <v>115.5</v>
      </c>
      <c r="H731" t="s">
        <v>19</v>
      </c>
      <c r="I731" t="s">
        <v>38</v>
      </c>
      <c r="J731" t="s">
        <v>2284</v>
      </c>
      <c r="K731" t="s">
        <v>22</v>
      </c>
      <c r="L731" t="s">
        <v>23</v>
      </c>
      <c r="M731" t="s">
        <v>24</v>
      </c>
      <c r="N731" t="s">
        <v>2285</v>
      </c>
      <c r="O731" t="s">
        <v>2286</v>
      </c>
    </row>
    <row r="732" spans="1:15" x14ac:dyDescent="0.2">
      <c r="A732">
        <v>731</v>
      </c>
      <c r="B732" t="s">
        <v>201</v>
      </c>
      <c r="C732" t="s">
        <v>202</v>
      </c>
      <c r="D732" t="s">
        <v>17</v>
      </c>
      <c r="E732" t="s">
        <v>203</v>
      </c>
      <c r="F732">
        <v>2.4300000000000002</v>
      </c>
      <c r="G732">
        <v>107.8</v>
      </c>
      <c r="H732" t="s">
        <v>19</v>
      </c>
      <c r="I732" t="s">
        <v>104</v>
      </c>
      <c r="J732" t="s">
        <v>2287</v>
      </c>
      <c r="K732" t="s">
        <v>282</v>
      </c>
      <c r="L732" t="s">
        <v>23</v>
      </c>
      <c r="M732" t="s">
        <v>41</v>
      </c>
      <c r="N732" t="s">
        <v>2288</v>
      </c>
      <c r="O732" t="s">
        <v>2289</v>
      </c>
    </row>
    <row r="733" spans="1:15" x14ac:dyDescent="0.2">
      <c r="A733">
        <v>732</v>
      </c>
      <c r="B733" t="s">
        <v>392</v>
      </c>
      <c r="C733" t="s">
        <v>393</v>
      </c>
      <c r="D733" t="s">
        <v>17</v>
      </c>
      <c r="E733" t="s">
        <v>18</v>
      </c>
      <c r="F733">
        <v>3.42</v>
      </c>
      <c r="G733">
        <v>167.1</v>
      </c>
      <c r="H733" t="s">
        <v>19</v>
      </c>
      <c r="I733" t="s">
        <v>104</v>
      </c>
      <c r="J733" t="s">
        <v>2290</v>
      </c>
      <c r="K733" t="s">
        <v>191</v>
      </c>
      <c r="L733" t="s">
        <v>475</v>
      </c>
      <c r="M733" t="s">
        <v>24</v>
      </c>
      <c r="N733" t="s">
        <v>2291</v>
      </c>
      <c r="O733" t="s">
        <v>2292</v>
      </c>
    </row>
    <row r="734" spans="1:15" x14ac:dyDescent="0.2">
      <c r="A734">
        <v>733</v>
      </c>
      <c r="B734" t="s">
        <v>127</v>
      </c>
      <c r="C734" t="s">
        <v>128</v>
      </c>
      <c r="D734" t="s">
        <v>17</v>
      </c>
      <c r="E734" t="s">
        <v>18</v>
      </c>
      <c r="F734">
        <v>4.21</v>
      </c>
      <c r="G734">
        <v>527.9</v>
      </c>
      <c r="H734" t="s">
        <v>19</v>
      </c>
      <c r="I734" t="s">
        <v>104</v>
      </c>
      <c r="J734" t="s">
        <v>2293</v>
      </c>
      <c r="K734" t="s">
        <v>130</v>
      </c>
      <c r="L734" t="s">
        <v>266</v>
      </c>
      <c r="M734" t="s">
        <v>24</v>
      </c>
      <c r="N734" t="s">
        <v>2294</v>
      </c>
      <c r="O734" t="s">
        <v>2295</v>
      </c>
    </row>
    <row r="735" spans="1:15" x14ac:dyDescent="0.2">
      <c r="A735">
        <v>734</v>
      </c>
      <c r="B735" t="s">
        <v>76</v>
      </c>
      <c r="C735" t="s">
        <v>77</v>
      </c>
      <c r="D735" t="s">
        <v>17</v>
      </c>
      <c r="E735" t="s">
        <v>18</v>
      </c>
      <c r="F735">
        <v>3.01</v>
      </c>
      <c r="G735">
        <v>179.1</v>
      </c>
      <c r="H735" t="s">
        <v>19</v>
      </c>
      <c r="I735" t="s">
        <v>20</v>
      </c>
      <c r="J735" t="s">
        <v>2296</v>
      </c>
      <c r="K735" t="s">
        <v>366</v>
      </c>
      <c r="L735" t="s">
        <v>216</v>
      </c>
      <c r="M735" t="s">
        <v>24</v>
      </c>
      <c r="N735" t="s">
        <v>2297</v>
      </c>
      <c r="O735" t="s">
        <v>2298</v>
      </c>
    </row>
    <row r="736" spans="1:15" x14ac:dyDescent="0.2">
      <c r="A736">
        <v>735</v>
      </c>
      <c r="B736" t="s">
        <v>120</v>
      </c>
      <c r="C736" t="s">
        <v>121</v>
      </c>
      <c r="D736" t="s">
        <v>17</v>
      </c>
      <c r="E736" t="s">
        <v>18</v>
      </c>
      <c r="F736">
        <v>3.11</v>
      </c>
      <c r="G736">
        <v>180.2</v>
      </c>
      <c r="H736" t="s">
        <v>61</v>
      </c>
      <c r="I736" t="s">
        <v>38</v>
      </c>
      <c r="J736" t="s">
        <v>2299</v>
      </c>
      <c r="K736" t="s">
        <v>135</v>
      </c>
      <c r="L736" t="s">
        <v>46</v>
      </c>
      <c r="M736" t="s">
        <v>73</v>
      </c>
      <c r="N736" t="s">
        <v>2300</v>
      </c>
      <c r="O736" t="s">
        <v>2301</v>
      </c>
    </row>
    <row r="737" spans="1:15" x14ac:dyDescent="0.2">
      <c r="A737">
        <v>736</v>
      </c>
      <c r="B737" t="s">
        <v>27</v>
      </c>
      <c r="C737" t="s">
        <v>28</v>
      </c>
      <c r="D737" t="s">
        <v>17</v>
      </c>
      <c r="E737" t="s">
        <v>18</v>
      </c>
      <c r="F737">
        <v>4.33</v>
      </c>
      <c r="G737">
        <v>418.1</v>
      </c>
      <c r="H737" t="s">
        <v>19</v>
      </c>
      <c r="I737" t="s">
        <v>104</v>
      </c>
      <c r="J737" t="s">
        <v>2302</v>
      </c>
      <c r="K737" t="s">
        <v>148</v>
      </c>
      <c r="L737" t="s">
        <v>131</v>
      </c>
      <c r="M737" t="s">
        <v>32</v>
      </c>
      <c r="N737" t="s">
        <v>2303</v>
      </c>
      <c r="O737" t="s">
        <v>2304</v>
      </c>
    </row>
    <row r="738" spans="1:15" x14ac:dyDescent="0.2">
      <c r="A738">
        <v>737</v>
      </c>
      <c r="B738" t="s">
        <v>183</v>
      </c>
      <c r="C738" t="s">
        <v>184</v>
      </c>
      <c r="D738" t="s">
        <v>17</v>
      </c>
      <c r="E738" t="s">
        <v>18</v>
      </c>
      <c r="F738">
        <v>1.78</v>
      </c>
      <c r="G738">
        <v>53.9</v>
      </c>
      <c r="H738" t="s">
        <v>19</v>
      </c>
      <c r="I738" t="s">
        <v>104</v>
      </c>
      <c r="J738" t="s">
        <v>2305</v>
      </c>
      <c r="K738" t="s">
        <v>130</v>
      </c>
      <c r="L738" t="s">
        <v>788</v>
      </c>
      <c r="M738" t="s">
        <v>41</v>
      </c>
      <c r="N738" t="s">
        <v>2306</v>
      </c>
      <c r="O738" t="s">
        <v>2307</v>
      </c>
    </row>
    <row r="739" spans="1:15" x14ac:dyDescent="0.2">
      <c r="A739">
        <v>738</v>
      </c>
      <c r="B739" t="s">
        <v>15</v>
      </c>
      <c r="C739" t="s">
        <v>16</v>
      </c>
      <c r="D739" t="s">
        <v>17</v>
      </c>
      <c r="E739" t="s">
        <v>18</v>
      </c>
      <c r="F739">
        <v>0.65</v>
      </c>
      <c r="G739">
        <v>34.5</v>
      </c>
      <c r="H739" t="s">
        <v>37</v>
      </c>
      <c r="I739" t="s">
        <v>20</v>
      </c>
      <c r="J739" t="s">
        <v>2308</v>
      </c>
      <c r="K739" t="s">
        <v>45</v>
      </c>
      <c r="L739" t="s">
        <v>46</v>
      </c>
      <c r="M739" t="s">
        <v>24</v>
      </c>
      <c r="N739" t="s">
        <v>2309</v>
      </c>
      <c r="O739" t="s">
        <v>2310</v>
      </c>
    </row>
    <row r="740" spans="1:15" x14ac:dyDescent="0.2">
      <c r="A740">
        <v>739</v>
      </c>
      <c r="B740" t="s">
        <v>120</v>
      </c>
      <c r="C740" t="s">
        <v>121</v>
      </c>
      <c r="D740" t="s">
        <v>17</v>
      </c>
      <c r="E740" t="s">
        <v>18</v>
      </c>
      <c r="F740">
        <v>3.29</v>
      </c>
      <c r="G740">
        <v>200.2</v>
      </c>
      <c r="H740" t="s">
        <v>61</v>
      </c>
      <c r="I740" t="s">
        <v>20</v>
      </c>
      <c r="J740" t="s">
        <v>899</v>
      </c>
      <c r="K740" t="s">
        <v>123</v>
      </c>
      <c r="L740" t="s">
        <v>46</v>
      </c>
      <c r="M740" t="s">
        <v>73</v>
      </c>
      <c r="N740" t="s">
        <v>2311</v>
      </c>
      <c r="O740" t="s">
        <v>2312</v>
      </c>
    </row>
    <row r="741" spans="1:15" x14ac:dyDescent="0.2">
      <c r="A741">
        <v>740</v>
      </c>
      <c r="B741" t="s">
        <v>15</v>
      </c>
      <c r="C741" t="s">
        <v>16</v>
      </c>
      <c r="D741" t="s">
        <v>17</v>
      </c>
      <c r="E741" t="s">
        <v>18</v>
      </c>
      <c r="F741">
        <v>2.4300000000000002</v>
      </c>
      <c r="G741">
        <v>95.5</v>
      </c>
      <c r="H741" t="s">
        <v>19</v>
      </c>
      <c r="I741" t="s">
        <v>20</v>
      </c>
      <c r="J741" t="s">
        <v>2313</v>
      </c>
      <c r="K741" t="s">
        <v>45</v>
      </c>
      <c r="L741" t="s">
        <v>84</v>
      </c>
      <c r="M741" t="s">
        <v>24</v>
      </c>
      <c r="N741" t="s">
        <v>2314</v>
      </c>
      <c r="O741" t="s">
        <v>2315</v>
      </c>
    </row>
    <row r="742" spans="1:15" x14ac:dyDescent="0.2">
      <c r="A742">
        <v>741</v>
      </c>
      <c r="B742" t="s">
        <v>87</v>
      </c>
      <c r="C742" t="s">
        <v>88</v>
      </c>
      <c r="D742" t="s">
        <v>17</v>
      </c>
      <c r="E742" t="s">
        <v>69</v>
      </c>
      <c r="F742">
        <v>1.45</v>
      </c>
      <c r="G742">
        <v>19</v>
      </c>
      <c r="H742" t="s">
        <v>19</v>
      </c>
      <c r="I742" t="s">
        <v>20</v>
      </c>
      <c r="J742" t="s">
        <v>2316</v>
      </c>
      <c r="K742" t="s">
        <v>90</v>
      </c>
      <c r="L742" t="s">
        <v>91</v>
      </c>
      <c r="M742" t="s">
        <v>32</v>
      </c>
      <c r="N742" t="s">
        <v>2317</v>
      </c>
      <c r="O742" t="s">
        <v>2318</v>
      </c>
    </row>
    <row r="743" spans="1:15" x14ac:dyDescent="0.2">
      <c r="A743">
        <v>742</v>
      </c>
      <c r="B743" t="s">
        <v>27</v>
      </c>
      <c r="C743" t="s">
        <v>28</v>
      </c>
      <c r="D743" t="s">
        <v>17</v>
      </c>
      <c r="E743" t="s">
        <v>18</v>
      </c>
      <c r="F743">
        <v>3.57</v>
      </c>
      <c r="G743">
        <v>238.3</v>
      </c>
      <c r="H743" t="s">
        <v>19</v>
      </c>
      <c r="I743" t="s">
        <v>104</v>
      </c>
      <c r="J743" t="s">
        <v>2319</v>
      </c>
      <c r="K743" t="s">
        <v>148</v>
      </c>
      <c r="L743" t="s">
        <v>31</v>
      </c>
      <c r="M743" t="s">
        <v>32</v>
      </c>
      <c r="N743" t="s">
        <v>2320</v>
      </c>
      <c r="O743" t="s">
        <v>2321</v>
      </c>
    </row>
    <row r="744" spans="1:15" x14ac:dyDescent="0.2">
      <c r="A744">
        <v>743</v>
      </c>
      <c r="B744" t="s">
        <v>183</v>
      </c>
      <c r="C744" t="s">
        <v>184</v>
      </c>
      <c r="D744" t="s">
        <v>17</v>
      </c>
      <c r="E744" t="s">
        <v>18</v>
      </c>
      <c r="F744">
        <v>2.3199999999999998</v>
      </c>
      <c r="G744">
        <v>86.5</v>
      </c>
      <c r="H744" t="s">
        <v>19</v>
      </c>
      <c r="I744" t="s">
        <v>104</v>
      </c>
      <c r="J744" t="s">
        <v>2322</v>
      </c>
      <c r="K744" t="s">
        <v>130</v>
      </c>
      <c r="L744" t="s">
        <v>788</v>
      </c>
      <c r="M744" t="s">
        <v>41</v>
      </c>
      <c r="N744" t="s">
        <v>2323</v>
      </c>
      <c r="O744" t="s">
        <v>2324</v>
      </c>
    </row>
    <row r="745" spans="1:15" x14ac:dyDescent="0.2">
      <c r="A745">
        <v>744</v>
      </c>
      <c r="B745" t="s">
        <v>120</v>
      </c>
      <c r="C745" t="s">
        <v>121</v>
      </c>
      <c r="D745" t="s">
        <v>17</v>
      </c>
      <c r="E745" t="s">
        <v>18</v>
      </c>
      <c r="F745">
        <v>3.17</v>
      </c>
      <c r="G745">
        <v>164</v>
      </c>
      <c r="H745" t="s">
        <v>19</v>
      </c>
      <c r="I745" t="s">
        <v>104</v>
      </c>
      <c r="J745" t="s">
        <v>2325</v>
      </c>
      <c r="K745" t="s">
        <v>123</v>
      </c>
      <c r="L745" t="s">
        <v>124</v>
      </c>
      <c r="M745" t="s">
        <v>73</v>
      </c>
      <c r="N745" t="s">
        <v>2326</v>
      </c>
      <c r="O745" t="s">
        <v>2327</v>
      </c>
    </row>
    <row r="746" spans="1:15" x14ac:dyDescent="0.2">
      <c r="A746">
        <v>745</v>
      </c>
      <c r="B746" t="s">
        <v>127</v>
      </c>
      <c r="C746" t="s">
        <v>128</v>
      </c>
      <c r="D746" t="s">
        <v>17</v>
      </c>
      <c r="E746" t="s">
        <v>18</v>
      </c>
      <c r="F746">
        <v>3.8</v>
      </c>
      <c r="G746">
        <v>535.1</v>
      </c>
      <c r="H746" t="s">
        <v>61</v>
      </c>
      <c r="I746" t="s">
        <v>104</v>
      </c>
      <c r="J746" t="s">
        <v>2328</v>
      </c>
      <c r="K746" t="s">
        <v>52</v>
      </c>
      <c r="L746" t="s">
        <v>479</v>
      </c>
      <c r="M746" t="s">
        <v>24</v>
      </c>
      <c r="N746" t="s">
        <v>2329</v>
      </c>
      <c r="O746" t="s">
        <v>2330</v>
      </c>
    </row>
    <row r="747" spans="1:15" x14ac:dyDescent="0.2">
      <c r="A747">
        <v>746</v>
      </c>
      <c r="B747" t="s">
        <v>27</v>
      </c>
      <c r="C747" t="s">
        <v>28</v>
      </c>
      <c r="D747" t="s">
        <v>17</v>
      </c>
      <c r="E747" t="s">
        <v>18</v>
      </c>
      <c r="F747">
        <v>3.64</v>
      </c>
      <c r="G747">
        <v>211.9</v>
      </c>
      <c r="H747" t="s">
        <v>19</v>
      </c>
      <c r="I747" t="s">
        <v>38</v>
      </c>
      <c r="J747" t="s">
        <v>2331</v>
      </c>
      <c r="K747" t="s">
        <v>148</v>
      </c>
      <c r="L747" t="s">
        <v>317</v>
      </c>
      <c r="M747" t="s">
        <v>32</v>
      </c>
      <c r="N747" t="s">
        <v>2332</v>
      </c>
      <c r="O747" t="s">
        <v>2333</v>
      </c>
    </row>
    <row r="748" spans="1:15" x14ac:dyDescent="0.2">
      <c r="A748">
        <v>747</v>
      </c>
      <c r="B748" t="s">
        <v>49</v>
      </c>
      <c r="C748" t="s">
        <v>50</v>
      </c>
      <c r="D748" t="s">
        <v>17</v>
      </c>
      <c r="E748" t="s">
        <v>18</v>
      </c>
      <c r="F748">
        <v>3.3</v>
      </c>
      <c r="G748">
        <v>214.5</v>
      </c>
      <c r="H748" t="s">
        <v>61</v>
      </c>
      <c r="I748" t="s">
        <v>38</v>
      </c>
      <c r="J748" t="s">
        <v>2334</v>
      </c>
      <c r="K748" t="s">
        <v>504</v>
      </c>
      <c r="L748" t="s">
        <v>153</v>
      </c>
      <c r="M748" t="s">
        <v>32</v>
      </c>
      <c r="N748" t="s">
        <v>2335</v>
      </c>
      <c r="O748" t="s">
        <v>2336</v>
      </c>
    </row>
    <row r="749" spans="1:15" x14ac:dyDescent="0.2">
      <c r="A749">
        <v>748</v>
      </c>
      <c r="B749" t="s">
        <v>188</v>
      </c>
      <c r="C749" t="s">
        <v>189</v>
      </c>
      <c r="D749" t="s">
        <v>17</v>
      </c>
      <c r="E749" t="s">
        <v>18</v>
      </c>
      <c r="F749">
        <v>2.56</v>
      </c>
      <c r="G749">
        <v>101.3</v>
      </c>
      <c r="H749" t="s">
        <v>61</v>
      </c>
      <c r="I749" t="s">
        <v>20</v>
      </c>
      <c r="J749" t="s">
        <v>2337</v>
      </c>
      <c r="K749" t="s">
        <v>191</v>
      </c>
      <c r="L749" t="s">
        <v>23</v>
      </c>
      <c r="M749" t="s">
        <v>24</v>
      </c>
      <c r="N749" t="s">
        <v>2338</v>
      </c>
      <c r="O749" t="s">
        <v>2339</v>
      </c>
    </row>
    <row r="750" spans="1:15" x14ac:dyDescent="0.2">
      <c r="A750">
        <v>749</v>
      </c>
      <c r="B750" t="s">
        <v>115</v>
      </c>
      <c r="C750" t="s">
        <v>116</v>
      </c>
      <c r="D750" t="s">
        <v>17</v>
      </c>
      <c r="E750" t="s">
        <v>18</v>
      </c>
      <c r="F750">
        <v>2.86</v>
      </c>
      <c r="G750">
        <v>296.2</v>
      </c>
      <c r="H750" t="s">
        <v>37</v>
      </c>
      <c r="I750" t="s">
        <v>104</v>
      </c>
      <c r="J750" t="s">
        <v>1648</v>
      </c>
      <c r="K750" t="s">
        <v>79</v>
      </c>
      <c r="L750" t="s">
        <v>153</v>
      </c>
      <c r="M750" t="s">
        <v>24</v>
      </c>
      <c r="N750" t="s">
        <v>2340</v>
      </c>
      <c r="O750" t="s">
        <v>2341</v>
      </c>
    </row>
    <row r="751" spans="1:15" x14ac:dyDescent="0.2">
      <c r="A751">
        <v>750</v>
      </c>
      <c r="B751" t="s">
        <v>27</v>
      </c>
      <c r="C751" t="s">
        <v>28</v>
      </c>
      <c r="D751" t="s">
        <v>17</v>
      </c>
      <c r="E751" t="s">
        <v>18</v>
      </c>
      <c r="F751">
        <v>3.62</v>
      </c>
      <c r="G751">
        <v>280</v>
      </c>
      <c r="H751" t="s">
        <v>61</v>
      </c>
      <c r="I751" t="s">
        <v>20</v>
      </c>
      <c r="J751" t="s">
        <v>2342</v>
      </c>
      <c r="K751" t="s">
        <v>388</v>
      </c>
      <c r="L751" t="s">
        <v>389</v>
      </c>
      <c r="M751" t="s">
        <v>32</v>
      </c>
      <c r="N751" t="s">
        <v>2343</v>
      </c>
      <c r="O751" t="s">
        <v>2344</v>
      </c>
    </row>
    <row r="752" spans="1:15" x14ac:dyDescent="0.2">
      <c r="A752">
        <v>751</v>
      </c>
      <c r="B752" t="s">
        <v>49</v>
      </c>
      <c r="C752" t="s">
        <v>50</v>
      </c>
      <c r="D752" t="s">
        <v>17</v>
      </c>
      <c r="E752" t="s">
        <v>18</v>
      </c>
      <c r="F752">
        <v>2.5</v>
      </c>
      <c r="G752">
        <v>109.2</v>
      </c>
      <c r="H752" t="s">
        <v>37</v>
      </c>
      <c r="I752" t="s">
        <v>38</v>
      </c>
      <c r="J752" t="s">
        <v>2345</v>
      </c>
      <c r="K752" t="s">
        <v>52</v>
      </c>
      <c r="L752" t="s">
        <v>56</v>
      </c>
      <c r="M752" t="s">
        <v>32</v>
      </c>
      <c r="N752" t="s">
        <v>2346</v>
      </c>
      <c r="O752" t="s">
        <v>2347</v>
      </c>
    </row>
    <row r="753" spans="1:15" x14ac:dyDescent="0.2">
      <c r="A753">
        <v>752</v>
      </c>
      <c r="B753" t="s">
        <v>15</v>
      </c>
      <c r="C753" t="s">
        <v>16</v>
      </c>
      <c r="D753" t="s">
        <v>17</v>
      </c>
      <c r="E753" t="s">
        <v>18</v>
      </c>
      <c r="F753">
        <v>2.66</v>
      </c>
      <c r="G753">
        <v>120.3</v>
      </c>
      <c r="H753" t="s">
        <v>61</v>
      </c>
      <c r="I753" t="s">
        <v>38</v>
      </c>
      <c r="J753" t="s">
        <v>2348</v>
      </c>
      <c r="K753" t="s">
        <v>45</v>
      </c>
      <c r="L753" t="s">
        <v>23</v>
      </c>
      <c r="M753" t="s">
        <v>24</v>
      </c>
      <c r="N753" t="s">
        <v>2349</v>
      </c>
      <c r="O753" t="s">
        <v>2350</v>
      </c>
    </row>
    <row r="754" spans="1:15" x14ac:dyDescent="0.2">
      <c r="A754">
        <v>753</v>
      </c>
      <c r="B754" t="s">
        <v>145</v>
      </c>
      <c r="C754" t="s">
        <v>146</v>
      </c>
      <c r="D754" t="s">
        <v>17</v>
      </c>
      <c r="E754" t="s">
        <v>18</v>
      </c>
      <c r="F754">
        <v>2.96</v>
      </c>
      <c r="G754">
        <v>139.6</v>
      </c>
      <c r="H754" t="s">
        <v>19</v>
      </c>
      <c r="I754" t="s">
        <v>38</v>
      </c>
      <c r="J754" t="s">
        <v>2351</v>
      </c>
      <c r="K754" t="s">
        <v>148</v>
      </c>
      <c r="L754" t="s">
        <v>23</v>
      </c>
      <c r="M754" t="s">
        <v>41</v>
      </c>
      <c r="N754" t="s">
        <v>2352</v>
      </c>
      <c r="O754" t="s">
        <v>2353</v>
      </c>
    </row>
    <row r="755" spans="1:15" x14ac:dyDescent="0.2">
      <c r="A755">
        <v>754</v>
      </c>
      <c r="B755" t="s">
        <v>49</v>
      </c>
      <c r="C755" t="s">
        <v>50</v>
      </c>
      <c r="D755" t="s">
        <v>17</v>
      </c>
      <c r="E755" t="s">
        <v>18</v>
      </c>
      <c r="F755">
        <v>1.99</v>
      </c>
      <c r="G755">
        <v>91.7</v>
      </c>
      <c r="H755" t="s">
        <v>37</v>
      </c>
      <c r="I755" t="s">
        <v>38</v>
      </c>
      <c r="J755" t="s">
        <v>2354</v>
      </c>
      <c r="K755" t="s">
        <v>52</v>
      </c>
      <c r="L755" t="s">
        <v>153</v>
      </c>
      <c r="M755" t="s">
        <v>32</v>
      </c>
      <c r="N755" t="s">
        <v>2355</v>
      </c>
      <c r="O755" t="s">
        <v>2356</v>
      </c>
    </row>
    <row r="756" spans="1:15" x14ac:dyDescent="0.2">
      <c r="A756">
        <v>755</v>
      </c>
      <c r="B756" t="s">
        <v>183</v>
      </c>
      <c r="C756" t="s">
        <v>184</v>
      </c>
      <c r="D756" t="s">
        <v>17</v>
      </c>
      <c r="E756" t="s">
        <v>18</v>
      </c>
      <c r="F756">
        <v>1.61</v>
      </c>
      <c r="G756">
        <v>43.5</v>
      </c>
      <c r="H756" t="s">
        <v>19</v>
      </c>
      <c r="I756" t="s">
        <v>104</v>
      </c>
      <c r="J756" t="s">
        <v>2357</v>
      </c>
      <c r="K756" t="s">
        <v>130</v>
      </c>
      <c r="L756" t="s">
        <v>788</v>
      </c>
      <c r="M756" t="s">
        <v>41</v>
      </c>
      <c r="N756" t="s">
        <v>2358</v>
      </c>
      <c r="O756" t="s">
        <v>2359</v>
      </c>
    </row>
    <row r="757" spans="1:15" x14ac:dyDescent="0.2">
      <c r="A757">
        <v>756</v>
      </c>
      <c r="B757" t="s">
        <v>145</v>
      </c>
      <c r="C757" t="s">
        <v>146</v>
      </c>
      <c r="D757" t="s">
        <v>17</v>
      </c>
      <c r="E757" t="s">
        <v>18</v>
      </c>
      <c r="F757">
        <v>1.22</v>
      </c>
      <c r="G757">
        <v>41.4</v>
      </c>
      <c r="H757" t="s">
        <v>37</v>
      </c>
      <c r="I757" t="s">
        <v>104</v>
      </c>
      <c r="J757" t="s">
        <v>2360</v>
      </c>
      <c r="K757" t="s">
        <v>148</v>
      </c>
      <c r="L757" t="s">
        <v>475</v>
      </c>
      <c r="M757" t="s">
        <v>41</v>
      </c>
      <c r="N757" t="s">
        <v>2361</v>
      </c>
      <c r="O757" t="s">
        <v>2362</v>
      </c>
    </row>
    <row r="758" spans="1:15" x14ac:dyDescent="0.2">
      <c r="A758">
        <v>757</v>
      </c>
      <c r="B758" t="s">
        <v>201</v>
      </c>
      <c r="C758" t="s">
        <v>202</v>
      </c>
      <c r="D758" t="s">
        <v>17</v>
      </c>
      <c r="E758" t="s">
        <v>203</v>
      </c>
      <c r="F758">
        <v>0.53</v>
      </c>
      <c r="G758">
        <v>40.299999999999997</v>
      </c>
      <c r="H758" t="s">
        <v>156</v>
      </c>
      <c r="I758" t="s">
        <v>104</v>
      </c>
      <c r="J758" t="s">
        <v>2363</v>
      </c>
      <c r="K758" t="s">
        <v>538</v>
      </c>
      <c r="L758" t="s">
        <v>259</v>
      </c>
      <c r="M758" t="s">
        <v>41</v>
      </c>
      <c r="N758" t="s">
        <v>716</v>
      </c>
      <c r="O758" t="s">
        <v>2364</v>
      </c>
    </row>
    <row r="759" spans="1:15" x14ac:dyDescent="0.2">
      <c r="A759">
        <v>758</v>
      </c>
      <c r="B759" t="s">
        <v>120</v>
      </c>
      <c r="C759" t="s">
        <v>121</v>
      </c>
      <c r="D759" t="s">
        <v>17</v>
      </c>
      <c r="E759" t="s">
        <v>18</v>
      </c>
      <c r="F759">
        <v>2.2599999999999998</v>
      </c>
      <c r="G759">
        <v>78.7</v>
      </c>
      <c r="H759" t="s">
        <v>61</v>
      </c>
      <c r="I759" t="s">
        <v>104</v>
      </c>
      <c r="J759" t="s">
        <v>2365</v>
      </c>
      <c r="K759" t="s">
        <v>135</v>
      </c>
      <c r="L759" t="s">
        <v>46</v>
      </c>
      <c r="M759" t="s">
        <v>73</v>
      </c>
      <c r="N759" t="s">
        <v>2366</v>
      </c>
      <c r="O759" t="s">
        <v>2367</v>
      </c>
    </row>
    <row r="760" spans="1:15" x14ac:dyDescent="0.2">
      <c r="A760">
        <v>759</v>
      </c>
      <c r="B760" t="s">
        <v>35</v>
      </c>
      <c r="C760" t="s">
        <v>36</v>
      </c>
      <c r="D760" t="s">
        <v>17</v>
      </c>
      <c r="E760" t="s">
        <v>18</v>
      </c>
      <c r="F760">
        <v>3.9</v>
      </c>
      <c r="G760">
        <v>413.2</v>
      </c>
      <c r="H760" t="s">
        <v>19</v>
      </c>
      <c r="I760" t="s">
        <v>20</v>
      </c>
      <c r="J760" t="s">
        <v>2368</v>
      </c>
      <c r="K760" t="s">
        <v>30</v>
      </c>
      <c r="L760" t="s">
        <v>244</v>
      </c>
      <c r="M760" t="s">
        <v>41</v>
      </c>
      <c r="N760" t="s">
        <v>2369</v>
      </c>
      <c r="O760" t="s">
        <v>2370</v>
      </c>
    </row>
    <row r="761" spans="1:15" x14ac:dyDescent="0.2">
      <c r="A761">
        <v>760</v>
      </c>
      <c r="B761" t="s">
        <v>59</v>
      </c>
      <c r="C761" t="s">
        <v>60</v>
      </c>
      <c r="D761" t="s">
        <v>17</v>
      </c>
      <c r="E761" t="s">
        <v>18</v>
      </c>
      <c r="F761">
        <v>2.34</v>
      </c>
      <c r="G761">
        <v>90.2</v>
      </c>
      <c r="H761" t="s">
        <v>61</v>
      </c>
      <c r="I761" t="s">
        <v>38</v>
      </c>
      <c r="J761" t="s">
        <v>2371</v>
      </c>
      <c r="K761" t="s">
        <v>293</v>
      </c>
      <c r="L761" t="s">
        <v>64</v>
      </c>
      <c r="M761" t="s">
        <v>41</v>
      </c>
      <c r="N761" t="s">
        <v>2372</v>
      </c>
      <c r="O761" t="s">
        <v>2373</v>
      </c>
    </row>
    <row r="762" spans="1:15" x14ac:dyDescent="0.2">
      <c r="A762">
        <v>761</v>
      </c>
      <c r="B762" t="s">
        <v>183</v>
      </c>
      <c r="C762" t="s">
        <v>184</v>
      </c>
      <c r="D762" t="s">
        <v>17</v>
      </c>
      <c r="E762" t="s">
        <v>18</v>
      </c>
      <c r="F762">
        <v>1.8</v>
      </c>
      <c r="G762">
        <v>44.7</v>
      </c>
      <c r="H762" t="s">
        <v>19</v>
      </c>
      <c r="I762" t="s">
        <v>38</v>
      </c>
      <c r="J762" t="s">
        <v>2374</v>
      </c>
      <c r="K762" t="s">
        <v>130</v>
      </c>
      <c r="L762" t="s">
        <v>788</v>
      </c>
      <c r="M762" t="s">
        <v>41</v>
      </c>
      <c r="N762" t="s">
        <v>2375</v>
      </c>
      <c r="O762" t="s">
        <v>2376</v>
      </c>
    </row>
    <row r="763" spans="1:15" x14ac:dyDescent="0.2">
      <c r="A763">
        <v>762</v>
      </c>
      <c r="B763" t="s">
        <v>49</v>
      </c>
      <c r="C763" t="s">
        <v>50</v>
      </c>
      <c r="D763" t="s">
        <v>17</v>
      </c>
      <c r="E763" t="s">
        <v>18</v>
      </c>
      <c r="F763">
        <v>3.26</v>
      </c>
      <c r="G763">
        <v>184.9</v>
      </c>
      <c r="H763" t="s">
        <v>19</v>
      </c>
      <c r="I763" t="s">
        <v>38</v>
      </c>
      <c r="J763" t="s">
        <v>2377</v>
      </c>
      <c r="K763" t="s">
        <v>161</v>
      </c>
      <c r="L763" t="s">
        <v>56</v>
      </c>
      <c r="M763" t="s">
        <v>32</v>
      </c>
      <c r="N763" t="s">
        <v>2378</v>
      </c>
      <c r="O763" t="s">
        <v>2379</v>
      </c>
    </row>
    <row r="764" spans="1:15" x14ac:dyDescent="0.2">
      <c r="A764">
        <v>763</v>
      </c>
      <c r="B764" t="s">
        <v>35</v>
      </c>
      <c r="C764" t="s">
        <v>36</v>
      </c>
      <c r="D764" t="s">
        <v>17</v>
      </c>
      <c r="E764" t="s">
        <v>18</v>
      </c>
      <c r="F764">
        <v>0.8</v>
      </c>
      <c r="G764">
        <v>102.1</v>
      </c>
      <c r="H764" t="s">
        <v>156</v>
      </c>
      <c r="I764" t="s">
        <v>20</v>
      </c>
      <c r="J764" t="s">
        <v>2380</v>
      </c>
      <c r="K764" t="s">
        <v>30</v>
      </c>
      <c r="L764" t="s">
        <v>40</v>
      </c>
      <c r="M764" t="s">
        <v>41</v>
      </c>
      <c r="N764" t="s">
        <v>2381</v>
      </c>
      <c r="O764" t="s">
        <v>2382</v>
      </c>
    </row>
    <row r="765" spans="1:15" x14ac:dyDescent="0.2">
      <c r="A765">
        <v>764</v>
      </c>
      <c r="B765" t="s">
        <v>87</v>
      </c>
      <c r="C765" t="s">
        <v>88</v>
      </c>
      <c r="D765" t="s">
        <v>17</v>
      </c>
      <c r="E765" t="s">
        <v>69</v>
      </c>
      <c r="F765">
        <v>1.31</v>
      </c>
      <c r="G765">
        <v>17</v>
      </c>
      <c r="H765" t="s">
        <v>19</v>
      </c>
      <c r="I765" t="s">
        <v>104</v>
      </c>
      <c r="J765" t="s">
        <v>2383</v>
      </c>
      <c r="K765" t="s">
        <v>106</v>
      </c>
      <c r="L765" t="s">
        <v>72</v>
      </c>
      <c r="M765" t="s">
        <v>32</v>
      </c>
      <c r="N765" t="s">
        <v>2384</v>
      </c>
      <c r="O765" t="s">
        <v>2385</v>
      </c>
    </row>
    <row r="766" spans="1:15" x14ac:dyDescent="0.2">
      <c r="A766">
        <v>765</v>
      </c>
      <c r="B766" t="s">
        <v>207</v>
      </c>
      <c r="C766" t="s">
        <v>208</v>
      </c>
      <c r="D766" t="s">
        <v>17</v>
      </c>
      <c r="E766" t="s">
        <v>18</v>
      </c>
      <c r="F766">
        <v>2.1800000000000002</v>
      </c>
      <c r="G766">
        <v>71.2</v>
      </c>
      <c r="H766" t="s">
        <v>19</v>
      </c>
      <c r="I766" t="s">
        <v>20</v>
      </c>
      <c r="J766" t="s">
        <v>2386</v>
      </c>
      <c r="K766" t="s">
        <v>210</v>
      </c>
      <c r="L766" t="s">
        <v>211</v>
      </c>
      <c r="M766" t="s">
        <v>24</v>
      </c>
      <c r="N766" t="s">
        <v>2387</v>
      </c>
      <c r="O766" t="s">
        <v>2388</v>
      </c>
    </row>
    <row r="767" spans="1:15" x14ac:dyDescent="0.2">
      <c r="A767">
        <v>766</v>
      </c>
      <c r="B767" t="s">
        <v>49</v>
      </c>
      <c r="C767" t="s">
        <v>50</v>
      </c>
      <c r="D767" t="s">
        <v>17</v>
      </c>
      <c r="E767" t="s">
        <v>18</v>
      </c>
      <c r="F767">
        <v>3.49</v>
      </c>
      <c r="G767">
        <v>233.2</v>
      </c>
      <c r="H767" t="s">
        <v>19</v>
      </c>
      <c r="I767" t="s">
        <v>104</v>
      </c>
      <c r="J767" t="s">
        <v>2389</v>
      </c>
      <c r="K767" t="s">
        <v>52</v>
      </c>
      <c r="L767" t="s">
        <v>46</v>
      </c>
      <c r="M767" t="s">
        <v>32</v>
      </c>
      <c r="N767" t="s">
        <v>2390</v>
      </c>
      <c r="O767" t="s">
        <v>2391</v>
      </c>
    </row>
    <row r="768" spans="1:15" x14ac:dyDescent="0.2">
      <c r="A768">
        <v>767</v>
      </c>
      <c r="B768" t="s">
        <v>15</v>
      </c>
      <c r="C768" t="s">
        <v>16</v>
      </c>
      <c r="D768" t="s">
        <v>17</v>
      </c>
      <c r="E768" t="s">
        <v>18</v>
      </c>
      <c r="F768">
        <v>2.64</v>
      </c>
      <c r="G768">
        <v>117.3</v>
      </c>
      <c r="H768" t="s">
        <v>61</v>
      </c>
      <c r="I768" t="s">
        <v>104</v>
      </c>
      <c r="J768" t="s">
        <v>2392</v>
      </c>
      <c r="K768" t="s">
        <v>22</v>
      </c>
      <c r="L768" t="s">
        <v>46</v>
      </c>
      <c r="M768" t="s">
        <v>24</v>
      </c>
      <c r="N768" t="s">
        <v>2393</v>
      </c>
      <c r="O768" t="s">
        <v>2394</v>
      </c>
    </row>
    <row r="769" spans="1:15" x14ac:dyDescent="0.2">
      <c r="A769">
        <v>768</v>
      </c>
      <c r="B769" t="s">
        <v>183</v>
      </c>
      <c r="C769" t="s">
        <v>184</v>
      </c>
      <c r="D769" t="s">
        <v>17</v>
      </c>
      <c r="E769" t="s">
        <v>18</v>
      </c>
      <c r="F769">
        <v>2.27</v>
      </c>
      <c r="G769">
        <v>87.5</v>
      </c>
      <c r="H769" t="s">
        <v>61</v>
      </c>
      <c r="I769" t="s">
        <v>104</v>
      </c>
      <c r="J769" t="s">
        <v>2395</v>
      </c>
      <c r="K769" t="s">
        <v>130</v>
      </c>
      <c r="L769" t="s">
        <v>46</v>
      </c>
      <c r="M769" t="s">
        <v>41</v>
      </c>
      <c r="N769" t="s">
        <v>2396</v>
      </c>
      <c r="O769" t="s">
        <v>2397</v>
      </c>
    </row>
    <row r="770" spans="1:15" x14ac:dyDescent="0.2">
      <c r="A770">
        <v>769</v>
      </c>
      <c r="B770" t="s">
        <v>201</v>
      </c>
      <c r="C770" t="s">
        <v>202</v>
      </c>
      <c r="D770" t="s">
        <v>17</v>
      </c>
      <c r="E770" t="s">
        <v>203</v>
      </c>
      <c r="F770">
        <v>1.99</v>
      </c>
      <c r="G770">
        <v>75.900000000000006</v>
      </c>
      <c r="H770" t="s">
        <v>61</v>
      </c>
      <c r="I770" t="s">
        <v>104</v>
      </c>
      <c r="J770" t="s">
        <v>2398</v>
      </c>
      <c r="K770" t="s">
        <v>248</v>
      </c>
      <c r="L770" t="s">
        <v>23</v>
      </c>
      <c r="M770" t="s">
        <v>41</v>
      </c>
      <c r="N770" t="s">
        <v>2399</v>
      </c>
      <c r="O770" t="s">
        <v>2400</v>
      </c>
    </row>
    <row r="771" spans="1:15" x14ac:dyDescent="0.2">
      <c r="A771">
        <v>770</v>
      </c>
      <c r="B771" t="s">
        <v>127</v>
      </c>
      <c r="C771" t="s">
        <v>128</v>
      </c>
      <c r="D771" t="s">
        <v>17</v>
      </c>
      <c r="E771" t="s">
        <v>18</v>
      </c>
      <c r="F771">
        <v>3.58</v>
      </c>
      <c r="G771">
        <v>498.9</v>
      </c>
      <c r="H771" t="s">
        <v>37</v>
      </c>
      <c r="I771" t="s">
        <v>38</v>
      </c>
      <c r="J771" t="s">
        <v>2401</v>
      </c>
      <c r="K771" t="s">
        <v>130</v>
      </c>
      <c r="L771" t="s">
        <v>31</v>
      </c>
      <c r="M771" t="s">
        <v>24</v>
      </c>
      <c r="N771" t="s">
        <v>1127</v>
      </c>
      <c r="O771" t="s">
        <v>2402</v>
      </c>
    </row>
    <row r="772" spans="1:15" x14ac:dyDescent="0.2">
      <c r="A772">
        <v>771</v>
      </c>
      <c r="B772" t="s">
        <v>59</v>
      </c>
      <c r="C772" t="s">
        <v>60</v>
      </c>
      <c r="D772" t="s">
        <v>17</v>
      </c>
      <c r="E772" t="s">
        <v>18</v>
      </c>
      <c r="F772">
        <v>0.6</v>
      </c>
      <c r="G772">
        <v>29</v>
      </c>
      <c r="H772" t="s">
        <v>156</v>
      </c>
      <c r="I772" t="s">
        <v>38</v>
      </c>
      <c r="J772" t="s">
        <v>2403</v>
      </c>
      <c r="K772" t="s">
        <v>293</v>
      </c>
      <c r="L772" t="s">
        <v>23</v>
      </c>
      <c r="M772" t="s">
        <v>41</v>
      </c>
      <c r="N772" t="s">
        <v>2404</v>
      </c>
      <c r="O772" t="s">
        <v>2405</v>
      </c>
    </row>
    <row r="773" spans="1:15" x14ac:dyDescent="0.2">
      <c r="A773">
        <v>772</v>
      </c>
      <c r="B773" t="s">
        <v>15</v>
      </c>
      <c r="C773" t="s">
        <v>16</v>
      </c>
      <c r="D773" t="s">
        <v>17</v>
      </c>
      <c r="E773" t="s">
        <v>18</v>
      </c>
      <c r="F773">
        <v>2.96</v>
      </c>
      <c r="G773">
        <v>132</v>
      </c>
      <c r="H773" t="s">
        <v>19</v>
      </c>
      <c r="I773" t="s">
        <v>38</v>
      </c>
      <c r="J773" t="s">
        <v>2406</v>
      </c>
      <c r="K773" t="s">
        <v>233</v>
      </c>
      <c r="L773" t="s">
        <v>23</v>
      </c>
      <c r="M773" t="s">
        <v>24</v>
      </c>
      <c r="N773" t="s">
        <v>2407</v>
      </c>
      <c r="O773" t="s">
        <v>2408</v>
      </c>
    </row>
    <row r="774" spans="1:15" x14ac:dyDescent="0.2">
      <c r="A774">
        <v>773</v>
      </c>
      <c r="B774" t="s">
        <v>145</v>
      </c>
      <c r="C774" t="s">
        <v>146</v>
      </c>
      <c r="D774" t="s">
        <v>17</v>
      </c>
      <c r="E774" t="s">
        <v>18</v>
      </c>
      <c r="F774">
        <v>2.12</v>
      </c>
      <c r="G774">
        <v>83.9</v>
      </c>
      <c r="H774" t="s">
        <v>61</v>
      </c>
      <c r="I774" t="s">
        <v>104</v>
      </c>
      <c r="J774" t="s">
        <v>2409</v>
      </c>
      <c r="K774" t="s">
        <v>148</v>
      </c>
      <c r="L774" t="s">
        <v>23</v>
      </c>
      <c r="M774" t="s">
        <v>41</v>
      </c>
      <c r="N774" t="s">
        <v>2410</v>
      </c>
      <c r="O774" t="s">
        <v>2411</v>
      </c>
    </row>
    <row r="775" spans="1:15" x14ac:dyDescent="0.2">
      <c r="A775">
        <v>774</v>
      </c>
      <c r="B775" t="s">
        <v>87</v>
      </c>
      <c r="C775" t="s">
        <v>88</v>
      </c>
      <c r="D775" t="s">
        <v>17</v>
      </c>
      <c r="E775" t="s">
        <v>69</v>
      </c>
      <c r="F775">
        <v>1.32</v>
      </c>
      <c r="G775">
        <v>14.6</v>
      </c>
      <c r="H775" t="s">
        <v>19</v>
      </c>
      <c r="I775" t="s">
        <v>104</v>
      </c>
      <c r="J775" t="s">
        <v>2412</v>
      </c>
      <c r="K775" t="s">
        <v>248</v>
      </c>
      <c r="L775" t="s">
        <v>91</v>
      </c>
      <c r="M775" t="s">
        <v>32</v>
      </c>
      <c r="N775" t="s">
        <v>2413</v>
      </c>
      <c r="O775" t="s">
        <v>2414</v>
      </c>
    </row>
    <row r="776" spans="1:15" x14ac:dyDescent="0.2">
      <c r="A776">
        <v>775</v>
      </c>
      <c r="B776" t="s">
        <v>87</v>
      </c>
      <c r="C776" t="s">
        <v>88</v>
      </c>
      <c r="D776" t="s">
        <v>17</v>
      </c>
      <c r="E776" t="s">
        <v>69</v>
      </c>
      <c r="F776">
        <v>1.04</v>
      </c>
      <c r="G776">
        <v>9.5</v>
      </c>
      <c r="H776" t="s">
        <v>19</v>
      </c>
      <c r="I776" t="s">
        <v>20</v>
      </c>
      <c r="J776" t="s">
        <v>2415</v>
      </c>
      <c r="K776" t="s">
        <v>297</v>
      </c>
      <c r="L776" t="s">
        <v>72</v>
      </c>
      <c r="M776" t="s">
        <v>32</v>
      </c>
      <c r="N776" t="s">
        <v>2416</v>
      </c>
      <c r="O776" t="s">
        <v>2417</v>
      </c>
    </row>
    <row r="777" spans="1:15" x14ac:dyDescent="0.2">
      <c r="A777">
        <v>776</v>
      </c>
      <c r="B777" t="s">
        <v>87</v>
      </c>
      <c r="C777" t="s">
        <v>88</v>
      </c>
      <c r="D777" t="s">
        <v>17</v>
      </c>
      <c r="E777" t="s">
        <v>69</v>
      </c>
      <c r="F777">
        <v>0.98</v>
      </c>
      <c r="G777">
        <v>9.4</v>
      </c>
      <c r="H777" t="s">
        <v>61</v>
      </c>
      <c r="I777" t="s">
        <v>104</v>
      </c>
      <c r="J777" t="s">
        <v>2418</v>
      </c>
      <c r="K777" t="s">
        <v>90</v>
      </c>
      <c r="L777" t="s">
        <v>72</v>
      </c>
      <c r="M777" t="s">
        <v>32</v>
      </c>
      <c r="N777" t="s">
        <v>2419</v>
      </c>
      <c r="O777" t="s">
        <v>2420</v>
      </c>
    </row>
    <row r="778" spans="1:15" x14ac:dyDescent="0.2">
      <c r="A778">
        <v>777</v>
      </c>
      <c r="B778" t="s">
        <v>87</v>
      </c>
      <c r="C778" t="s">
        <v>88</v>
      </c>
      <c r="D778" t="s">
        <v>17</v>
      </c>
      <c r="E778" t="s">
        <v>69</v>
      </c>
      <c r="F778">
        <v>1.06</v>
      </c>
      <c r="G778">
        <v>10.4</v>
      </c>
      <c r="H778" t="s">
        <v>19</v>
      </c>
      <c r="I778" t="s">
        <v>20</v>
      </c>
      <c r="J778" t="s">
        <v>2421</v>
      </c>
      <c r="K778" t="s">
        <v>297</v>
      </c>
      <c r="L778" t="s">
        <v>91</v>
      </c>
      <c r="M778" t="s">
        <v>32</v>
      </c>
      <c r="N778" t="s">
        <v>2422</v>
      </c>
      <c r="O778" t="s">
        <v>2423</v>
      </c>
    </row>
    <row r="779" spans="1:15" x14ac:dyDescent="0.2">
      <c r="A779">
        <v>778</v>
      </c>
      <c r="B779" t="s">
        <v>320</v>
      </c>
      <c r="C779" t="s">
        <v>321</v>
      </c>
      <c r="D779" t="s">
        <v>17</v>
      </c>
      <c r="E779" t="s">
        <v>203</v>
      </c>
      <c r="F779">
        <v>3</v>
      </c>
      <c r="G779">
        <v>190.5</v>
      </c>
      <c r="H779" t="s">
        <v>19</v>
      </c>
      <c r="I779" t="s">
        <v>20</v>
      </c>
      <c r="J779" t="s">
        <v>2424</v>
      </c>
      <c r="K779" t="s">
        <v>297</v>
      </c>
      <c r="L779" t="s">
        <v>23</v>
      </c>
      <c r="M779" t="s">
        <v>323</v>
      </c>
      <c r="N779" t="s">
        <v>2425</v>
      </c>
      <c r="O779" t="s">
        <v>2426</v>
      </c>
    </row>
    <row r="780" spans="1:15" x14ac:dyDescent="0.2">
      <c r="A780">
        <v>779</v>
      </c>
      <c r="B780" t="s">
        <v>87</v>
      </c>
      <c r="C780" t="s">
        <v>88</v>
      </c>
      <c r="D780" t="s">
        <v>17</v>
      </c>
      <c r="E780" t="s">
        <v>69</v>
      </c>
      <c r="F780">
        <v>1.49</v>
      </c>
      <c r="G780">
        <v>25.2</v>
      </c>
      <c r="H780" t="s">
        <v>19</v>
      </c>
      <c r="I780" t="s">
        <v>38</v>
      </c>
      <c r="J780" t="s">
        <v>1678</v>
      </c>
      <c r="K780" t="s">
        <v>538</v>
      </c>
      <c r="L780" t="s">
        <v>91</v>
      </c>
      <c r="M780" t="s">
        <v>32</v>
      </c>
      <c r="N780" t="s">
        <v>2427</v>
      </c>
      <c r="O780" t="s">
        <v>2428</v>
      </c>
    </row>
    <row r="781" spans="1:15" x14ac:dyDescent="0.2">
      <c r="A781">
        <v>780</v>
      </c>
      <c r="B781" t="s">
        <v>120</v>
      </c>
      <c r="C781" t="s">
        <v>121</v>
      </c>
      <c r="D781" t="s">
        <v>17</v>
      </c>
      <c r="E781" t="s">
        <v>18</v>
      </c>
      <c r="F781">
        <v>1.52</v>
      </c>
      <c r="G781">
        <v>43.4</v>
      </c>
      <c r="H781" t="s">
        <v>37</v>
      </c>
      <c r="I781" t="s">
        <v>20</v>
      </c>
      <c r="J781" t="s">
        <v>2429</v>
      </c>
      <c r="K781" t="s">
        <v>135</v>
      </c>
      <c r="L781" t="s">
        <v>124</v>
      </c>
      <c r="M781" t="s">
        <v>73</v>
      </c>
      <c r="N781" t="s">
        <v>2430</v>
      </c>
      <c r="O781" t="s">
        <v>2431</v>
      </c>
    </row>
    <row r="782" spans="1:15" x14ac:dyDescent="0.2">
      <c r="A782">
        <v>781</v>
      </c>
      <c r="B782" t="s">
        <v>76</v>
      </c>
      <c r="C782" t="s">
        <v>77</v>
      </c>
      <c r="D782" t="s">
        <v>17</v>
      </c>
      <c r="E782" t="s">
        <v>18</v>
      </c>
      <c r="F782">
        <v>2.0499999999999998</v>
      </c>
      <c r="G782">
        <v>74.099999999999994</v>
      </c>
      <c r="H782" t="s">
        <v>61</v>
      </c>
      <c r="I782" t="s">
        <v>38</v>
      </c>
      <c r="J782" t="s">
        <v>2432</v>
      </c>
      <c r="K782" t="s">
        <v>350</v>
      </c>
      <c r="L782" t="s">
        <v>216</v>
      </c>
      <c r="M782" t="s">
        <v>24</v>
      </c>
      <c r="N782" t="s">
        <v>2433</v>
      </c>
      <c r="O782" t="s">
        <v>2434</v>
      </c>
    </row>
    <row r="783" spans="1:15" x14ac:dyDescent="0.2">
      <c r="A783">
        <v>782</v>
      </c>
      <c r="B783" t="s">
        <v>127</v>
      </c>
      <c r="C783" t="s">
        <v>128</v>
      </c>
      <c r="D783" t="s">
        <v>17</v>
      </c>
      <c r="E783" t="s">
        <v>18</v>
      </c>
      <c r="F783">
        <v>4.33</v>
      </c>
      <c r="G783">
        <v>517.9</v>
      </c>
      <c r="H783" t="s">
        <v>19</v>
      </c>
      <c r="I783" t="s">
        <v>38</v>
      </c>
      <c r="J783" t="s">
        <v>2435</v>
      </c>
      <c r="K783" t="s">
        <v>286</v>
      </c>
      <c r="L783" t="s">
        <v>266</v>
      </c>
      <c r="M783" t="s">
        <v>24</v>
      </c>
      <c r="N783" t="s">
        <v>2436</v>
      </c>
      <c r="O783" t="s">
        <v>2437</v>
      </c>
    </row>
    <row r="784" spans="1:15" x14ac:dyDescent="0.2">
      <c r="A784">
        <v>783</v>
      </c>
      <c r="B784" t="s">
        <v>27</v>
      </c>
      <c r="C784" t="s">
        <v>28</v>
      </c>
      <c r="D784" t="s">
        <v>17</v>
      </c>
      <c r="E784" t="s">
        <v>18</v>
      </c>
      <c r="F784">
        <v>2.94</v>
      </c>
      <c r="G784">
        <v>164</v>
      </c>
      <c r="H784" t="s">
        <v>19</v>
      </c>
      <c r="I784" t="s">
        <v>20</v>
      </c>
      <c r="J784" t="s">
        <v>2438</v>
      </c>
      <c r="K784" t="s">
        <v>177</v>
      </c>
      <c r="L784" t="s">
        <v>31</v>
      </c>
      <c r="M784" t="s">
        <v>32</v>
      </c>
      <c r="N784" t="s">
        <v>2439</v>
      </c>
      <c r="O784" t="s">
        <v>2440</v>
      </c>
    </row>
    <row r="785" spans="1:15" x14ac:dyDescent="0.2">
      <c r="A785">
        <v>784</v>
      </c>
      <c r="B785" t="s">
        <v>27</v>
      </c>
      <c r="C785" t="s">
        <v>28</v>
      </c>
      <c r="D785" t="s">
        <v>17</v>
      </c>
      <c r="E785" t="s">
        <v>18</v>
      </c>
      <c r="F785">
        <v>3.18</v>
      </c>
      <c r="G785">
        <v>215</v>
      </c>
      <c r="H785" t="s">
        <v>19</v>
      </c>
      <c r="I785" t="s">
        <v>38</v>
      </c>
      <c r="J785" t="s">
        <v>2441</v>
      </c>
      <c r="K785" t="s">
        <v>148</v>
      </c>
      <c r="L785" t="s">
        <v>31</v>
      </c>
      <c r="M785" t="s">
        <v>32</v>
      </c>
      <c r="N785" t="s">
        <v>2442</v>
      </c>
      <c r="O785" t="s">
        <v>2443</v>
      </c>
    </row>
    <row r="786" spans="1:15" x14ac:dyDescent="0.2">
      <c r="A786">
        <v>785</v>
      </c>
      <c r="B786" t="s">
        <v>76</v>
      </c>
      <c r="C786" t="s">
        <v>77</v>
      </c>
      <c r="D786" t="s">
        <v>17</v>
      </c>
      <c r="E786" t="s">
        <v>18</v>
      </c>
      <c r="F786">
        <v>2.17</v>
      </c>
      <c r="G786">
        <v>91.9</v>
      </c>
      <c r="H786" t="s">
        <v>61</v>
      </c>
      <c r="I786" t="s">
        <v>38</v>
      </c>
      <c r="J786" t="s">
        <v>2444</v>
      </c>
      <c r="K786" t="s">
        <v>603</v>
      </c>
      <c r="L786" t="s">
        <v>46</v>
      </c>
      <c r="M786" t="s">
        <v>24</v>
      </c>
      <c r="N786" t="s">
        <v>2445</v>
      </c>
      <c r="O786" t="s">
        <v>2446</v>
      </c>
    </row>
    <row r="787" spans="1:15" x14ac:dyDescent="0.2">
      <c r="A787">
        <v>786</v>
      </c>
      <c r="B787" t="s">
        <v>76</v>
      </c>
      <c r="C787" t="s">
        <v>77</v>
      </c>
      <c r="D787" t="s">
        <v>17</v>
      </c>
      <c r="E787" t="s">
        <v>18</v>
      </c>
      <c r="F787">
        <v>3.35</v>
      </c>
      <c r="G787">
        <v>197.9</v>
      </c>
      <c r="H787" t="s">
        <v>19</v>
      </c>
      <c r="I787" t="s">
        <v>20</v>
      </c>
      <c r="J787" t="s">
        <v>2447</v>
      </c>
      <c r="K787" t="s">
        <v>366</v>
      </c>
      <c r="L787" t="s">
        <v>216</v>
      </c>
      <c r="M787" t="s">
        <v>24</v>
      </c>
      <c r="N787" t="s">
        <v>2448</v>
      </c>
      <c r="O787" t="s">
        <v>2449</v>
      </c>
    </row>
    <row r="788" spans="1:15" x14ac:dyDescent="0.2">
      <c r="A788">
        <v>787</v>
      </c>
      <c r="B788" t="s">
        <v>35</v>
      </c>
      <c r="C788" t="s">
        <v>36</v>
      </c>
      <c r="D788" t="s">
        <v>17</v>
      </c>
      <c r="E788" t="s">
        <v>18</v>
      </c>
      <c r="F788">
        <v>1.41</v>
      </c>
      <c r="G788">
        <v>113.1</v>
      </c>
      <c r="H788" t="s">
        <v>37</v>
      </c>
      <c r="I788" t="s">
        <v>104</v>
      </c>
      <c r="J788" t="s">
        <v>2450</v>
      </c>
      <c r="K788" t="s">
        <v>30</v>
      </c>
      <c r="L788" t="s">
        <v>244</v>
      </c>
      <c r="M788" t="s">
        <v>41</v>
      </c>
      <c r="N788" t="s">
        <v>2451</v>
      </c>
      <c r="O788" t="s">
        <v>2452</v>
      </c>
    </row>
    <row r="789" spans="1:15" x14ac:dyDescent="0.2">
      <c r="A789">
        <v>788</v>
      </c>
      <c r="B789" t="s">
        <v>87</v>
      </c>
      <c r="C789" t="s">
        <v>88</v>
      </c>
      <c r="D789" t="s">
        <v>17</v>
      </c>
      <c r="E789" t="s">
        <v>69</v>
      </c>
      <c r="F789">
        <v>1.26</v>
      </c>
      <c r="G789">
        <v>16.899999999999999</v>
      </c>
      <c r="H789" t="s">
        <v>19</v>
      </c>
      <c r="I789" t="s">
        <v>104</v>
      </c>
      <c r="J789" t="s">
        <v>2453</v>
      </c>
      <c r="K789" t="s">
        <v>106</v>
      </c>
      <c r="L789" t="s">
        <v>72</v>
      </c>
      <c r="M789" t="s">
        <v>32</v>
      </c>
      <c r="N789" t="s">
        <v>2454</v>
      </c>
      <c r="O789" t="s">
        <v>2455</v>
      </c>
    </row>
    <row r="790" spans="1:15" x14ac:dyDescent="0.2">
      <c r="A790">
        <v>789</v>
      </c>
      <c r="B790" t="s">
        <v>35</v>
      </c>
      <c r="C790" t="s">
        <v>36</v>
      </c>
      <c r="D790" t="s">
        <v>17</v>
      </c>
      <c r="E790" t="s">
        <v>18</v>
      </c>
      <c r="F790">
        <v>2.63</v>
      </c>
      <c r="G790">
        <v>193.2</v>
      </c>
      <c r="H790" t="s">
        <v>37</v>
      </c>
      <c r="I790" t="s">
        <v>104</v>
      </c>
      <c r="J790" t="s">
        <v>2456</v>
      </c>
      <c r="K790" t="s">
        <v>30</v>
      </c>
      <c r="L790" t="s">
        <v>244</v>
      </c>
      <c r="M790" t="s">
        <v>41</v>
      </c>
      <c r="N790" t="s">
        <v>2457</v>
      </c>
      <c r="O790" t="s">
        <v>2458</v>
      </c>
    </row>
    <row r="791" spans="1:15" x14ac:dyDescent="0.2">
      <c r="A791">
        <v>790</v>
      </c>
      <c r="B791" t="s">
        <v>120</v>
      </c>
      <c r="C791" t="s">
        <v>121</v>
      </c>
      <c r="D791" t="s">
        <v>17</v>
      </c>
      <c r="E791" t="s">
        <v>18</v>
      </c>
      <c r="F791">
        <v>1.55</v>
      </c>
      <c r="G791">
        <v>40.9</v>
      </c>
      <c r="H791" t="s">
        <v>37</v>
      </c>
      <c r="I791" t="s">
        <v>38</v>
      </c>
      <c r="J791" t="s">
        <v>2459</v>
      </c>
      <c r="K791" t="s">
        <v>123</v>
      </c>
      <c r="L791" t="s">
        <v>46</v>
      </c>
      <c r="M791" t="s">
        <v>73</v>
      </c>
      <c r="N791" t="s">
        <v>2460</v>
      </c>
      <c r="O791" t="s">
        <v>2461</v>
      </c>
    </row>
    <row r="792" spans="1:15" x14ac:dyDescent="0.2">
      <c r="A792">
        <v>791</v>
      </c>
      <c r="B792" t="s">
        <v>59</v>
      </c>
      <c r="C792" t="s">
        <v>60</v>
      </c>
      <c r="D792" t="s">
        <v>17</v>
      </c>
      <c r="E792" t="s">
        <v>18</v>
      </c>
      <c r="F792">
        <v>2.76</v>
      </c>
      <c r="G792">
        <v>129.6</v>
      </c>
      <c r="H792" t="s">
        <v>19</v>
      </c>
      <c r="I792" t="s">
        <v>38</v>
      </c>
      <c r="J792" t="s">
        <v>2462</v>
      </c>
      <c r="K792" t="s">
        <v>520</v>
      </c>
      <c r="L792" t="s">
        <v>23</v>
      </c>
      <c r="M792" t="s">
        <v>41</v>
      </c>
      <c r="N792" t="s">
        <v>2463</v>
      </c>
      <c r="O792" t="s">
        <v>2464</v>
      </c>
    </row>
    <row r="793" spans="1:15" x14ac:dyDescent="0.2">
      <c r="A793">
        <v>792</v>
      </c>
      <c r="B793" t="s">
        <v>67</v>
      </c>
      <c r="C793" t="s">
        <v>68</v>
      </c>
      <c r="D793" t="s">
        <v>17</v>
      </c>
      <c r="E793" t="s">
        <v>69</v>
      </c>
      <c r="F793">
        <v>0.17</v>
      </c>
      <c r="G793">
        <v>4.7</v>
      </c>
      <c r="H793" t="s">
        <v>156</v>
      </c>
      <c r="I793" t="s">
        <v>104</v>
      </c>
      <c r="J793" t="s">
        <v>2465</v>
      </c>
      <c r="K793" t="s">
        <v>142</v>
      </c>
      <c r="L793" t="s">
        <v>72</v>
      </c>
      <c r="M793" t="s">
        <v>73</v>
      </c>
      <c r="N793" t="s">
        <v>2466</v>
      </c>
      <c r="O793" t="s">
        <v>2467</v>
      </c>
    </row>
    <row r="794" spans="1:15" x14ac:dyDescent="0.2">
      <c r="A794">
        <v>793</v>
      </c>
      <c r="B794" t="s">
        <v>67</v>
      </c>
      <c r="C794" t="s">
        <v>68</v>
      </c>
      <c r="D794" t="s">
        <v>17</v>
      </c>
      <c r="E794" t="s">
        <v>69</v>
      </c>
      <c r="F794">
        <v>1.71</v>
      </c>
      <c r="G794">
        <v>38.4</v>
      </c>
      <c r="H794" t="s">
        <v>19</v>
      </c>
      <c r="I794" t="s">
        <v>38</v>
      </c>
      <c r="J794" t="s">
        <v>2468</v>
      </c>
      <c r="K794" t="s">
        <v>142</v>
      </c>
      <c r="L794" t="s">
        <v>310</v>
      </c>
      <c r="M794" t="s">
        <v>73</v>
      </c>
      <c r="N794" t="s">
        <v>2469</v>
      </c>
      <c r="O794" t="s">
        <v>2470</v>
      </c>
    </row>
    <row r="795" spans="1:15" x14ac:dyDescent="0.2">
      <c r="A795">
        <v>794</v>
      </c>
      <c r="B795" t="s">
        <v>120</v>
      </c>
      <c r="C795" t="s">
        <v>121</v>
      </c>
      <c r="D795" t="s">
        <v>17</v>
      </c>
      <c r="E795" t="s">
        <v>18</v>
      </c>
      <c r="F795">
        <v>2.25</v>
      </c>
      <c r="G795">
        <v>69.599999999999994</v>
      </c>
      <c r="H795" t="s">
        <v>61</v>
      </c>
      <c r="I795" t="s">
        <v>38</v>
      </c>
      <c r="J795" t="s">
        <v>2471</v>
      </c>
      <c r="K795" t="s">
        <v>135</v>
      </c>
      <c r="L795" t="s">
        <v>124</v>
      </c>
      <c r="M795" t="s">
        <v>73</v>
      </c>
      <c r="N795" t="s">
        <v>2472</v>
      </c>
      <c r="O795" t="s">
        <v>2473</v>
      </c>
    </row>
    <row r="796" spans="1:15" x14ac:dyDescent="0.2">
      <c r="A796">
        <v>795</v>
      </c>
      <c r="B796" t="s">
        <v>207</v>
      </c>
      <c r="C796" t="s">
        <v>208</v>
      </c>
      <c r="D796" t="s">
        <v>17</v>
      </c>
      <c r="E796" t="s">
        <v>18</v>
      </c>
      <c r="F796">
        <v>2.71</v>
      </c>
      <c r="G796">
        <v>87.4</v>
      </c>
      <c r="H796" t="s">
        <v>19</v>
      </c>
      <c r="I796" t="s">
        <v>20</v>
      </c>
      <c r="J796" t="s">
        <v>2474</v>
      </c>
      <c r="K796" t="s">
        <v>210</v>
      </c>
      <c r="L796" t="s">
        <v>465</v>
      </c>
      <c r="M796" t="s">
        <v>24</v>
      </c>
      <c r="N796" t="s">
        <v>2475</v>
      </c>
      <c r="O796" t="s">
        <v>2476</v>
      </c>
    </row>
    <row r="797" spans="1:15" x14ac:dyDescent="0.2">
      <c r="A797">
        <v>796</v>
      </c>
      <c r="B797" t="s">
        <v>67</v>
      </c>
      <c r="C797" t="s">
        <v>68</v>
      </c>
      <c r="D797" t="s">
        <v>17</v>
      </c>
      <c r="E797" t="s">
        <v>69</v>
      </c>
      <c r="F797">
        <v>1.41</v>
      </c>
      <c r="G797">
        <v>23.6</v>
      </c>
      <c r="H797" t="s">
        <v>19</v>
      </c>
      <c r="I797" t="s">
        <v>20</v>
      </c>
      <c r="J797" t="s">
        <v>2477</v>
      </c>
      <c r="K797" t="s">
        <v>142</v>
      </c>
      <c r="L797" t="s">
        <v>310</v>
      </c>
      <c r="M797" t="s">
        <v>73</v>
      </c>
      <c r="N797" t="s">
        <v>2478</v>
      </c>
      <c r="O797" t="s">
        <v>2479</v>
      </c>
    </row>
    <row r="798" spans="1:15" x14ac:dyDescent="0.2">
      <c r="A798">
        <v>797</v>
      </c>
      <c r="B798" t="s">
        <v>183</v>
      </c>
      <c r="C798" t="s">
        <v>184</v>
      </c>
      <c r="D798" t="s">
        <v>17</v>
      </c>
      <c r="E798" t="s">
        <v>18</v>
      </c>
      <c r="F798">
        <v>2.09</v>
      </c>
      <c r="G798">
        <v>73.8</v>
      </c>
      <c r="H798" t="s">
        <v>61</v>
      </c>
      <c r="I798" t="s">
        <v>38</v>
      </c>
      <c r="J798" t="s">
        <v>1608</v>
      </c>
      <c r="K798" t="s">
        <v>130</v>
      </c>
      <c r="L798" t="s">
        <v>195</v>
      </c>
      <c r="M798" t="s">
        <v>41</v>
      </c>
      <c r="N798" t="s">
        <v>2480</v>
      </c>
      <c r="O798" t="s">
        <v>2481</v>
      </c>
    </row>
    <row r="799" spans="1:15" x14ac:dyDescent="0.2">
      <c r="A799">
        <v>798</v>
      </c>
      <c r="B799" t="s">
        <v>127</v>
      </c>
      <c r="C799" t="s">
        <v>128</v>
      </c>
      <c r="D799" t="s">
        <v>17</v>
      </c>
      <c r="E799" t="s">
        <v>18</v>
      </c>
      <c r="F799">
        <v>4.76</v>
      </c>
      <c r="G799">
        <v>660.4</v>
      </c>
      <c r="H799" t="s">
        <v>61</v>
      </c>
      <c r="I799" t="s">
        <v>20</v>
      </c>
      <c r="J799" t="s">
        <v>2482</v>
      </c>
      <c r="K799" t="s">
        <v>210</v>
      </c>
      <c r="L799" t="s">
        <v>131</v>
      </c>
      <c r="M799" t="s">
        <v>24</v>
      </c>
      <c r="N799" t="s">
        <v>2483</v>
      </c>
      <c r="O799" t="s">
        <v>2484</v>
      </c>
    </row>
    <row r="800" spans="1:15" x14ac:dyDescent="0.2">
      <c r="A800">
        <v>799</v>
      </c>
      <c r="B800" t="s">
        <v>67</v>
      </c>
      <c r="C800" t="s">
        <v>68</v>
      </c>
      <c r="D800" t="s">
        <v>17</v>
      </c>
      <c r="E800" t="s">
        <v>69</v>
      </c>
      <c r="F800">
        <v>1.1499999999999999</v>
      </c>
      <c r="G800">
        <v>14</v>
      </c>
      <c r="H800" t="s">
        <v>61</v>
      </c>
      <c r="I800" t="s">
        <v>38</v>
      </c>
      <c r="J800" t="s">
        <v>2485</v>
      </c>
      <c r="K800" t="s">
        <v>142</v>
      </c>
      <c r="L800" t="s">
        <v>310</v>
      </c>
      <c r="M800" t="s">
        <v>73</v>
      </c>
      <c r="N800" t="s">
        <v>2486</v>
      </c>
      <c r="O800" t="s">
        <v>2487</v>
      </c>
    </row>
    <row r="801" spans="1:15" x14ac:dyDescent="0.2">
      <c r="A801">
        <v>800</v>
      </c>
      <c r="B801" t="s">
        <v>67</v>
      </c>
      <c r="C801" t="s">
        <v>68</v>
      </c>
      <c r="D801" t="s">
        <v>17</v>
      </c>
      <c r="E801" t="s">
        <v>69</v>
      </c>
      <c r="F801">
        <v>1.06</v>
      </c>
      <c r="G801">
        <v>11.5</v>
      </c>
      <c r="H801" t="s">
        <v>37</v>
      </c>
      <c r="I801" t="s">
        <v>38</v>
      </c>
      <c r="J801" t="s">
        <v>775</v>
      </c>
      <c r="K801" t="s">
        <v>142</v>
      </c>
      <c r="L801" t="s">
        <v>72</v>
      </c>
      <c r="M801" t="s">
        <v>73</v>
      </c>
      <c r="N801" t="s">
        <v>2488</v>
      </c>
      <c r="O801" t="s">
        <v>2489</v>
      </c>
    </row>
    <row r="802" spans="1:15" x14ac:dyDescent="0.2">
      <c r="A802">
        <v>801</v>
      </c>
      <c r="B802" t="s">
        <v>145</v>
      </c>
      <c r="C802" t="s">
        <v>146</v>
      </c>
      <c r="D802" t="s">
        <v>17</v>
      </c>
      <c r="E802" t="s">
        <v>18</v>
      </c>
      <c r="F802">
        <v>0.56000000000000005</v>
      </c>
      <c r="G802">
        <v>38</v>
      </c>
      <c r="H802" t="s">
        <v>156</v>
      </c>
      <c r="I802" t="s">
        <v>38</v>
      </c>
      <c r="J802" t="s">
        <v>2490</v>
      </c>
      <c r="K802" t="s">
        <v>148</v>
      </c>
      <c r="L802" t="s">
        <v>475</v>
      </c>
      <c r="M802" t="s">
        <v>41</v>
      </c>
      <c r="N802" t="s">
        <v>2491</v>
      </c>
      <c r="O802" t="s">
        <v>2492</v>
      </c>
    </row>
    <row r="803" spans="1:15" x14ac:dyDescent="0.2">
      <c r="A803">
        <v>802</v>
      </c>
      <c r="B803" t="s">
        <v>59</v>
      </c>
      <c r="C803" t="s">
        <v>60</v>
      </c>
      <c r="D803" t="s">
        <v>17</v>
      </c>
      <c r="E803" t="s">
        <v>18</v>
      </c>
      <c r="F803">
        <v>1.98</v>
      </c>
      <c r="G803">
        <v>69.599999999999994</v>
      </c>
      <c r="H803" t="s">
        <v>19</v>
      </c>
      <c r="I803" t="s">
        <v>38</v>
      </c>
      <c r="J803" t="s">
        <v>2493</v>
      </c>
      <c r="K803" t="s">
        <v>520</v>
      </c>
      <c r="L803" t="s">
        <v>64</v>
      </c>
      <c r="M803" t="s">
        <v>41</v>
      </c>
      <c r="N803" t="s">
        <v>2494</v>
      </c>
      <c r="O803" t="s">
        <v>2495</v>
      </c>
    </row>
    <row r="804" spans="1:15" x14ac:dyDescent="0.2">
      <c r="A804">
        <v>803</v>
      </c>
      <c r="B804" t="s">
        <v>392</v>
      </c>
      <c r="C804" t="s">
        <v>393</v>
      </c>
      <c r="D804" t="s">
        <v>17</v>
      </c>
      <c r="E804" t="s">
        <v>18</v>
      </c>
      <c r="F804">
        <v>2.9</v>
      </c>
      <c r="G804">
        <v>104.1</v>
      </c>
      <c r="H804" t="s">
        <v>19</v>
      </c>
      <c r="I804" t="s">
        <v>38</v>
      </c>
      <c r="J804" t="s">
        <v>2496</v>
      </c>
      <c r="K804" t="s">
        <v>191</v>
      </c>
      <c r="L804" t="s">
        <v>475</v>
      </c>
      <c r="M804" t="s">
        <v>24</v>
      </c>
      <c r="N804" t="s">
        <v>2497</v>
      </c>
      <c r="O804" t="s">
        <v>2498</v>
      </c>
    </row>
    <row r="805" spans="1:15" x14ac:dyDescent="0.2">
      <c r="A805">
        <v>804</v>
      </c>
      <c r="B805" t="s">
        <v>67</v>
      </c>
      <c r="C805" t="s">
        <v>68</v>
      </c>
      <c r="D805" t="s">
        <v>17</v>
      </c>
      <c r="E805" t="s">
        <v>69</v>
      </c>
      <c r="F805">
        <v>1.3</v>
      </c>
      <c r="G805">
        <v>19</v>
      </c>
      <c r="H805" t="s">
        <v>61</v>
      </c>
      <c r="I805" t="s">
        <v>38</v>
      </c>
      <c r="J805" t="s">
        <v>2499</v>
      </c>
      <c r="K805" t="s">
        <v>142</v>
      </c>
      <c r="L805" t="s">
        <v>310</v>
      </c>
      <c r="M805" t="s">
        <v>73</v>
      </c>
      <c r="N805" t="s">
        <v>2500</v>
      </c>
      <c r="O805" t="s">
        <v>2501</v>
      </c>
    </row>
    <row r="806" spans="1:15" x14ac:dyDescent="0.2">
      <c r="A806">
        <v>805</v>
      </c>
      <c r="B806" t="s">
        <v>49</v>
      </c>
      <c r="C806" t="s">
        <v>50</v>
      </c>
      <c r="D806" t="s">
        <v>17</v>
      </c>
      <c r="E806" t="s">
        <v>18</v>
      </c>
      <c r="F806">
        <v>3.01</v>
      </c>
      <c r="G806">
        <v>164.6</v>
      </c>
      <c r="H806" t="s">
        <v>61</v>
      </c>
      <c r="I806" t="s">
        <v>104</v>
      </c>
      <c r="J806" t="s">
        <v>2502</v>
      </c>
      <c r="K806" t="s">
        <v>1169</v>
      </c>
      <c r="L806" t="s">
        <v>80</v>
      </c>
      <c r="M806" t="s">
        <v>32</v>
      </c>
      <c r="N806" t="s">
        <v>2503</v>
      </c>
      <c r="O806" t="s">
        <v>2504</v>
      </c>
    </row>
    <row r="807" spans="1:15" x14ac:dyDescent="0.2">
      <c r="A807">
        <v>806</v>
      </c>
      <c r="B807" t="s">
        <v>207</v>
      </c>
      <c r="C807" t="s">
        <v>208</v>
      </c>
      <c r="D807" t="s">
        <v>17</v>
      </c>
      <c r="E807" t="s">
        <v>18</v>
      </c>
      <c r="F807">
        <v>2.0699999999999998</v>
      </c>
      <c r="G807">
        <v>65.5</v>
      </c>
      <c r="H807" t="s">
        <v>61</v>
      </c>
      <c r="I807" t="s">
        <v>104</v>
      </c>
      <c r="J807" t="s">
        <v>2505</v>
      </c>
      <c r="K807" t="s">
        <v>210</v>
      </c>
      <c r="L807" t="s">
        <v>452</v>
      </c>
      <c r="M807" t="s">
        <v>24</v>
      </c>
      <c r="N807" t="s">
        <v>2506</v>
      </c>
      <c r="O807" t="s">
        <v>2507</v>
      </c>
    </row>
    <row r="808" spans="1:15" x14ac:dyDescent="0.2">
      <c r="A808">
        <v>807</v>
      </c>
      <c r="B808" t="s">
        <v>27</v>
      </c>
      <c r="C808" t="s">
        <v>28</v>
      </c>
      <c r="D808" t="s">
        <v>17</v>
      </c>
      <c r="E808" t="s">
        <v>18</v>
      </c>
      <c r="F808">
        <v>3.45</v>
      </c>
      <c r="G808">
        <v>201.3</v>
      </c>
      <c r="H808" t="s">
        <v>19</v>
      </c>
      <c r="I808" t="s">
        <v>104</v>
      </c>
      <c r="J808" t="s">
        <v>2508</v>
      </c>
      <c r="K808" t="s">
        <v>240</v>
      </c>
      <c r="L808" t="s">
        <v>131</v>
      </c>
      <c r="M808" t="s">
        <v>32</v>
      </c>
      <c r="N808" t="s">
        <v>2509</v>
      </c>
      <c r="O808" t="s">
        <v>2510</v>
      </c>
    </row>
    <row r="809" spans="1:15" x14ac:dyDescent="0.2">
      <c r="A809">
        <v>808</v>
      </c>
      <c r="B809" t="s">
        <v>35</v>
      </c>
      <c r="C809" t="s">
        <v>36</v>
      </c>
      <c r="D809" t="s">
        <v>17</v>
      </c>
      <c r="E809" t="s">
        <v>18</v>
      </c>
      <c r="F809">
        <v>4.16</v>
      </c>
      <c r="G809">
        <v>389.4</v>
      </c>
      <c r="H809" t="s">
        <v>19</v>
      </c>
      <c r="I809" t="s">
        <v>104</v>
      </c>
      <c r="J809" t="s">
        <v>2511</v>
      </c>
      <c r="K809" t="s">
        <v>240</v>
      </c>
      <c r="L809" t="s">
        <v>244</v>
      </c>
      <c r="M809" t="s">
        <v>41</v>
      </c>
      <c r="N809" t="s">
        <v>2512</v>
      </c>
      <c r="O809" t="s">
        <v>2513</v>
      </c>
    </row>
    <row r="810" spans="1:15" x14ac:dyDescent="0.2">
      <c r="A810">
        <v>809</v>
      </c>
      <c r="B810" t="s">
        <v>49</v>
      </c>
      <c r="C810" t="s">
        <v>50</v>
      </c>
      <c r="D810" t="s">
        <v>17</v>
      </c>
      <c r="E810" t="s">
        <v>18</v>
      </c>
      <c r="F810">
        <v>2.69</v>
      </c>
      <c r="G810">
        <v>135.6</v>
      </c>
      <c r="H810" t="s">
        <v>19</v>
      </c>
      <c r="I810" t="s">
        <v>104</v>
      </c>
      <c r="J810" t="s">
        <v>2514</v>
      </c>
      <c r="K810" t="s">
        <v>52</v>
      </c>
      <c r="L810" t="s">
        <v>46</v>
      </c>
      <c r="M810" t="s">
        <v>32</v>
      </c>
      <c r="N810" t="s">
        <v>2515</v>
      </c>
      <c r="O810" t="s">
        <v>2516</v>
      </c>
    </row>
    <row r="811" spans="1:15" x14ac:dyDescent="0.2">
      <c r="A811">
        <v>810</v>
      </c>
      <c r="B811" t="s">
        <v>15</v>
      </c>
      <c r="C811" t="s">
        <v>16</v>
      </c>
      <c r="D811" t="s">
        <v>17</v>
      </c>
      <c r="E811" t="s">
        <v>18</v>
      </c>
      <c r="F811">
        <v>2.79</v>
      </c>
      <c r="G811">
        <v>115.1</v>
      </c>
      <c r="H811" t="s">
        <v>61</v>
      </c>
      <c r="I811" t="s">
        <v>38</v>
      </c>
      <c r="J811" t="s">
        <v>2517</v>
      </c>
      <c r="K811" t="s">
        <v>22</v>
      </c>
      <c r="L811" t="s">
        <v>23</v>
      </c>
      <c r="M811" t="s">
        <v>24</v>
      </c>
      <c r="N811" t="s">
        <v>2518</v>
      </c>
      <c r="O811" t="s">
        <v>2519</v>
      </c>
    </row>
    <row r="812" spans="1:15" x14ac:dyDescent="0.2">
      <c r="A812">
        <v>811</v>
      </c>
      <c r="B812" t="s">
        <v>188</v>
      </c>
      <c r="C812" t="s">
        <v>189</v>
      </c>
      <c r="D812" t="s">
        <v>17</v>
      </c>
      <c r="E812" t="s">
        <v>18</v>
      </c>
      <c r="F812">
        <v>0.38</v>
      </c>
      <c r="G812">
        <v>28.4</v>
      </c>
      <c r="H812" t="s">
        <v>156</v>
      </c>
      <c r="I812" t="s">
        <v>20</v>
      </c>
      <c r="J812" t="s">
        <v>2520</v>
      </c>
      <c r="K812" t="s">
        <v>191</v>
      </c>
      <c r="L812" t="s">
        <v>80</v>
      </c>
      <c r="M812" t="s">
        <v>24</v>
      </c>
      <c r="N812" t="s">
        <v>2521</v>
      </c>
      <c r="O812" t="s">
        <v>2522</v>
      </c>
    </row>
    <row r="813" spans="1:15" x14ac:dyDescent="0.2">
      <c r="A813">
        <v>812</v>
      </c>
      <c r="B813" t="s">
        <v>188</v>
      </c>
      <c r="C813" t="s">
        <v>189</v>
      </c>
      <c r="D813" t="s">
        <v>17</v>
      </c>
      <c r="E813" t="s">
        <v>18</v>
      </c>
      <c r="F813">
        <v>1.86</v>
      </c>
      <c r="G813">
        <v>49.2</v>
      </c>
      <c r="H813" t="s">
        <v>37</v>
      </c>
      <c r="I813" t="s">
        <v>38</v>
      </c>
      <c r="J813" t="s">
        <v>2523</v>
      </c>
      <c r="K813" t="s">
        <v>252</v>
      </c>
      <c r="L813" t="s">
        <v>46</v>
      </c>
      <c r="M813" t="s">
        <v>24</v>
      </c>
      <c r="N813" t="s">
        <v>2524</v>
      </c>
      <c r="O813" t="s">
        <v>2525</v>
      </c>
    </row>
    <row r="814" spans="1:15" x14ac:dyDescent="0.2">
      <c r="A814">
        <v>813</v>
      </c>
      <c r="B814" t="s">
        <v>27</v>
      </c>
      <c r="C814" t="s">
        <v>28</v>
      </c>
      <c r="D814" t="s">
        <v>17</v>
      </c>
      <c r="E814" t="s">
        <v>18</v>
      </c>
      <c r="F814">
        <v>4.18</v>
      </c>
      <c r="G814">
        <v>349.6</v>
      </c>
      <c r="H814" t="s">
        <v>19</v>
      </c>
      <c r="I814" t="s">
        <v>38</v>
      </c>
      <c r="J814" t="s">
        <v>2526</v>
      </c>
      <c r="K814" t="s">
        <v>45</v>
      </c>
      <c r="L814" t="s">
        <v>389</v>
      </c>
      <c r="M814" t="s">
        <v>32</v>
      </c>
      <c r="N814" t="s">
        <v>2527</v>
      </c>
      <c r="O814" t="s">
        <v>2528</v>
      </c>
    </row>
    <row r="815" spans="1:15" x14ac:dyDescent="0.2">
      <c r="A815">
        <v>814</v>
      </c>
      <c r="B815" t="s">
        <v>87</v>
      </c>
      <c r="C815" t="s">
        <v>88</v>
      </c>
      <c r="D815" t="s">
        <v>17</v>
      </c>
      <c r="E815" t="s">
        <v>69</v>
      </c>
      <c r="F815">
        <v>1.34</v>
      </c>
      <c r="G815">
        <v>20.100000000000001</v>
      </c>
      <c r="H815" t="s">
        <v>61</v>
      </c>
      <c r="I815" t="s">
        <v>20</v>
      </c>
      <c r="J815" t="s">
        <v>2529</v>
      </c>
      <c r="K815" t="s">
        <v>90</v>
      </c>
      <c r="L815" t="s">
        <v>72</v>
      </c>
      <c r="M815" t="s">
        <v>32</v>
      </c>
      <c r="N815" t="s">
        <v>2530</v>
      </c>
      <c r="O815" t="s">
        <v>2531</v>
      </c>
    </row>
    <row r="816" spans="1:15" x14ac:dyDescent="0.2">
      <c r="A816">
        <v>815</v>
      </c>
      <c r="B816" t="s">
        <v>201</v>
      </c>
      <c r="C816" t="s">
        <v>202</v>
      </c>
      <c r="D816" t="s">
        <v>17</v>
      </c>
      <c r="E816" t="s">
        <v>203</v>
      </c>
      <c r="F816">
        <v>3.07</v>
      </c>
      <c r="G816">
        <v>183.9</v>
      </c>
      <c r="H816" t="s">
        <v>19</v>
      </c>
      <c r="I816" t="s">
        <v>38</v>
      </c>
      <c r="J816" t="s">
        <v>2532</v>
      </c>
      <c r="K816" t="s">
        <v>538</v>
      </c>
      <c r="L816" t="s">
        <v>259</v>
      </c>
      <c r="M816" t="s">
        <v>41</v>
      </c>
      <c r="N816" t="s">
        <v>2533</v>
      </c>
      <c r="O816" t="s">
        <v>2534</v>
      </c>
    </row>
    <row r="817" spans="1:15" x14ac:dyDescent="0.2">
      <c r="A817">
        <v>816</v>
      </c>
      <c r="B817" t="s">
        <v>120</v>
      </c>
      <c r="C817" t="s">
        <v>121</v>
      </c>
      <c r="D817" t="s">
        <v>17</v>
      </c>
      <c r="E817" t="s">
        <v>18</v>
      </c>
      <c r="F817">
        <v>2.98</v>
      </c>
      <c r="G817">
        <v>152.6</v>
      </c>
      <c r="H817" t="s">
        <v>19</v>
      </c>
      <c r="I817" t="s">
        <v>38</v>
      </c>
      <c r="J817" t="s">
        <v>1678</v>
      </c>
      <c r="K817" t="s">
        <v>135</v>
      </c>
      <c r="L817" t="s">
        <v>124</v>
      </c>
      <c r="M817" t="s">
        <v>73</v>
      </c>
      <c r="N817" t="s">
        <v>2535</v>
      </c>
      <c r="O817" t="s">
        <v>2536</v>
      </c>
    </row>
    <row r="818" spans="1:15" x14ac:dyDescent="0.2">
      <c r="A818">
        <v>817</v>
      </c>
      <c r="B818" t="s">
        <v>15</v>
      </c>
      <c r="C818" t="s">
        <v>16</v>
      </c>
      <c r="D818" t="s">
        <v>17</v>
      </c>
      <c r="E818" t="s">
        <v>18</v>
      </c>
      <c r="F818">
        <v>1.81</v>
      </c>
      <c r="G818">
        <v>61.7</v>
      </c>
      <c r="H818" t="s">
        <v>19</v>
      </c>
      <c r="I818" t="s">
        <v>20</v>
      </c>
      <c r="J818" t="s">
        <v>2537</v>
      </c>
      <c r="K818" t="s">
        <v>45</v>
      </c>
      <c r="L818" t="s">
        <v>46</v>
      </c>
      <c r="M818" t="s">
        <v>24</v>
      </c>
      <c r="N818" t="s">
        <v>2538</v>
      </c>
      <c r="O818" t="s">
        <v>2539</v>
      </c>
    </row>
    <row r="819" spans="1:15" x14ac:dyDescent="0.2">
      <c r="A819">
        <v>818</v>
      </c>
      <c r="B819" t="s">
        <v>67</v>
      </c>
      <c r="C819" t="s">
        <v>68</v>
      </c>
      <c r="D819" t="s">
        <v>17</v>
      </c>
      <c r="E819" t="s">
        <v>69</v>
      </c>
      <c r="F819">
        <v>0.14000000000000001</v>
      </c>
      <c r="G819">
        <v>4.4000000000000004</v>
      </c>
      <c r="H819" t="s">
        <v>156</v>
      </c>
      <c r="I819" t="s">
        <v>38</v>
      </c>
      <c r="J819" t="s">
        <v>2540</v>
      </c>
      <c r="K819" t="s">
        <v>71</v>
      </c>
      <c r="L819" t="s">
        <v>310</v>
      </c>
      <c r="M819" t="s">
        <v>73</v>
      </c>
      <c r="N819" t="s">
        <v>2541</v>
      </c>
      <c r="O819" t="s">
        <v>2542</v>
      </c>
    </row>
    <row r="820" spans="1:15" x14ac:dyDescent="0.2">
      <c r="A820">
        <v>819</v>
      </c>
      <c r="B820" t="s">
        <v>145</v>
      </c>
      <c r="C820" t="s">
        <v>146</v>
      </c>
      <c r="D820" t="s">
        <v>17</v>
      </c>
      <c r="E820" t="s">
        <v>18</v>
      </c>
      <c r="F820">
        <v>2.12</v>
      </c>
      <c r="G820">
        <v>79.5</v>
      </c>
      <c r="H820" t="s">
        <v>19</v>
      </c>
      <c r="I820" t="s">
        <v>38</v>
      </c>
      <c r="J820" t="s">
        <v>2543</v>
      </c>
      <c r="K820" t="s">
        <v>148</v>
      </c>
      <c r="L820" t="s">
        <v>23</v>
      </c>
      <c r="M820" t="s">
        <v>41</v>
      </c>
      <c r="N820" t="s">
        <v>2544</v>
      </c>
      <c r="O820" t="s">
        <v>2545</v>
      </c>
    </row>
    <row r="821" spans="1:15" x14ac:dyDescent="0.2">
      <c r="A821">
        <v>820</v>
      </c>
      <c r="B821" t="s">
        <v>120</v>
      </c>
      <c r="C821" t="s">
        <v>121</v>
      </c>
      <c r="D821" t="s">
        <v>17</v>
      </c>
      <c r="E821" t="s">
        <v>18</v>
      </c>
      <c r="F821">
        <v>3.23</v>
      </c>
      <c r="G821">
        <v>185.8</v>
      </c>
      <c r="H821" t="s">
        <v>19</v>
      </c>
      <c r="I821" t="s">
        <v>38</v>
      </c>
      <c r="J821" t="s">
        <v>2546</v>
      </c>
      <c r="K821" t="s">
        <v>123</v>
      </c>
      <c r="L821" t="s">
        <v>46</v>
      </c>
      <c r="M821" t="s">
        <v>73</v>
      </c>
      <c r="N821" t="s">
        <v>2547</v>
      </c>
      <c r="O821" t="s">
        <v>2548</v>
      </c>
    </row>
    <row r="822" spans="1:15" x14ac:dyDescent="0.2">
      <c r="A822">
        <v>821</v>
      </c>
      <c r="B822" t="s">
        <v>392</v>
      </c>
      <c r="C822" t="s">
        <v>393</v>
      </c>
      <c r="D822" t="s">
        <v>17</v>
      </c>
      <c r="E822" t="s">
        <v>18</v>
      </c>
      <c r="F822">
        <v>2.97</v>
      </c>
      <c r="G822">
        <v>117.6</v>
      </c>
      <c r="H822" t="s">
        <v>61</v>
      </c>
      <c r="I822" t="s">
        <v>104</v>
      </c>
      <c r="J822" t="s">
        <v>2549</v>
      </c>
      <c r="K822" t="s">
        <v>191</v>
      </c>
      <c r="L822" t="s">
        <v>46</v>
      </c>
      <c r="M822" t="s">
        <v>24</v>
      </c>
      <c r="N822" t="s">
        <v>2550</v>
      </c>
      <c r="O822" t="s">
        <v>2551</v>
      </c>
    </row>
    <row r="823" spans="1:15" x14ac:dyDescent="0.2">
      <c r="A823">
        <v>822</v>
      </c>
      <c r="B823" t="s">
        <v>188</v>
      </c>
      <c r="C823" t="s">
        <v>189</v>
      </c>
      <c r="D823" t="s">
        <v>17</v>
      </c>
      <c r="E823" t="s">
        <v>18</v>
      </c>
      <c r="F823">
        <v>2.4500000000000002</v>
      </c>
      <c r="G823">
        <v>84.4</v>
      </c>
      <c r="H823" t="s">
        <v>19</v>
      </c>
      <c r="I823" t="s">
        <v>104</v>
      </c>
      <c r="J823" t="s">
        <v>2552</v>
      </c>
      <c r="K823" t="s">
        <v>252</v>
      </c>
      <c r="L823" t="s">
        <v>23</v>
      </c>
      <c r="M823" t="s">
        <v>24</v>
      </c>
      <c r="N823" t="s">
        <v>2553</v>
      </c>
      <c r="O823" t="s">
        <v>2554</v>
      </c>
    </row>
    <row r="824" spans="1:15" x14ac:dyDescent="0.2">
      <c r="A824">
        <v>823</v>
      </c>
      <c r="B824" t="s">
        <v>15</v>
      </c>
      <c r="C824" t="s">
        <v>16</v>
      </c>
      <c r="D824" t="s">
        <v>17</v>
      </c>
      <c r="E824" t="s">
        <v>18</v>
      </c>
      <c r="F824">
        <v>2.56</v>
      </c>
      <c r="G824">
        <v>87</v>
      </c>
      <c r="H824" t="s">
        <v>61</v>
      </c>
      <c r="I824" t="s">
        <v>20</v>
      </c>
      <c r="J824" t="s">
        <v>2555</v>
      </c>
      <c r="K824" t="s">
        <v>22</v>
      </c>
      <c r="L824" t="s">
        <v>23</v>
      </c>
      <c r="M824" t="s">
        <v>24</v>
      </c>
      <c r="N824" t="s">
        <v>2556</v>
      </c>
      <c r="O824" t="s">
        <v>2557</v>
      </c>
    </row>
    <row r="825" spans="1:15" x14ac:dyDescent="0.2">
      <c r="A825">
        <v>824</v>
      </c>
      <c r="B825" t="s">
        <v>183</v>
      </c>
      <c r="C825" t="s">
        <v>184</v>
      </c>
      <c r="D825" t="s">
        <v>17</v>
      </c>
      <c r="E825" t="s">
        <v>18</v>
      </c>
      <c r="F825">
        <v>2.33</v>
      </c>
      <c r="G825">
        <v>73.5</v>
      </c>
      <c r="H825" t="s">
        <v>19</v>
      </c>
      <c r="I825" t="s">
        <v>38</v>
      </c>
      <c r="J825" t="s">
        <v>2558</v>
      </c>
      <c r="K825" t="s">
        <v>130</v>
      </c>
      <c r="L825" t="s">
        <v>195</v>
      </c>
      <c r="M825" t="s">
        <v>41</v>
      </c>
      <c r="N825" t="s">
        <v>2559</v>
      </c>
      <c r="O825" t="s">
        <v>2560</v>
      </c>
    </row>
    <row r="826" spans="1:15" x14ac:dyDescent="0.2">
      <c r="A826">
        <v>825</v>
      </c>
      <c r="B826" t="s">
        <v>115</v>
      </c>
      <c r="C826" t="s">
        <v>116</v>
      </c>
      <c r="D826" t="s">
        <v>17</v>
      </c>
      <c r="E826" t="s">
        <v>18</v>
      </c>
      <c r="F826">
        <v>4.1399999999999997</v>
      </c>
      <c r="G826">
        <v>515.70000000000005</v>
      </c>
      <c r="H826" t="s">
        <v>19</v>
      </c>
      <c r="I826" t="s">
        <v>38</v>
      </c>
      <c r="J826" t="s">
        <v>2561</v>
      </c>
      <c r="K826" t="s">
        <v>79</v>
      </c>
      <c r="L826" t="s">
        <v>46</v>
      </c>
      <c r="M826" t="s">
        <v>24</v>
      </c>
      <c r="N826" t="s">
        <v>2562</v>
      </c>
      <c r="O826" t="s">
        <v>2563</v>
      </c>
    </row>
    <row r="827" spans="1:15" x14ac:dyDescent="0.2">
      <c r="A827">
        <v>826</v>
      </c>
      <c r="B827" t="s">
        <v>120</v>
      </c>
      <c r="C827" t="s">
        <v>121</v>
      </c>
      <c r="D827" t="s">
        <v>17</v>
      </c>
      <c r="E827" t="s">
        <v>18</v>
      </c>
      <c r="F827">
        <v>3.48</v>
      </c>
      <c r="G827">
        <v>220.9</v>
      </c>
      <c r="H827" t="s">
        <v>19</v>
      </c>
      <c r="I827" t="s">
        <v>20</v>
      </c>
      <c r="J827" t="s">
        <v>2564</v>
      </c>
      <c r="K827" t="s">
        <v>123</v>
      </c>
      <c r="L827" t="s">
        <v>46</v>
      </c>
      <c r="M827" t="s">
        <v>73</v>
      </c>
      <c r="N827" t="s">
        <v>2565</v>
      </c>
      <c r="O827" t="s">
        <v>2566</v>
      </c>
    </row>
    <row r="828" spans="1:15" x14ac:dyDescent="0.2">
      <c r="A828">
        <v>827</v>
      </c>
      <c r="B828" t="s">
        <v>35</v>
      </c>
      <c r="C828" t="s">
        <v>36</v>
      </c>
      <c r="D828" t="s">
        <v>17</v>
      </c>
      <c r="E828" t="s">
        <v>18</v>
      </c>
      <c r="F828">
        <v>3.57</v>
      </c>
      <c r="G828">
        <v>353</v>
      </c>
      <c r="H828" t="s">
        <v>19</v>
      </c>
      <c r="I828" t="s">
        <v>104</v>
      </c>
      <c r="J828" t="s">
        <v>2567</v>
      </c>
      <c r="K828" t="s">
        <v>30</v>
      </c>
      <c r="L828" t="s">
        <v>40</v>
      </c>
      <c r="M828" t="s">
        <v>41</v>
      </c>
      <c r="N828" t="s">
        <v>2568</v>
      </c>
      <c r="O828" t="s">
        <v>2569</v>
      </c>
    </row>
    <row r="829" spans="1:15" x14ac:dyDescent="0.2">
      <c r="A829">
        <v>828</v>
      </c>
      <c r="B829" t="s">
        <v>87</v>
      </c>
      <c r="C829" t="s">
        <v>88</v>
      </c>
      <c r="D829" t="s">
        <v>17</v>
      </c>
      <c r="E829" t="s">
        <v>69</v>
      </c>
      <c r="F829">
        <v>1.1399999999999999</v>
      </c>
      <c r="G829">
        <v>11.1</v>
      </c>
      <c r="H829" t="s">
        <v>19</v>
      </c>
      <c r="I829" t="s">
        <v>20</v>
      </c>
      <c r="J829" t="s">
        <v>2570</v>
      </c>
      <c r="K829" t="s">
        <v>248</v>
      </c>
      <c r="L829" t="s">
        <v>91</v>
      </c>
      <c r="M829" t="s">
        <v>32</v>
      </c>
      <c r="N829" t="s">
        <v>2571</v>
      </c>
      <c r="O829" t="s">
        <v>2572</v>
      </c>
    </row>
    <row r="830" spans="1:15" x14ac:dyDescent="0.2">
      <c r="A830">
        <v>829</v>
      </c>
      <c r="B830" t="s">
        <v>183</v>
      </c>
      <c r="C830" t="s">
        <v>184</v>
      </c>
      <c r="D830" t="s">
        <v>17</v>
      </c>
      <c r="E830" t="s">
        <v>18</v>
      </c>
      <c r="F830">
        <v>1.48</v>
      </c>
      <c r="G830">
        <v>42.6</v>
      </c>
      <c r="H830" t="s">
        <v>37</v>
      </c>
      <c r="I830" t="s">
        <v>38</v>
      </c>
      <c r="J830" t="s">
        <v>2573</v>
      </c>
      <c r="K830" t="s">
        <v>130</v>
      </c>
      <c r="L830" t="s">
        <v>195</v>
      </c>
      <c r="M830" t="s">
        <v>41</v>
      </c>
      <c r="N830" t="s">
        <v>2574</v>
      </c>
      <c r="O830" t="s">
        <v>2575</v>
      </c>
    </row>
    <row r="831" spans="1:15" x14ac:dyDescent="0.2">
      <c r="A831">
        <v>830</v>
      </c>
      <c r="B831" t="s">
        <v>27</v>
      </c>
      <c r="C831" t="s">
        <v>28</v>
      </c>
      <c r="D831" t="s">
        <v>17</v>
      </c>
      <c r="E831" t="s">
        <v>18</v>
      </c>
      <c r="F831">
        <v>1.51</v>
      </c>
      <c r="G831">
        <v>84.7</v>
      </c>
      <c r="H831" t="s">
        <v>37</v>
      </c>
      <c r="I831" t="s">
        <v>20</v>
      </c>
      <c r="J831" t="s">
        <v>2576</v>
      </c>
      <c r="K831" t="s">
        <v>388</v>
      </c>
      <c r="L831" t="s">
        <v>131</v>
      </c>
      <c r="M831" t="s">
        <v>32</v>
      </c>
      <c r="N831" t="s">
        <v>2577</v>
      </c>
      <c r="O831" t="s">
        <v>2578</v>
      </c>
    </row>
    <row r="832" spans="1:15" x14ac:dyDescent="0.2">
      <c r="A832">
        <v>831</v>
      </c>
      <c r="B832" t="s">
        <v>320</v>
      </c>
      <c r="C832" t="s">
        <v>321</v>
      </c>
      <c r="D832" t="s">
        <v>17</v>
      </c>
      <c r="E832" t="s">
        <v>203</v>
      </c>
      <c r="F832">
        <v>1.87</v>
      </c>
      <c r="G832">
        <v>73.599999999999994</v>
      </c>
      <c r="H832" t="s">
        <v>37</v>
      </c>
      <c r="I832" t="s">
        <v>104</v>
      </c>
      <c r="J832" t="s">
        <v>1297</v>
      </c>
      <c r="K832" t="s">
        <v>354</v>
      </c>
      <c r="L832" t="s">
        <v>23</v>
      </c>
      <c r="M832" t="s">
        <v>323</v>
      </c>
      <c r="N832" t="s">
        <v>1541</v>
      </c>
      <c r="O832" t="s">
        <v>2579</v>
      </c>
    </row>
    <row r="833" spans="1:15" x14ac:dyDescent="0.2">
      <c r="A833">
        <v>832</v>
      </c>
      <c r="B833" t="s">
        <v>120</v>
      </c>
      <c r="C833" t="s">
        <v>121</v>
      </c>
      <c r="D833" t="s">
        <v>17</v>
      </c>
      <c r="E833" t="s">
        <v>18</v>
      </c>
      <c r="F833">
        <v>2.65</v>
      </c>
      <c r="G833">
        <v>118.4</v>
      </c>
      <c r="H833" t="s">
        <v>19</v>
      </c>
      <c r="I833" t="s">
        <v>104</v>
      </c>
      <c r="J833" t="s">
        <v>2580</v>
      </c>
      <c r="K833" t="s">
        <v>135</v>
      </c>
      <c r="L833" t="s">
        <v>124</v>
      </c>
      <c r="M833" t="s">
        <v>73</v>
      </c>
      <c r="N833" t="s">
        <v>2581</v>
      </c>
      <c r="O833" t="s">
        <v>2582</v>
      </c>
    </row>
    <row r="834" spans="1:15" x14ac:dyDescent="0.2">
      <c r="A834">
        <v>833</v>
      </c>
      <c r="B834" t="s">
        <v>115</v>
      </c>
      <c r="C834" t="s">
        <v>116</v>
      </c>
      <c r="D834" t="s">
        <v>17</v>
      </c>
      <c r="E834" t="s">
        <v>18</v>
      </c>
      <c r="F834">
        <v>3.38</v>
      </c>
      <c r="G834">
        <v>310.10000000000002</v>
      </c>
      <c r="H834" t="s">
        <v>19</v>
      </c>
      <c r="I834" t="s">
        <v>104</v>
      </c>
      <c r="J834" t="s">
        <v>2583</v>
      </c>
      <c r="K834" t="s">
        <v>139</v>
      </c>
      <c r="L834" t="s">
        <v>56</v>
      </c>
      <c r="M834" t="s">
        <v>24</v>
      </c>
      <c r="N834" t="s">
        <v>2584</v>
      </c>
      <c r="O834" t="s">
        <v>2585</v>
      </c>
    </row>
    <row r="835" spans="1:15" x14ac:dyDescent="0.2">
      <c r="A835">
        <v>834</v>
      </c>
      <c r="B835" t="s">
        <v>201</v>
      </c>
      <c r="C835" t="s">
        <v>202</v>
      </c>
      <c r="D835" t="s">
        <v>17</v>
      </c>
      <c r="E835" t="s">
        <v>203</v>
      </c>
      <c r="F835">
        <v>3.22</v>
      </c>
      <c r="G835">
        <v>187.6</v>
      </c>
      <c r="H835" t="s">
        <v>19</v>
      </c>
      <c r="I835" t="s">
        <v>20</v>
      </c>
      <c r="J835" t="s">
        <v>2586</v>
      </c>
      <c r="K835" t="s">
        <v>106</v>
      </c>
      <c r="L835" t="s">
        <v>23</v>
      </c>
      <c r="M835" t="s">
        <v>41</v>
      </c>
      <c r="N835" t="s">
        <v>2587</v>
      </c>
      <c r="O835" t="s">
        <v>2588</v>
      </c>
    </row>
    <row r="836" spans="1:15" x14ac:dyDescent="0.2">
      <c r="A836">
        <v>835</v>
      </c>
      <c r="B836" t="s">
        <v>35</v>
      </c>
      <c r="C836" t="s">
        <v>36</v>
      </c>
      <c r="D836" t="s">
        <v>17</v>
      </c>
      <c r="E836" t="s">
        <v>18</v>
      </c>
      <c r="F836">
        <v>2.02</v>
      </c>
      <c r="G836">
        <v>162.69999999999999</v>
      </c>
      <c r="H836" t="s">
        <v>37</v>
      </c>
      <c r="I836" t="s">
        <v>20</v>
      </c>
      <c r="J836" t="s">
        <v>2589</v>
      </c>
      <c r="K836" t="s">
        <v>240</v>
      </c>
      <c r="L836" t="s">
        <v>244</v>
      </c>
      <c r="M836" t="s">
        <v>41</v>
      </c>
      <c r="N836" t="s">
        <v>2590</v>
      </c>
      <c r="O836" t="s">
        <v>2591</v>
      </c>
    </row>
    <row r="837" spans="1:15" x14ac:dyDescent="0.2">
      <c r="A837">
        <v>836</v>
      </c>
      <c r="B837" t="s">
        <v>392</v>
      </c>
      <c r="C837" t="s">
        <v>393</v>
      </c>
      <c r="D837" t="s">
        <v>17</v>
      </c>
      <c r="E837" t="s">
        <v>18</v>
      </c>
      <c r="F837">
        <v>0.95</v>
      </c>
      <c r="G837">
        <v>33.9</v>
      </c>
      <c r="H837" t="s">
        <v>37</v>
      </c>
      <c r="I837" t="s">
        <v>38</v>
      </c>
      <c r="J837" t="s">
        <v>1153</v>
      </c>
      <c r="K837" t="s">
        <v>191</v>
      </c>
      <c r="L837" t="s">
        <v>475</v>
      </c>
      <c r="M837" t="s">
        <v>24</v>
      </c>
      <c r="N837" t="s">
        <v>2592</v>
      </c>
      <c r="O837" t="s">
        <v>2593</v>
      </c>
    </row>
    <row r="838" spans="1:15" x14ac:dyDescent="0.2">
      <c r="A838">
        <v>837</v>
      </c>
      <c r="B838" t="s">
        <v>188</v>
      </c>
      <c r="C838" t="s">
        <v>189</v>
      </c>
      <c r="D838" t="s">
        <v>17</v>
      </c>
      <c r="E838" t="s">
        <v>18</v>
      </c>
      <c r="F838">
        <v>2.35</v>
      </c>
      <c r="G838">
        <v>84.2</v>
      </c>
      <c r="H838" t="s">
        <v>19</v>
      </c>
      <c r="I838" t="s">
        <v>104</v>
      </c>
      <c r="J838" t="s">
        <v>2594</v>
      </c>
      <c r="K838" t="s">
        <v>191</v>
      </c>
      <c r="L838" t="s">
        <v>23</v>
      </c>
      <c r="M838" t="s">
        <v>24</v>
      </c>
      <c r="N838" t="s">
        <v>2595</v>
      </c>
      <c r="O838" t="s">
        <v>2596</v>
      </c>
    </row>
    <row r="839" spans="1:15" x14ac:dyDescent="0.2">
      <c r="A839">
        <v>838</v>
      </c>
      <c r="B839" t="s">
        <v>115</v>
      </c>
      <c r="C839" t="s">
        <v>116</v>
      </c>
      <c r="D839" t="s">
        <v>17</v>
      </c>
      <c r="E839" t="s">
        <v>18</v>
      </c>
      <c r="F839">
        <v>4.22</v>
      </c>
      <c r="G839">
        <v>482.8</v>
      </c>
      <c r="H839" t="s">
        <v>19</v>
      </c>
      <c r="I839" t="s">
        <v>38</v>
      </c>
      <c r="J839" t="s">
        <v>2597</v>
      </c>
      <c r="K839" t="s">
        <v>637</v>
      </c>
      <c r="L839" t="s">
        <v>153</v>
      </c>
      <c r="M839" t="s">
        <v>24</v>
      </c>
      <c r="N839" t="s">
        <v>2598</v>
      </c>
      <c r="O839" t="s">
        <v>2599</v>
      </c>
    </row>
    <row r="840" spans="1:15" x14ac:dyDescent="0.2">
      <c r="A840">
        <v>839</v>
      </c>
      <c r="B840" t="s">
        <v>27</v>
      </c>
      <c r="C840" t="s">
        <v>28</v>
      </c>
      <c r="D840" t="s">
        <v>17</v>
      </c>
      <c r="E840" t="s">
        <v>18</v>
      </c>
      <c r="F840">
        <v>2.71</v>
      </c>
      <c r="G840">
        <v>124.6</v>
      </c>
      <c r="H840" t="s">
        <v>19</v>
      </c>
      <c r="I840" t="s">
        <v>38</v>
      </c>
      <c r="J840" t="s">
        <v>2600</v>
      </c>
      <c r="K840" t="s">
        <v>148</v>
      </c>
      <c r="L840" t="s">
        <v>389</v>
      </c>
      <c r="M840" t="s">
        <v>32</v>
      </c>
      <c r="N840" t="s">
        <v>2601</v>
      </c>
      <c r="O840" t="s">
        <v>2602</v>
      </c>
    </row>
    <row r="841" spans="1:15" x14ac:dyDescent="0.2">
      <c r="A841">
        <v>840</v>
      </c>
      <c r="B841" t="s">
        <v>183</v>
      </c>
      <c r="C841" t="s">
        <v>184</v>
      </c>
      <c r="D841" t="s">
        <v>17</v>
      </c>
      <c r="E841" t="s">
        <v>18</v>
      </c>
      <c r="F841">
        <v>1.86</v>
      </c>
      <c r="G841">
        <v>47.5</v>
      </c>
      <c r="H841" t="s">
        <v>61</v>
      </c>
      <c r="I841" t="s">
        <v>38</v>
      </c>
      <c r="J841" t="s">
        <v>2603</v>
      </c>
      <c r="K841" t="s">
        <v>130</v>
      </c>
      <c r="L841" t="s">
        <v>46</v>
      </c>
      <c r="M841" t="s">
        <v>41</v>
      </c>
      <c r="N841" t="s">
        <v>2604</v>
      </c>
      <c r="O841" t="s">
        <v>2605</v>
      </c>
    </row>
    <row r="842" spans="1:15" x14ac:dyDescent="0.2">
      <c r="A842">
        <v>841</v>
      </c>
      <c r="B842" t="s">
        <v>120</v>
      </c>
      <c r="C842" t="s">
        <v>121</v>
      </c>
      <c r="D842" t="s">
        <v>17</v>
      </c>
      <c r="E842" t="s">
        <v>18</v>
      </c>
      <c r="F842">
        <v>2.38</v>
      </c>
      <c r="G842">
        <v>100.9</v>
      </c>
      <c r="H842" t="s">
        <v>19</v>
      </c>
      <c r="I842" t="s">
        <v>20</v>
      </c>
      <c r="J842" t="s">
        <v>1894</v>
      </c>
      <c r="K842" t="s">
        <v>123</v>
      </c>
      <c r="L842" t="s">
        <v>124</v>
      </c>
      <c r="M842" t="s">
        <v>73</v>
      </c>
      <c r="N842" t="s">
        <v>2606</v>
      </c>
      <c r="O842" t="s">
        <v>2607</v>
      </c>
    </row>
    <row r="843" spans="1:15" x14ac:dyDescent="0.2">
      <c r="A843">
        <v>842</v>
      </c>
      <c r="B843" t="s">
        <v>392</v>
      </c>
      <c r="C843" t="s">
        <v>393</v>
      </c>
      <c r="D843" t="s">
        <v>17</v>
      </c>
      <c r="E843" t="s">
        <v>18</v>
      </c>
      <c r="F843">
        <v>3.24</v>
      </c>
      <c r="G843">
        <v>133.69999999999999</v>
      </c>
      <c r="H843" t="s">
        <v>19</v>
      </c>
      <c r="I843" t="s">
        <v>104</v>
      </c>
      <c r="J843" t="s">
        <v>2608</v>
      </c>
      <c r="K843" t="s">
        <v>191</v>
      </c>
      <c r="L843" t="s">
        <v>475</v>
      </c>
      <c r="M843" t="s">
        <v>24</v>
      </c>
      <c r="N843" t="s">
        <v>2609</v>
      </c>
      <c r="O843" t="s">
        <v>2610</v>
      </c>
    </row>
    <row r="844" spans="1:15" x14ac:dyDescent="0.2">
      <c r="A844">
        <v>843</v>
      </c>
      <c r="B844" t="s">
        <v>188</v>
      </c>
      <c r="C844" t="s">
        <v>189</v>
      </c>
      <c r="D844" t="s">
        <v>17</v>
      </c>
      <c r="E844" t="s">
        <v>18</v>
      </c>
      <c r="F844">
        <v>2.88</v>
      </c>
      <c r="G844">
        <v>115.5</v>
      </c>
      <c r="H844" t="s">
        <v>19</v>
      </c>
      <c r="I844" t="s">
        <v>38</v>
      </c>
      <c r="J844" t="s">
        <v>2611</v>
      </c>
      <c r="K844" t="s">
        <v>191</v>
      </c>
      <c r="L844" t="s">
        <v>80</v>
      </c>
      <c r="M844" t="s">
        <v>24</v>
      </c>
      <c r="N844" t="s">
        <v>2612</v>
      </c>
      <c r="O844" t="s">
        <v>2613</v>
      </c>
    </row>
    <row r="845" spans="1:15" x14ac:dyDescent="0.2">
      <c r="A845">
        <v>844</v>
      </c>
      <c r="B845" t="s">
        <v>320</v>
      </c>
      <c r="C845" t="s">
        <v>321</v>
      </c>
      <c r="D845" t="s">
        <v>17</v>
      </c>
      <c r="E845" t="s">
        <v>203</v>
      </c>
      <c r="F845">
        <v>2.52</v>
      </c>
      <c r="G845">
        <v>123.3</v>
      </c>
      <c r="H845" t="s">
        <v>19</v>
      </c>
      <c r="I845" t="s">
        <v>20</v>
      </c>
      <c r="J845" t="s">
        <v>2614</v>
      </c>
      <c r="K845" t="s">
        <v>330</v>
      </c>
      <c r="L845" t="s">
        <v>23</v>
      </c>
      <c r="M845" t="s">
        <v>323</v>
      </c>
      <c r="N845" t="s">
        <v>2615</v>
      </c>
      <c r="O845" t="s">
        <v>2616</v>
      </c>
    </row>
    <row r="846" spans="1:15" x14ac:dyDescent="0.2">
      <c r="A846">
        <v>845</v>
      </c>
      <c r="B846" t="s">
        <v>59</v>
      </c>
      <c r="C846" t="s">
        <v>60</v>
      </c>
      <c r="D846" t="s">
        <v>17</v>
      </c>
      <c r="E846" t="s">
        <v>18</v>
      </c>
      <c r="F846">
        <v>2.52</v>
      </c>
      <c r="G846">
        <v>108.4</v>
      </c>
      <c r="H846" t="s">
        <v>19</v>
      </c>
      <c r="I846" t="s">
        <v>104</v>
      </c>
      <c r="J846" t="s">
        <v>1938</v>
      </c>
      <c r="K846" t="s">
        <v>293</v>
      </c>
      <c r="L846" t="s">
        <v>581</v>
      </c>
      <c r="M846" t="s">
        <v>41</v>
      </c>
      <c r="N846" t="s">
        <v>2617</v>
      </c>
      <c r="O846" t="s">
        <v>2618</v>
      </c>
    </row>
    <row r="847" spans="1:15" x14ac:dyDescent="0.2">
      <c r="A847">
        <v>846</v>
      </c>
      <c r="B847" t="s">
        <v>27</v>
      </c>
      <c r="C847" t="s">
        <v>28</v>
      </c>
      <c r="D847" t="s">
        <v>17</v>
      </c>
      <c r="E847" t="s">
        <v>18</v>
      </c>
      <c r="F847">
        <v>2.46</v>
      </c>
      <c r="G847">
        <v>112.5</v>
      </c>
      <c r="H847" t="s">
        <v>37</v>
      </c>
      <c r="I847" t="s">
        <v>104</v>
      </c>
      <c r="J847" t="s">
        <v>2619</v>
      </c>
      <c r="K847" t="s">
        <v>148</v>
      </c>
      <c r="L847" t="s">
        <v>317</v>
      </c>
      <c r="M847" t="s">
        <v>32</v>
      </c>
      <c r="N847" t="s">
        <v>2620</v>
      </c>
      <c r="O847" t="s">
        <v>2621</v>
      </c>
    </row>
    <row r="848" spans="1:15" x14ac:dyDescent="0.2">
      <c r="A848">
        <v>847</v>
      </c>
      <c r="B848" t="s">
        <v>67</v>
      </c>
      <c r="C848" t="s">
        <v>68</v>
      </c>
      <c r="D848" t="s">
        <v>17</v>
      </c>
      <c r="E848" t="s">
        <v>69</v>
      </c>
      <c r="F848">
        <v>1.55</v>
      </c>
      <c r="G848">
        <v>29.5</v>
      </c>
      <c r="H848" t="s">
        <v>19</v>
      </c>
      <c r="I848" t="s">
        <v>104</v>
      </c>
      <c r="J848" t="s">
        <v>2622</v>
      </c>
      <c r="K848" t="s">
        <v>71</v>
      </c>
      <c r="L848" t="s">
        <v>310</v>
      </c>
      <c r="M848" t="s">
        <v>73</v>
      </c>
      <c r="N848" t="s">
        <v>2623</v>
      </c>
      <c r="O848" t="s">
        <v>2624</v>
      </c>
    </row>
    <row r="849" spans="1:15" x14ac:dyDescent="0.2">
      <c r="A849">
        <v>848</v>
      </c>
      <c r="B849" t="s">
        <v>145</v>
      </c>
      <c r="C849" t="s">
        <v>146</v>
      </c>
      <c r="D849" t="s">
        <v>17</v>
      </c>
      <c r="E849" t="s">
        <v>18</v>
      </c>
      <c r="F849">
        <v>2.16</v>
      </c>
      <c r="G849">
        <v>76.400000000000006</v>
      </c>
      <c r="H849" t="s">
        <v>19</v>
      </c>
      <c r="I849" t="s">
        <v>104</v>
      </c>
      <c r="J849" t="s">
        <v>2625</v>
      </c>
      <c r="K849" t="s">
        <v>148</v>
      </c>
      <c r="L849" t="s">
        <v>23</v>
      </c>
      <c r="M849" t="s">
        <v>41</v>
      </c>
      <c r="N849" t="s">
        <v>2626</v>
      </c>
      <c r="O849" t="s">
        <v>2627</v>
      </c>
    </row>
    <row r="850" spans="1:15" x14ac:dyDescent="0.2">
      <c r="A850">
        <v>849</v>
      </c>
      <c r="B850" t="s">
        <v>35</v>
      </c>
      <c r="C850" t="s">
        <v>36</v>
      </c>
      <c r="D850" t="s">
        <v>17</v>
      </c>
      <c r="E850" t="s">
        <v>18</v>
      </c>
      <c r="F850">
        <v>2.95</v>
      </c>
      <c r="G850">
        <v>216.9</v>
      </c>
      <c r="H850" t="s">
        <v>37</v>
      </c>
      <c r="I850" t="s">
        <v>20</v>
      </c>
      <c r="J850" t="s">
        <v>1535</v>
      </c>
      <c r="K850" t="s">
        <v>30</v>
      </c>
      <c r="L850" t="s">
        <v>40</v>
      </c>
      <c r="M850" t="s">
        <v>41</v>
      </c>
      <c r="N850" t="s">
        <v>2628</v>
      </c>
      <c r="O850" t="s">
        <v>2629</v>
      </c>
    </row>
    <row r="851" spans="1:15" x14ac:dyDescent="0.2">
      <c r="A851">
        <v>850</v>
      </c>
      <c r="B851" t="s">
        <v>15</v>
      </c>
      <c r="C851" t="s">
        <v>16</v>
      </c>
      <c r="D851" t="s">
        <v>17</v>
      </c>
      <c r="E851" t="s">
        <v>18</v>
      </c>
      <c r="F851">
        <v>1.52</v>
      </c>
      <c r="G851">
        <v>50.9</v>
      </c>
      <c r="H851" t="s">
        <v>37</v>
      </c>
      <c r="I851" t="s">
        <v>104</v>
      </c>
      <c r="J851" t="s">
        <v>2630</v>
      </c>
      <c r="K851" t="s">
        <v>22</v>
      </c>
      <c r="L851" t="s">
        <v>84</v>
      </c>
      <c r="M851" t="s">
        <v>24</v>
      </c>
      <c r="N851" t="s">
        <v>2631</v>
      </c>
      <c r="O851" t="s">
        <v>2632</v>
      </c>
    </row>
    <row r="852" spans="1:15" x14ac:dyDescent="0.2">
      <c r="A852">
        <v>851</v>
      </c>
      <c r="B852" t="s">
        <v>392</v>
      </c>
      <c r="C852" t="s">
        <v>393</v>
      </c>
      <c r="D852" t="s">
        <v>17</v>
      </c>
      <c r="E852" t="s">
        <v>18</v>
      </c>
      <c r="F852">
        <v>0.94</v>
      </c>
      <c r="G852">
        <v>35.799999999999997</v>
      </c>
      <c r="H852" t="s">
        <v>37</v>
      </c>
      <c r="I852" t="s">
        <v>104</v>
      </c>
      <c r="J852" t="s">
        <v>2633</v>
      </c>
      <c r="K852" t="s">
        <v>191</v>
      </c>
      <c r="L852" t="s">
        <v>475</v>
      </c>
      <c r="M852" t="s">
        <v>24</v>
      </c>
      <c r="N852" t="s">
        <v>2634</v>
      </c>
      <c r="O852" t="s">
        <v>2635</v>
      </c>
    </row>
    <row r="853" spans="1:15" x14ac:dyDescent="0.2">
      <c r="A853">
        <v>852</v>
      </c>
      <c r="B853" t="s">
        <v>87</v>
      </c>
      <c r="C853" t="s">
        <v>88</v>
      </c>
      <c r="D853" t="s">
        <v>17</v>
      </c>
      <c r="E853" t="s">
        <v>69</v>
      </c>
      <c r="F853">
        <v>1.35</v>
      </c>
      <c r="G853">
        <v>19.8</v>
      </c>
      <c r="H853" t="s">
        <v>61</v>
      </c>
      <c r="I853" t="s">
        <v>38</v>
      </c>
      <c r="J853" t="s">
        <v>2636</v>
      </c>
      <c r="K853" t="s">
        <v>106</v>
      </c>
      <c r="L853" t="s">
        <v>72</v>
      </c>
      <c r="M853" t="s">
        <v>32</v>
      </c>
      <c r="N853" t="s">
        <v>2637</v>
      </c>
      <c r="O853" t="s">
        <v>2638</v>
      </c>
    </row>
    <row r="854" spans="1:15" x14ac:dyDescent="0.2">
      <c r="A854">
        <v>853</v>
      </c>
      <c r="B854" t="s">
        <v>115</v>
      </c>
      <c r="C854" t="s">
        <v>116</v>
      </c>
      <c r="D854" t="s">
        <v>17</v>
      </c>
      <c r="E854" t="s">
        <v>18</v>
      </c>
      <c r="F854">
        <v>3.02</v>
      </c>
      <c r="G854">
        <v>283.5</v>
      </c>
      <c r="H854" t="s">
        <v>37</v>
      </c>
      <c r="I854" t="s">
        <v>20</v>
      </c>
      <c r="J854" t="s">
        <v>2639</v>
      </c>
      <c r="K854" t="s">
        <v>282</v>
      </c>
      <c r="L854" t="s">
        <v>56</v>
      </c>
      <c r="M854" t="s">
        <v>24</v>
      </c>
      <c r="N854" t="s">
        <v>2640</v>
      </c>
      <c r="O854" t="s">
        <v>2641</v>
      </c>
    </row>
    <row r="855" spans="1:15" x14ac:dyDescent="0.2">
      <c r="A855">
        <v>854</v>
      </c>
      <c r="B855" t="s">
        <v>320</v>
      </c>
      <c r="C855" t="s">
        <v>321</v>
      </c>
      <c r="D855" t="s">
        <v>17</v>
      </c>
      <c r="E855" t="s">
        <v>203</v>
      </c>
      <c r="F855">
        <v>2.2200000000000002</v>
      </c>
      <c r="G855">
        <v>83.9</v>
      </c>
      <c r="H855" t="s">
        <v>61</v>
      </c>
      <c r="I855" t="s">
        <v>38</v>
      </c>
      <c r="J855" t="s">
        <v>2642</v>
      </c>
      <c r="K855" t="s">
        <v>330</v>
      </c>
      <c r="L855" t="s">
        <v>355</v>
      </c>
      <c r="M855" t="s">
        <v>323</v>
      </c>
      <c r="N855" t="s">
        <v>2643</v>
      </c>
      <c r="O855" t="s">
        <v>2644</v>
      </c>
    </row>
    <row r="856" spans="1:15" x14ac:dyDescent="0.2">
      <c r="A856">
        <v>855</v>
      </c>
      <c r="B856" t="s">
        <v>35</v>
      </c>
      <c r="C856" t="s">
        <v>36</v>
      </c>
      <c r="D856" t="s">
        <v>17</v>
      </c>
      <c r="E856" t="s">
        <v>18</v>
      </c>
      <c r="F856">
        <v>3.98</v>
      </c>
      <c r="G856">
        <v>445.1</v>
      </c>
      <c r="H856" t="s">
        <v>19</v>
      </c>
      <c r="I856" t="s">
        <v>38</v>
      </c>
      <c r="J856" t="s">
        <v>2645</v>
      </c>
      <c r="K856" t="s">
        <v>240</v>
      </c>
      <c r="L856" t="s">
        <v>40</v>
      </c>
      <c r="M856" t="s">
        <v>41</v>
      </c>
      <c r="N856" t="s">
        <v>2646</v>
      </c>
      <c r="O856" t="s">
        <v>2647</v>
      </c>
    </row>
    <row r="857" spans="1:15" x14ac:dyDescent="0.2">
      <c r="A857">
        <v>856</v>
      </c>
      <c r="B857" t="s">
        <v>115</v>
      </c>
      <c r="C857" t="s">
        <v>116</v>
      </c>
      <c r="D857" t="s">
        <v>17</v>
      </c>
      <c r="E857" t="s">
        <v>18</v>
      </c>
      <c r="F857">
        <v>4.4800000000000004</v>
      </c>
      <c r="G857">
        <v>604.79999999999995</v>
      </c>
      <c r="H857" t="s">
        <v>19</v>
      </c>
      <c r="I857" t="s">
        <v>20</v>
      </c>
      <c r="J857" t="s">
        <v>2648</v>
      </c>
      <c r="K857" t="s">
        <v>139</v>
      </c>
      <c r="L857" t="s">
        <v>80</v>
      </c>
      <c r="M857" t="s">
        <v>24</v>
      </c>
      <c r="N857" t="s">
        <v>2649</v>
      </c>
      <c r="O857" t="s">
        <v>2650</v>
      </c>
    </row>
    <row r="858" spans="1:15" x14ac:dyDescent="0.2">
      <c r="A858">
        <v>857</v>
      </c>
      <c r="B858" t="s">
        <v>183</v>
      </c>
      <c r="C858" t="s">
        <v>184</v>
      </c>
      <c r="D858" t="s">
        <v>17</v>
      </c>
      <c r="E858" t="s">
        <v>18</v>
      </c>
      <c r="F858">
        <v>1.69</v>
      </c>
      <c r="G858">
        <v>51.5</v>
      </c>
      <c r="H858" t="s">
        <v>61</v>
      </c>
      <c r="I858" t="s">
        <v>38</v>
      </c>
      <c r="J858" t="s">
        <v>2651</v>
      </c>
      <c r="K858" t="s">
        <v>130</v>
      </c>
      <c r="L858" t="s">
        <v>788</v>
      </c>
      <c r="M858" t="s">
        <v>41</v>
      </c>
      <c r="N858" t="s">
        <v>2652</v>
      </c>
      <c r="O858" t="s">
        <v>2653</v>
      </c>
    </row>
    <row r="859" spans="1:15" x14ac:dyDescent="0.2">
      <c r="A859">
        <v>858</v>
      </c>
      <c r="B859" t="s">
        <v>320</v>
      </c>
      <c r="C859" t="s">
        <v>321</v>
      </c>
      <c r="D859" t="s">
        <v>17</v>
      </c>
      <c r="E859" t="s">
        <v>203</v>
      </c>
      <c r="F859">
        <v>2.25</v>
      </c>
      <c r="G859">
        <v>79.099999999999994</v>
      </c>
      <c r="H859" t="s">
        <v>19</v>
      </c>
      <c r="I859" t="s">
        <v>20</v>
      </c>
      <c r="J859" t="s">
        <v>2654</v>
      </c>
      <c r="K859" t="s">
        <v>330</v>
      </c>
      <c r="L859" t="s">
        <v>23</v>
      </c>
      <c r="M859" t="s">
        <v>323</v>
      </c>
      <c r="N859" t="s">
        <v>2655</v>
      </c>
      <c r="O859" t="s">
        <v>2656</v>
      </c>
    </row>
    <row r="860" spans="1:15" x14ac:dyDescent="0.2">
      <c r="A860">
        <v>859</v>
      </c>
      <c r="B860" t="s">
        <v>320</v>
      </c>
      <c r="C860" t="s">
        <v>321</v>
      </c>
      <c r="D860" t="s">
        <v>17</v>
      </c>
      <c r="E860" t="s">
        <v>203</v>
      </c>
      <c r="F860">
        <v>2.35</v>
      </c>
      <c r="G860">
        <v>105.8</v>
      </c>
      <c r="H860" t="s">
        <v>61</v>
      </c>
      <c r="I860" t="s">
        <v>38</v>
      </c>
      <c r="J860" t="s">
        <v>2657</v>
      </c>
      <c r="K860" t="s">
        <v>297</v>
      </c>
      <c r="L860" t="s">
        <v>355</v>
      </c>
      <c r="M860" t="s">
        <v>323</v>
      </c>
      <c r="N860" t="s">
        <v>2658</v>
      </c>
      <c r="O860" t="s">
        <v>2659</v>
      </c>
    </row>
    <row r="861" spans="1:15" x14ac:dyDescent="0.2">
      <c r="A861">
        <v>860</v>
      </c>
      <c r="B861" t="s">
        <v>120</v>
      </c>
      <c r="C861" t="s">
        <v>121</v>
      </c>
      <c r="D861" t="s">
        <v>17</v>
      </c>
      <c r="E861" t="s">
        <v>18</v>
      </c>
      <c r="F861">
        <v>3.16</v>
      </c>
      <c r="G861">
        <v>155.19999999999999</v>
      </c>
      <c r="H861" t="s">
        <v>19</v>
      </c>
      <c r="I861" t="s">
        <v>38</v>
      </c>
      <c r="J861" t="s">
        <v>1097</v>
      </c>
      <c r="K861" t="s">
        <v>123</v>
      </c>
      <c r="L861" t="s">
        <v>124</v>
      </c>
      <c r="M861" t="s">
        <v>73</v>
      </c>
      <c r="N861" t="s">
        <v>2660</v>
      </c>
      <c r="O861" t="s">
        <v>2661</v>
      </c>
    </row>
    <row r="862" spans="1:15" x14ac:dyDescent="0.2">
      <c r="A862">
        <v>861</v>
      </c>
      <c r="B862" t="s">
        <v>35</v>
      </c>
      <c r="C862" t="s">
        <v>36</v>
      </c>
      <c r="D862" t="s">
        <v>17</v>
      </c>
      <c r="E862" t="s">
        <v>18</v>
      </c>
      <c r="F862">
        <v>4.8099999999999996</v>
      </c>
      <c r="G862">
        <v>636.5</v>
      </c>
      <c r="H862" t="s">
        <v>19</v>
      </c>
      <c r="I862" t="s">
        <v>20</v>
      </c>
      <c r="J862" t="s">
        <v>2662</v>
      </c>
      <c r="K862" t="s">
        <v>240</v>
      </c>
      <c r="L862" t="s">
        <v>244</v>
      </c>
      <c r="M862" t="s">
        <v>41</v>
      </c>
      <c r="N862" t="s">
        <v>548</v>
      </c>
      <c r="O862" t="s">
        <v>2663</v>
      </c>
    </row>
    <row r="863" spans="1:15" x14ac:dyDescent="0.2">
      <c r="A863">
        <v>862</v>
      </c>
      <c r="B863" t="s">
        <v>183</v>
      </c>
      <c r="C863" t="s">
        <v>184</v>
      </c>
      <c r="D863" t="s">
        <v>17</v>
      </c>
      <c r="E863" t="s">
        <v>18</v>
      </c>
      <c r="F863">
        <v>1.94</v>
      </c>
      <c r="G863">
        <v>51.7</v>
      </c>
      <c r="H863" t="s">
        <v>61</v>
      </c>
      <c r="I863" t="s">
        <v>104</v>
      </c>
      <c r="J863" t="s">
        <v>2664</v>
      </c>
      <c r="K863" t="s">
        <v>130</v>
      </c>
      <c r="L863" t="s">
        <v>788</v>
      </c>
      <c r="M863" t="s">
        <v>41</v>
      </c>
      <c r="N863" t="s">
        <v>2665</v>
      </c>
      <c r="O863" t="s">
        <v>2666</v>
      </c>
    </row>
    <row r="864" spans="1:15" x14ac:dyDescent="0.2">
      <c r="A864">
        <v>863</v>
      </c>
      <c r="B864" t="s">
        <v>27</v>
      </c>
      <c r="C864" t="s">
        <v>28</v>
      </c>
      <c r="D864" t="s">
        <v>17</v>
      </c>
      <c r="E864" t="s">
        <v>18</v>
      </c>
      <c r="F864">
        <v>2.8</v>
      </c>
      <c r="G864">
        <v>157.6</v>
      </c>
      <c r="H864" t="s">
        <v>19</v>
      </c>
      <c r="I864" t="s">
        <v>20</v>
      </c>
      <c r="J864" t="s">
        <v>2667</v>
      </c>
      <c r="K864" t="s">
        <v>45</v>
      </c>
      <c r="L864" t="s">
        <v>131</v>
      </c>
      <c r="M864" t="s">
        <v>32</v>
      </c>
      <c r="N864" t="s">
        <v>2668</v>
      </c>
      <c r="O864" t="s">
        <v>2669</v>
      </c>
    </row>
    <row r="865" spans="1:15" x14ac:dyDescent="0.2">
      <c r="A865">
        <v>864</v>
      </c>
      <c r="B865" t="s">
        <v>201</v>
      </c>
      <c r="C865" t="s">
        <v>202</v>
      </c>
      <c r="D865" t="s">
        <v>17</v>
      </c>
      <c r="E865" t="s">
        <v>203</v>
      </c>
      <c r="F865">
        <v>2.48</v>
      </c>
      <c r="G865">
        <v>122.3</v>
      </c>
      <c r="H865" t="s">
        <v>19</v>
      </c>
      <c r="I865" t="s">
        <v>20</v>
      </c>
      <c r="J865" t="s">
        <v>2670</v>
      </c>
      <c r="K865" t="s">
        <v>282</v>
      </c>
      <c r="L865" t="s">
        <v>259</v>
      </c>
      <c r="M865" t="s">
        <v>41</v>
      </c>
      <c r="N865" t="s">
        <v>2671</v>
      </c>
      <c r="O865" t="s">
        <v>2672</v>
      </c>
    </row>
    <row r="866" spans="1:15" x14ac:dyDescent="0.2">
      <c r="A866">
        <v>865</v>
      </c>
      <c r="B866" t="s">
        <v>127</v>
      </c>
      <c r="C866" t="s">
        <v>128</v>
      </c>
      <c r="D866" t="s">
        <v>17</v>
      </c>
      <c r="E866" t="s">
        <v>18</v>
      </c>
      <c r="F866">
        <v>5.2</v>
      </c>
      <c r="G866">
        <v>751.3</v>
      </c>
      <c r="H866" t="s">
        <v>19</v>
      </c>
      <c r="I866" t="s">
        <v>104</v>
      </c>
      <c r="J866" t="s">
        <v>2673</v>
      </c>
      <c r="K866" t="s">
        <v>52</v>
      </c>
      <c r="L866" t="s">
        <v>31</v>
      </c>
      <c r="M866" t="s">
        <v>24</v>
      </c>
      <c r="N866" t="s">
        <v>2674</v>
      </c>
      <c r="O866" t="s">
        <v>2675</v>
      </c>
    </row>
    <row r="867" spans="1:15" x14ac:dyDescent="0.2">
      <c r="A867">
        <v>866</v>
      </c>
      <c r="B867" t="s">
        <v>59</v>
      </c>
      <c r="C867" t="s">
        <v>60</v>
      </c>
      <c r="D867" t="s">
        <v>17</v>
      </c>
      <c r="E867" t="s">
        <v>18</v>
      </c>
      <c r="F867">
        <v>2.86</v>
      </c>
      <c r="G867">
        <v>145.6</v>
      </c>
      <c r="H867" t="s">
        <v>19</v>
      </c>
      <c r="I867" t="s">
        <v>104</v>
      </c>
      <c r="J867" t="s">
        <v>2676</v>
      </c>
      <c r="K867" t="s">
        <v>63</v>
      </c>
      <c r="L867" t="s">
        <v>64</v>
      </c>
      <c r="M867" t="s">
        <v>41</v>
      </c>
      <c r="N867" t="s">
        <v>2677</v>
      </c>
      <c r="O867" t="s">
        <v>2678</v>
      </c>
    </row>
    <row r="868" spans="1:15" x14ac:dyDescent="0.2">
      <c r="A868">
        <v>867</v>
      </c>
      <c r="B868" t="s">
        <v>145</v>
      </c>
      <c r="C868" t="s">
        <v>146</v>
      </c>
      <c r="D868" t="s">
        <v>17</v>
      </c>
      <c r="E868" t="s">
        <v>18</v>
      </c>
      <c r="F868">
        <v>2.48</v>
      </c>
      <c r="G868">
        <v>108.1</v>
      </c>
      <c r="H868" t="s">
        <v>19</v>
      </c>
      <c r="I868" t="s">
        <v>20</v>
      </c>
      <c r="J868" t="s">
        <v>2679</v>
      </c>
      <c r="K868" t="s">
        <v>148</v>
      </c>
      <c r="L868" t="s">
        <v>475</v>
      </c>
      <c r="M868" t="s">
        <v>41</v>
      </c>
      <c r="N868" t="s">
        <v>2680</v>
      </c>
      <c r="O868" t="s">
        <v>2681</v>
      </c>
    </row>
    <row r="869" spans="1:15" x14ac:dyDescent="0.2">
      <c r="A869">
        <v>868</v>
      </c>
      <c r="B869" t="s">
        <v>183</v>
      </c>
      <c r="C869" t="s">
        <v>184</v>
      </c>
      <c r="D869" t="s">
        <v>17</v>
      </c>
      <c r="E869" t="s">
        <v>18</v>
      </c>
      <c r="F869">
        <v>1.68</v>
      </c>
      <c r="G869">
        <v>40.4</v>
      </c>
      <c r="H869" t="s">
        <v>19</v>
      </c>
      <c r="I869" t="s">
        <v>104</v>
      </c>
      <c r="J869" t="s">
        <v>2682</v>
      </c>
      <c r="K869" t="s">
        <v>130</v>
      </c>
      <c r="L869" t="s">
        <v>788</v>
      </c>
      <c r="M869" t="s">
        <v>41</v>
      </c>
      <c r="N869" t="s">
        <v>2683</v>
      </c>
      <c r="O869" t="s">
        <v>2684</v>
      </c>
    </row>
    <row r="870" spans="1:15" x14ac:dyDescent="0.2">
      <c r="A870">
        <v>869</v>
      </c>
      <c r="B870" t="s">
        <v>188</v>
      </c>
      <c r="C870" t="s">
        <v>189</v>
      </c>
      <c r="D870" t="s">
        <v>17</v>
      </c>
      <c r="E870" t="s">
        <v>18</v>
      </c>
      <c r="F870">
        <v>1.98</v>
      </c>
      <c r="G870">
        <v>58.9</v>
      </c>
      <c r="H870" t="s">
        <v>37</v>
      </c>
      <c r="I870" t="s">
        <v>104</v>
      </c>
      <c r="J870" t="s">
        <v>2685</v>
      </c>
      <c r="K870" t="s">
        <v>191</v>
      </c>
      <c r="L870" t="s">
        <v>80</v>
      </c>
      <c r="M870" t="s">
        <v>24</v>
      </c>
      <c r="N870" t="s">
        <v>2686</v>
      </c>
      <c r="O870" t="s">
        <v>2687</v>
      </c>
    </row>
    <row r="871" spans="1:15" x14ac:dyDescent="0.2">
      <c r="A871">
        <v>870</v>
      </c>
      <c r="B871" t="s">
        <v>201</v>
      </c>
      <c r="C871" t="s">
        <v>202</v>
      </c>
      <c r="D871" t="s">
        <v>17</v>
      </c>
      <c r="E871" t="s">
        <v>203</v>
      </c>
      <c r="F871">
        <v>2.62</v>
      </c>
      <c r="G871">
        <v>120.6</v>
      </c>
      <c r="H871" t="s">
        <v>19</v>
      </c>
      <c r="I871" t="s">
        <v>38</v>
      </c>
      <c r="J871" t="s">
        <v>2688</v>
      </c>
      <c r="K871" t="s">
        <v>106</v>
      </c>
      <c r="L871" t="s">
        <v>23</v>
      </c>
      <c r="M871" t="s">
        <v>41</v>
      </c>
      <c r="N871" t="s">
        <v>2689</v>
      </c>
      <c r="O871" t="s">
        <v>2690</v>
      </c>
    </row>
    <row r="872" spans="1:15" x14ac:dyDescent="0.2">
      <c r="A872">
        <v>871</v>
      </c>
      <c r="B872" t="s">
        <v>127</v>
      </c>
      <c r="C872" t="s">
        <v>128</v>
      </c>
      <c r="D872" t="s">
        <v>17</v>
      </c>
      <c r="E872" t="s">
        <v>18</v>
      </c>
      <c r="F872">
        <v>5.48</v>
      </c>
      <c r="G872">
        <v>918.4</v>
      </c>
      <c r="H872" t="s">
        <v>19</v>
      </c>
      <c r="I872" t="s">
        <v>104</v>
      </c>
      <c r="J872" t="s">
        <v>2691</v>
      </c>
      <c r="K872" t="s">
        <v>210</v>
      </c>
      <c r="L872" t="s">
        <v>31</v>
      </c>
      <c r="M872" t="s">
        <v>24</v>
      </c>
      <c r="N872" t="s">
        <v>2692</v>
      </c>
      <c r="O872" t="s">
        <v>2693</v>
      </c>
    </row>
    <row r="873" spans="1:15" x14ac:dyDescent="0.2">
      <c r="A873">
        <v>872</v>
      </c>
      <c r="B873" t="s">
        <v>35</v>
      </c>
      <c r="C873" t="s">
        <v>36</v>
      </c>
      <c r="D873" t="s">
        <v>17</v>
      </c>
      <c r="E873" t="s">
        <v>18</v>
      </c>
      <c r="F873">
        <v>3.9</v>
      </c>
      <c r="G873">
        <v>427.3</v>
      </c>
      <c r="H873" t="s">
        <v>61</v>
      </c>
      <c r="I873" t="s">
        <v>104</v>
      </c>
      <c r="J873" t="s">
        <v>2694</v>
      </c>
      <c r="K873" t="s">
        <v>30</v>
      </c>
      <c r="L873" t="s">
        <v>40</v>
      </c>
      <c r="M873" t="s">
        <v>41</v>
      </c>
      <c r="N873" t="s">
        <v>2695</v>
      </c>
      <c r="O873" t="s">
        <v>2696</v>
      </c>
    </row>
    <row r="874" spans="1:15" x14ac:dyDescent="0.2">
      <c r="A874">
        <v>873</v>
      </c>
      <c r="B874" t="s">
        <v>145</v>
      </c>
      <c r="C874" t="s">
        <v>146</v>
      </c>
      <c r="D874" t="s">
        <v>17</v>
      </c>
      <c r="E874" t="s">
        <v>18</v>
      </c>
      <c r="F874">
        <v>2.69</v>
      </c>
      <c r="G874">
        <v>102.7</v>
      </c>
      <c r="H874" t="s">
        <v>61</v>
      </c>
      <c r="I874" t="s">
        <v>38</v>
      </c>
      <c r="J874" t="s">
        <v>2697</v>
      </c>
      <c r="K874" t="s">
        <v>148</v>
      </c>
      <c r="L874" t="s">
        <v>475</v>
      </c>
      <c r="M874" t="s">
        <v>41</v>
      </c>
      <c r="N874" t="s">
        <v>2698</v>
      </c>
      <c r="O874" t="s">
        <v>2699</v>
      </c>
    </row>
    <row r="875" spans="1:15" x14ac:dyDescent="0.2">
      <c r="A875">
        <v>874</v>
      </c>
      <c r="B875" t="s">
        <v>35</v>
      </c>
      <c r="C875" t="s">
        <v>36</v>
      </c>
      <c r="D875" t="s">
        <v>17</v>
      </c>
      <c r="E875" t="s">
        <v>18</v>
      </c>
      <c r="F875">
        <v>3.26</v>
      </c>
      <c r="G875">
        <v>307.39999999999998</v>
      </c>
      <c r="H875" t="s">
        <v>19</v>
      </c>
      <c r="I875" t="s">
        <v>104</v>
      </c>
      <c r="J875" t="s">
        <v>2700</v>
      </c>
      <c r="K875" t="s">
        <v>30</v>
      </c>
      <c r="L875" t="s">
        <v>244</v>
      </c>
      <c r="M875" t="s">
        <v>41</v>
      </c>
      <c r="N875" t="s">
        <v>2701</v>
      </c>
      <c r="O875" t="s">
        <v>2702</v>
      </c>
    </row>
    <row r="876" spans="1:15" x14ac:dyDescent="0.2">
      <c r="A876">
        <v>875</v>
      </c>
      <c r="B876" t="s">
        <v>145</v>
      </c>
      <c r="C876" t="s">
        <v>146</v>
      </c>
      <c r="D876" t="s">
        <v>17</v>
      </c>
      <c r="E876" t="s">
        <v>18</v>
      </c>
      <c r="F876">
        <v>2.56</v>
      </c>
      <c r="G876">
        <v>97.8</v>
      </c>
      <c r="H876" t="s">
        <v>19</v>
      </c>
      <c r="I876" t="s">
        <v>104</v>
      </c>
      <c r="J876" t="s">
        <v>2703</v>
      </c>
      <c r="K876" t="s">
        <v>148</v>
      </c>
      <c r="L876" t="s">
        <v>475</v>
      </c>
      <c r="M876" t="s">
        <v>41</v>
      </c>
      <c r="N876" t="s">
        <v>2704</v>
      </c>
      <c r="O876" t="s">
        <v>2705</v>
      </c>
    </row>
    <row r="877" spans="1:15" x14ac:dyDescent="0.2">
      <c r="A877">
        <v>876</v>
      </c>
      <c r="B877" t="s">
        <v>320</v>
      </c>
      <c r="C877" t="s">
        <v>321</v>
      </c>
      <c r="D877" t="s">
        <v>17</v>
      </c>
      <c r="E877" t="s">
        <v>203</v>
      </c>
      <c r="F877">
        <v>1.1000000000000001</v>
      </c>
      <c r="G877">
        <v>37.700000000000003</v>
      </c>
      <c r="H877" t="s">
        <v>37</v>
      </c>
      <c r="I877" t="s">
        <v>20</v>
      </c>
      <c r="J877" t="s">
        <v>2706</v>
      </c>
      <c r="K877" t="s">
        <v>330</v>
      </c>
      <c r="L877" t="s">
        <v>23</v>
      </c>
      <c r="M877" t="s">
        <v>323</v>
      </c>
      <c r="N877" t="s">
        <v>2707</v>
      </c>
      <c r="O877" t="s">
        <v>2708</v>
      </c>
    </row>
    <row r="878" spans="1:15" x14ac:dyDescent="0.2">
      <c r="A878">
        <v>877</v>
      </c>
      <c r="B878" t="s">
        <v>49</v>
      </c>
      <c r="C878" t="s">
        <v>50</v>
      </c>
      <c r="D878" t="s">
        <v>17</v>
      </c>
      <c r="E878" t="s">
        <v>18</v>
      </c>
      <c r="F878">
        <v>3.07</v>
      </c>
      <c r="G878">
        <v>157.5</v>
      </c>
      <c r="H878" t="s">
        <v>19</v>
      </c>
      <c r="I878" t="s">
        <v>104</v>
      </c>
      <c r="J878" t="s">
        <v>1175</v>
      </c>
      <c r="K878" t="s">
        <v>1169</v>
      </c>
      <c r="L878" t="s">
        <v>56</v>
      </c>
      <c r="M878" t="s">
        <v>32</v>
      </c>
      <c r="N878" t="s">
        <v>2709</v>
      </c>
      <c r="O878" t="s">
        <v>2710</v>
      </c>
    </row>
    <row r="879" spans="1:15" x14ac:dyDescent="0.2">
      <c r="A879">
        <v>878</v>
      </c>
      <c r="B879" t="s">
        <v>320</v>
      </c>
      <c r="C879" t="s">
        <v>321</v>
      </c>
      <c r="D879" t="s">
        <v>17</v>
      </c>
      <c r="E879" t="s">
        <v>203</v>
      </c>
      <c r="F879">
        <v>2.0099999999999998</v>
      </c>
      <c r="G879">
        <v>78.2</v>
      </c>
      <c r="H879" t="s">
        <v>19</v>
      </c>
      <c r="I879" t="s">
        <v>104</v>
      </c>
      <c r="J879" t="s">
        <v>636</v>
      </c>
      <c r="K879" t="s">
        <v>297</v>
      </c>
      <c r="L879" t="s">
        <v>23</v>
      </c>
      <c r="M879" t="s">
        <v>323</v>
      </c>
      <c r="N879" t="s">
        <v>2711</v>
      </c>
      <c r="O879" t="s">
        <v>2712</v>
      </c>
    </row>
    <row r="880" spans="1:15" x14ac:dyDescent="0.2">
      <c r="A880">
        <v>879</v>
      </c>
      <c r="B880" t="s">
        <v>76</v>
      </c>
      <c r="C880" t="s">
        <v>77</v>
      </c>
      <c r="D880" t="s">
        <v>17</v>
      </c>
      <c r="E880" t="s">
        <v>18</v>
      </c>
      <c r="F880">
        <v>2.69</v>
      </c>
      <c r="G880">
        <v>132</v>
      </c>
      <c r="H880" t="s">
        <v>19</v>
      </c>
      <c r="I880" t="s">
        <v>104</v>
      </c>
      <c r="J880" t="s">
        <v>2713</v>
      </c>
      <c r="K880" t="s">
        <v>350</v>
      </c>
      <c r="L880" t="s">
        <v>80</v>
      </c>
      <c r="M880" t="s">
        <v>24</v>
      </c>
      <c r="N880" t="s">
        <v>2714</v>
      </c>
      <c r="O880" t="s">
        <v>2715</v>
      </c>
    </row>
    <row r="881" spans="1:15" x14ac:dyDescent="0.2">
      <c r="A881">
        <v>880</v>
      </c>
      <c r="B881" t="s">
        <v>59</v>
      </c>
      <c r="C881" t="s">
        <v>60</v>
      </c>
      <c r="D881" t="s">
        <v>17</v>
      </c>
      <c r="E881" t="s">
        <v>18</v>
      </c>
      <c r="F881">
        <v>2.98</v>
      </c>
      <c r="G881">
        <v>178.7</v>
      </c>
      <c r="H881" t="s">
        <v>19</v>
      </c>
      <c r="I881" t="s">
        <v>104</v>
      </c>
      <c r="J881" t="s">
        <v>2716</v>
      </c>
      <c r="K881" t="s">
        <v>63</v>
      </c>
      <c r="L881" t="s">
        <v>23</v>
      </c>
      <c r="M881" t="s">
        <v>41</v>
      </c>
      <c r="N881" t="s">
        <v>2717</v>
      </c>
      <c r="O881" t="s">
        <v>2718</v>
      </c>
    </row>
    <row r="882" spans="1:15" x14ac:dyDescent="0.2">
      <c r="A882">
        <v>881</v>
      </c>
      <c r="B882" t="s">
        <v>76</v>
      </c>
      <c r="C882" t="s">
        <v>77</v>
      </c>
      <c r="D882" t="s">
        <v>17</v>
      </c>
      <c r="E882" t="s">
        <v>18</v>
      </c>
      <c r="F882">
        <v>2.0499999999999998</v>
      </c>
      <c r="G882">
        <v>77</v>
      </c>
      <c r="H882" t="s">
        <v>19</v>
      </c>
      <c r="I882" t="s">
        <v>104</v>
      </c>
      <c r="J882" t="s">
        <v>2719</v>
      </c>
      <c r="K882" t="s">
        <v>350</v>
      </c>
      <c r="L882" t="s">
        <v>80</v>
      </c>
      <c r="M882" t="s">
        <v>24</v>
      </c>
      <c r="N882" t="s">
        <v>2720</v>
      </c>
      <c r="O882" t="s">
        <v>2721</v>
      </c>
    </row>
    <row r="883" spans="1:15" x14ac:dyDescent="0.2">
      <c r="A883">
        <v>882</v>
      </c>
      <c r="B883" t="s">
        <v>127</v>
      </c>
      <c r="C883" t="s">
        <v>128</v>
      </c>
      <c r="D883" t="s">
        <v>17</v>
      </c>
      <c r="E883" t="s">
        <v>18</v>
      </c>
      <c r="F883">
        <v>4.2300000000000004</v>
      </c>
      <c r="G883">
        <v>524.70000000000005</v>
      </c>
      <c r="H883" t="s">
        <v>61</v>
      </c>
      <c r="I883" t="s">
        <v>20</v>
      </c>
      <c r="J883" t="s">
        <v>2722</v>
      </c>
      <c r="K883" t="s">
        <v>286</v>
      </c>
      <c r="L883" t="s">
        <v>31</v>
      </c>
      <c r="M883" t="s">
        <v>24</v>
      </c>
      <c r="N883" t="s">
        <v>2723</v>
      </c>
      <c r="O883" t="s">
        <v>2724</v>
      </c>
    </row>
    <row r="884" spans="1:15" x14ac:dyDescent="0.2">
      <c r="A884">
        <v>883</v>
      </c>
      <c r="B884" t="s">
        <v>392</v>
      </c>
      <c r="C884" t="s">
        <v>393</v>
      </c>
      <c r="D884" t="s">
        <v>17</v>
      </c>
      <c r="E884" t="s">
        <v>18</v>
      </c>
      <c r="F884">
        <v>3.03</v>
      </c>
      <c r="G884">
        <v>118.1</v>
      </c>
      <c r="H884" t="s">
        <v>19</v>
      </c>
      <c r="I884" t="s">
        <v>38</v>
      </c>
      <c r="J884" t="s">
        <v>565</v>
      </c>
      <c r="K884" t="s">
        <v>191</v>
      </c>
      <c r="L884" t="s">
        <v>475</v>
      </c>
      <c r="M884" t="s">
        <v>24</v>
      </c>
      <c r="N884" t="s">
        <v>2725</v>
      </c>
      <c r="O884" t="s">
        <v>2726</v>
      </c>
    </row>
    <row r="885" spans="1:15" x14ac:dyDescent="0.2">
      <c r="A885">
        <v>884</v>
      </c>
      <c r="B885" t="s">
        <v>27</v>
      </c>
      <c r="C885" t="s">
        <v>28</v>
      </c>
      <c r="D885" t="s">
        <v>17</v>
      </c>
      <c r="E885" t="s">
        <v>18</v>
      </c>
      <c r="F885">
        <v>3.09</v>
      </c>
      <c r="G885">
        <v>187.3</v>
      </c>
      <c r="H885" t="s">
        <v>61</v>
      </c>
      <c r="I885" t="s">
        <v>38</v>
      </c>
      <c r="J885" t="s">
        <v>2727</v>
      </c>
      <c r="K885" t="s">
        <v>30</v>
      </c>
      <c r="L885" t="s">
        <v>317</v>
      </c>
      <c r="M885" t="s">
        <v>32</v>
      </c>
      <c r="N885" t="s">
        <v>2728</v>
      </c>
      <c r="O885" t="s">
        <v>2729</v>
      </c>
    </row>
    <row r="886" spans="1:15" x14ac:dyDescent="0.2">
      <c r="A886">
        <v>885</v>
      </c>
      <c r="B886" t="s">
        <v>27</v>
      </c>
      <c r="C886" t="s">
        <v>28</v>
      </c>
      <c r="D886" t="s">
        <v>17</v>
      </c>
      <c r="E886" t="s">
        <v>18</v>
      </c>
      <c r="F886">
        <v>1.81</v>
      </c>
      <c r="G886">
        <v>99.8</v>
      </c>
      <c r="H886" t="s">
        <v>37</v>
      </c>
      <c r="I886" t="s">
        <v>104</v>
      </c>
      <c r="J886" t="s">
        <v>2730</v>
      </c>
      <c r="K886" t="s">
        <v>177</v>
      </c>
      <c r="L886" t="s">
        <v>31</v>
      </c>
      <c r="M886" t="s">
        <v>32</v>
      </c>
      <c r="N886" t="s">
        <v>2731</v>
      </c>
      <c r="O886" t="s">
        <v>2732</v>
      </c>
    </row>
    <row r="887" spans="1:15" x14ac:dyDescent="0.2">
      <c r="A887">
        <v>886</v>
      </c>
      <c r="B887" t="s">
        <v>76</v>
      </c>
      <c r="C887" t="s">
        <v>77</v>
      </c>
      <c r="D887" t="s">
        <v>17</v>
      </c>
      <c r="E887" t="s">
        <v>18</v>
      </c>
      <c r="F887">
        <v>2.2599999999999998</v>
      </c>
      <c r="G887">
        <v>102.4</v>
      </c>
      <c r="H887" t="s">
        <v>19</v>
      </c>
      <c r="I887" t="s">
        <v>104</v>
      </c>
      <c r="J887" t="s">
        <v>2733</v>
      </c>
      <c r="K887" t="s">
        <v>603</v>
      </c>
      <c r="L887" t="s">
        <v>216</v>
      </c>
      <c r="M887" t="s">
        <v>24</v>
      </c>
      <c r="N887" t="s">
        <v>2734</v>
      </c>
      <c r="O887" t="s">
        <v>2735</v>
      </c>
    </row>
    <row r="888" spans="1:15" x14ac:dyDescent="0.2">
      <c r="A888">
        <v>887</v>
      </c>
      <c r="B888" t="s">
        <v>207</v>
      </c>
      <c r="C888" t="s">
        <v>208</v>
      </c>
      <c r="D888" t="s">
        <v>17</v>
      </c>
      <c r="E888" t="s">
        <v>18</v>
      </c>
      <c r="F888">
        <v>2.06</v>
      </c>
      <c r="G888">
        <v>49.3</v>
      </c>
      <c r="H888" t="s">
        <v>19</v>
      </c>
      <c r="I888" t="s">
        <v>20</v>
      </c>
      <c r="J888" t="s">
        <v>2736</v>
      </c>
      <c r="K888" t="s">
        <v>210</v>
      </c>
      <c r="L888" t="s">
        <v>452</v>
      </c>
      <c r="M888" t="s">
        <v>24</v>
      </c>
      <c r="N888" t="s">
        <v>2737</v>
      </c>
      <c r="O888" t="s">
        <v>2738</v>
      </c>
    </row>
    <row r="889" spans="1:15" x14ac:dyDescent="0.2">
      <c r="A889">
        <v>888</v>
      </c>
      <c r="B889" t="s">
        <v>59</v>
      </c>
      <c r="C889" t="s">
        <v>60</v>
      </c>
      <c r="D889" t="s">
        <v>17</v>
      </c>
      <c r="E889" t="s">
        <v>18</v>
      </c>
      <c r="F889">
        <v>0.27</v>
      </c>
      <c r="G889">
        <v>32.700000000000003</v>
      </c>
      <c r="H889" t="s">
        <v>156</v>
      </c>
      <c r="I889" t="s">
        <v>38</v>
      </c>
      <c r="J889" t="s">
        <v>2739</v>
      </c>
      <c r="K889" t="s">
        <v>520</v>
      </c>
      <c r="L889" t="s">
        <v>23</v>
      </c>
      <c r="M889" t="s">
        <v>41</v>
      </c>
      <c r="N889" t="s">
        <v>2740</v>
      </c>
      <c r="O889" t="s">
        <v>2741</v>
      </c>
    </row>
    <row r="890" spans="1:15" x14ac:dyDescent="0.2">
      <c r="A890">
        <v>889</v>
      </c>
      <c r="B890" t="s">
        <v>188</v>
      </c>
      <c r="C890" t="s">
        <v>189</v>
      </c>
      <c r="D890" t="s">
        <v>17</v>
      </c>
      <c r="E890" t="s">
        <v>18</v>
      </c>
      <c r="F890">
        <v>2.21</v>
      </c>
      <c r="G890">
        <v>77.3</v>
      </c>
      <c r="H890" t="s">
        <v>19</v>
      </c>
      <c r="I890" t="s">
        <v>38</v>
      </c>
      <c r="J890" t="s">
        <v>2742</v>
      </c>
      <c r="K890" t="s">
        <v>252</v>
      </c>
      <c r="L890" t="s">
        <v>46</v>
      </c>
      <c r="M890" t="s">
        <v>24</v>
      </c>
      <c r="N890" t="s">
        <v>2743</v>
      </c>
      <c r="O890" t="s">
        <v>2744</v>
      </c>
    </row>
    <row r="891" spans="1:15" x14ac:dyDescent="0.2">
      <c r="A891">
        <v>890</v>
      </c>
      <c r="B891" t="s">
        <v>188</v>
      </c>
      <c r="C891" t="s">
        <v>189</v>
      </c>
      <c r="D891" t="s">
        <v>17</v>
      </c>
      <c r="E891" t="s">
        <v>18</v>
      </c>
      <c r="F891">
        <v>2.74</v>
      </c>
      <c r="G891">
        <v>107.4</v>
      </c>
      <c r="H891" t="s">
        <v>19</v>
      </c>
      <c r="I891" t="s">
        <v>20</v>
      </c>
      <c r="J891" t="s">
        <v>292</v>
      </c>
      <c r="K891" t="s">
        <v>252</v>
      </c>
      <c r="L891" t="s">
        <v>80</v>
      </c>
      <c r="M891" t="s">
        <v>24</v>
      </c>
      <c r="N891" t="s">
        <v>2745</v>
      </c>
      <c r="O891" t="s">
        <v>2746</v>
      </c>
    </row>
    <row r="892" spans="1:15" x14ac:dyDescent="0.2">
      <c r="A892">
        <v>891</v>
      </c>
      <c r="B892" t="s">
        <v>35</v>
      </c>
      <c r="C892" t="s">
        <v>36</v>
      </c>
      <c r="D892" t="s">
        <v>17</v>
      </c>
      <c r="E892" t="s">
        <v>18</v>
      </c>
      <c r="F892">
        <v>4.79</v>
      </c>
      <c r="G892">
        <v>718.2</v>
      </c>
      <c r="H892" t="s">
        <v>19</v>
      </c>
      <c r="I892" t="s">
        <v>38</v>
      </c>
      <c r="J892" t="s">
        <v>2747</v>
      </c>
      <c r="K892" t="s">
        <v>30</v>
      </c>
      <c r="L892" t="s">
        <v>244</v>
      </c>
      <c r="M892" t="s">
        <v>41</v>
      </c>
      <c r="N892" t="s">
        <v>2748</v>
      </c>
      <c r="O892" t="s">
        <v>2749</v>
      </c>
    </row>
    <row r="893" spans="1:15" x14ac:dyDescent="0.2">
      <c r="A893">
        <v>892</v>
      </c>
      <c r="B893" t="s">
        <v>392</v>
      </c>
      <c r="C893" t="s">
        <v>393</v>
      </c>
      <c r="D893" t="s">
        <v>17</v>
      </c>
      <c r="E893" t="s">
        <v>18</v>
      </c>
      <c r="F893">
        <v>2.74</v>
      </c>
      <c r="G893">
        <v>96.4</v>
      </c>
      <c r="H893" t="s">
        <v>19</v>
      </c>
      <c r="I893" t="s">
        <v>38</v>
      </c>
      <c r="J893" t="s">
        <v>2750</v>
      </c>
      <c r="K893" t="s">
        <v>191</v>
      </c>
      <c r="L893" t="s">
        <v>46</v>
      </c>
      <c r="M893" t="s">
        <v>24</v>
      </c>
      <c r="N893" t="s">
        <v>2751</v>
      </c>
      <c r="O893" t="s">
        <v>2752</v>
      </c>
    </row>
    <row r="894" spans="1:15" x14ac:dyDescent="0.2">
      <c r="A894">
        <v>893</v>
      </c>
      <c r="B894" t="s">
        <v>207</v>
      </c>
      <c r="C894" t="s">
        <v>208</v>
      </c>
      <c r="D894" t="s">
        <v>17</v>
      </c>
      <c r="E894" t="s">
        <v>18</v>
      </c>
      <c r="F894">
        <v>2.54</v>
      </c>
      <c r="G894">
        <v>78.2</v>
      </c>
      <c r="H894" t="s">
        <v>19</v>
      </c>
      <c r="I894" t="s">
        <v>20</v>
      </c>
      <c r="J894" t="s">
        <v>2753</v>
      </c>
      <c r="K894" t="s">
        <v>210</v>
      </c>
      <c r="L894" t="s">
        <v>211</v>
      </c>
      <c r="M894" t="s">
        <v>24</v>
      </c>
      <c r="N894" t="s">
        <v>2754</v>
      </c>
      <c r="O894" t="s">
        <v>2755</v>
      </c>
    </row>
    <row r="895" spans="1:15" x14ac:dyDescent="0.2">
      <c r="A895">
        <v>894</v>
      </c>
      <c r="B895" t="s">
        <v>15</v>
      </c>
      <c r="C895" t="s">
        <v>16</v>
      </c>
      <c r="D895" t="s">
        <v>17</v>
      </c>
      <c r="E895" t="s">
        <v>18</v>
      </c>
      <c r="F895">
        <v>2.35</v>
      </c>
      <c r="G895">
        <v>89.8</v>
      </c>
      <c r="H895" t="s">
        <v>61</v>
      </c>
      <c r="I895" t="s">
        <v>104</v>
      </c>
      <c r="J895" t="s">
        <v>2756</v>
      </c>
      <c r="K895" t="s">
        <v>233</v>
      </c>
      <c r="L895" t="s">
        <v>46</v>
      </c>
      <c r="M895" t="s">
        <v>24</v>
      </c>
      <c r="N895" t="s">
        <v>2757</v>
      </c>
      <c r="O895" t="s">
        <v>2758</v>
      </c>
    </row>
    <row r="896" spans="1:15" x14ac:dyDescent="0.2">
      <c r="A896">
        <v>895</v>
      </c>
      <c r="B896" t="s">
        <v>392</v>
      </c>
      <c r="C896" t="s">
        <v>393</v>
      </c>
      <c r="D896" t="s">
        <v>17</v>
      </c>
      <c r="E896" t="s">
        <v>18</v>
      </c>
      <c r="F896">
        <v>2.83</v>
      </c>
      <c r="G896">
        <v>119.8</v>
      </c>
      <c r="H896" t="s">
        <v>19</v>
      </c>
      <c r="I896" t="s">
        <v>38</v>
      </c>
      <c r="J896" t="s">
        <v>2759</v>
      </c>
      <c r="K896" t="s">
        <v>191</v>
      </c>
      <c r="L896" t="s">
        <v>46</v>
      </c>
      <c r="M896" t="s">
        <v>24</v>
      </c>
      <c r="N896" t="s">
        <v>2147</v>
      </c>
      <c r="O896" t="s">
        <v>2760</v>
      </c>
    </row>
    <row r="897" spans="1:15" x14ac:dyDescent="0.2">
      <c r="A897">
        <v>896</v>
      </c>
      <c r="B897" t="s">
        <v>201</v>
      </c>
      <c r="C897" t="s">
        <v>202</v>
      </c>
      <c r="D897" t="s">
        <v>17</v>
      </c>
      <c r="E897" t="s">
        <v>203</v>
      </c>
      <c r="F897">
        <v>0.61</v>
      </c>
      <c r="G897">
        <v>44.6</v>
      </c>
      <c r="H897" t="s">
        <v>156</v>
      </c>
      <c r="I897" t="s">
        <v>38</v>
      </c>
      <c r="J897" t="s">
        <v>2761</v>
      </c>
      <c r="K897" t="s">
        <v>282</v>
      </c>
      <c r="L897" t="s">
        <v>259</v>
      </c>
      <c r="M897" t="s">
        <v>41</v>
      </c>
      <c r="N897" t="s">
        <v>2762</v>
      </c>
      <c r="O897" t="s">
        <v>2763</v>
      </c>
    </row>
    <row r="898" spans="1:15" x14ac:dyDescent="0.2">
      <c r="A898">
        <v>897</v>
      </c>
      <c r="B898" t="s">
        <v>120</v>
      </c>
      <c r="C898" t="s">
        <v>121</v>
      </c>
      <c r="D898" t="s">
        <v>17</v>
      </c>
      <c r="E898" t="s">
        <v>18</v>
      </c>
      <c r="F898">
        <v>3.6</v>
      </c>
      <c r="G898">
        <v>263.2</v>
      </c>
      <c r="H898" t="s">
        <v>19</v>
      </c>
      <c r="I898" t="s">
        <v>38</v>
      </c>
      <c r="J898" t="s">
        <v>2764</v>
      </c>
      <c r="K898" t="s">
        <v>123</v>
      </c>
      <c r="L898" t="s">
        <v>124</v>
      </c>
      <c r="M898" t="s">
        <v>73</v>
      </c>
      <c r="N898" t="s">
        <v>2023</v>
      </c>
      <c r="O898" t="s">
        <v>2765</v>
      </c>
    </row>
    <row r="899" spans="1:15" x14ac:dyDescent="0.2">
      <c r="A899">
        <v>898</v>
      </c>
      <c r="B899" t="s">
        <v>35</v>
      </c>
      <c r="C899" t="s">
        <v>36</v>
      </c>
      <c r="D899" t="s">
        <v>17</v>
      </c>
      <c r="E899" t="s">
        <v>18</v>
      </c>
      <c r="F899">
        <v>4.54</v>
      </c>
      <c r="G899">
        <v>593.9</v>
      </c>
      <c r="H899" t="s">
        <v>19</v>
      </c>
      <c r="I899" t="s">
        <v>38</v>
      </c>
      <c r="J899" t="s">
        <v>2766</v>
      </c>
      <c r="K899" t="s">
        <v>30</v>
      </c>
      <c r="L899" t="s">
        <v>244</v>
      </c>
      <c r="M899" t="s">
        <v>41</v>
      </c>
      <c r="N899" t="s">
        <v>2767</v>
      </c>
      <c r="O899" t="s">
        <v>2768</v>
      </c>
    </row>
    <row r="900" spans="1:15" x14ac:dyDescent="0.2">
      <c r="A900">
        <v>899</v>
      </c>
      <c r="B900" t="s">
        <v>392</v>
      </c>
      <c r="C900" t="s">
        <v>393</v>
      </c>
      <c r="D900" t="s">
        <v>17</v>
      </c>
      <c r="E900" t="s">
        <v>18</v>
      </c>
      <c r="F900">
        <v>0.8</v>
      </c>
      <c r="G900">
        <v>27.7</v>
      </c>
      <c r="H900" t="s">
        <v>37</v>
      </c>
      <c r="I900" t="s">
        <v>38</v>
      </c>
      <c r="J900" t="s">
        <v>2769</v>
      </c>
      <c r="K900" t="s">
        <v>191</v>
      </c>
      <c r="L900" t="s">
        <v>475</v>
      </c>
      <c r="M900" t="s">
        <v>24</v>
      </c>
      <c r="N900" t="s">
        <v>2770</v>
      </c>
      <c r="O900" t="s">
        <v>2771</v>
      </c>
    </row>
    <row r="901" spans="1:15" x14ac:dyDescent="0.2">
      <c r="A901">
        <v>900</v>
      </c>
      <c r="B901" t="s">
        <v>49</v>
      </c>
      <c r="C901" t="s">
        <v>50</v>
      </c>
      <c r="D901" t="s">
        <v>17</v>
      </c>
      <c r="E901" t="s">
        <v>18</v>
      </c>
      <c r="F901">
        <v>3.72</v>
      </c>
      <c r="G901">
        <v>225.8</v>
      </c>
      <c r="H901" t="s">
        <v>61</v>
      </c>
      <c r="I901" t="s">
        <v>104</v>
      </c>
      <c r="J901" t="s">
        <v>2772</v>
      </c>
      <c r="K901" t="s">
        <v>52</v>
      </c>
      <c r="L901" t="s">
        <v>80</v>
      </c>
      <c r="M901" t="s">
        <v>32</v>
      </c>
      <c r="N901" t="s">
        <v>2773</v>
      </c>
      <c r="O901" t="s">
        <v>2774</v>
      </c>
    </row>
    <row r="902" spans="1:15" x14ac:dyDescent="0.2">
      <c r="A902">
        <v>901</v>
      </c>
      <c r="B902" t="s">
        <v>120</v>
      </c>
      <c r="C902" t="s">
        <v>121</v>
      </c>
      <c r="D902" t="s">
        <v>17</v>
      </c>
      <c r="E902" t="s">
        <v>18</v>
      </c>
      <c r="F902">
        <v>2.02</v>
      </c>
      <c r="G902">
        <v>70.2</v>
      </c>
      <c r="H902" t="s">
        <v>37</v>
      </c>
      <c r="I902" t="s">
        <v>38</v>
      </c>
      <c r="J902" t="s">
        <v>2775</v>
      </c>
      <c r="K902" t="s">
        <v>123</v>
      </c>
      <c r="L902" t="s">
        <v>124</v>
      </c>
      <c r="M902" t="s">
        <v>73</v>
      </c>
      <c r="N902" t="s">
        <v>2776</v>
      </c>
      <c r="O902" t="s">
        <v>2777</v>
      </c>
    </row>
    <row r="903" spans="1:15" x14ac:dyDescent="0.2">
      <c r="A903">
        <v>902</v>
      </c>
      <c r="B903" t="s">
        <v>127</v>
      </c>
      <c r="C903" t="s">
        <v>128</v>
      </c>
      <c r="D903" t="s">
        <v>17</v>
      </c>
      <c r="E903" t="s">
        <v>18</v>
      </c>
      <c r="F903">
        <v>4.0999999999999996</v>
      </c>
      <c r="G903">
        <v>514.5</v>
      </c>
      <c r="H903" t="s">
        <v>19</v>
      </c>
      <c r="I903" t="s">
        <v>38</v>
      </c>
      <c r="J903" t="s">
        <v>2778</v>
      </c>
      <c r="K903" t="s">
        <v>359</v>
      </c>
      <c r="L903" t="s">
        <v>266</v>
      </c>
      <c r="M903" t="s">
        <v>24</v>
      </c>
      <c r="N903" t="s">
        <v>2779</v>
      </c>
      <c r="O903" t="s">
        <v>2780</v>
      </c>
    </row>
    <row r="904" spans="1:15" x14ac:dyDescent="0.2">
      <c r="A904">
        <v>903</v>
      </c>
      <c r="B904" t="s">
        <v>15</v>
      </c>
      <c r="C904" t="s">
        <v>16</v>
      </c>
      <c r="D904" t="s">
        <v>17</v>
      </c>
      <c r="E904" t="s">
        <v>18</v>
      </c>
      <c r="F904">
        <v>1.76</v>
      </c>
      <c r="G904">
        <v>57.8</v>
      </c>
      <c r="H904" t="s">
        <v>19</v>
      </c>
      <c r="I904" t="s">
        <v>104</v>
      </c>
      <c r="J904" t="s">
        <v>2287</v>
      </c>
      <c r="K904" t="s">
        <v>233</v>
      </c>
      <c r="L904" t="s">
        <v>46</v>
      </c>
      <c r="M904" t="s">
        <v>24</v>
      </c>
      <c r="N904" t="s">
        <v>2781</v>
      </c>
      <c r="O904" t="s">
        <v>2782</v>
      </c>
    </row>
    <row r="905" spans="1:15" x14ac:dyDescent="0.2">
      <c r="A905">
        <v>904</v>
      </c>
      <c r="B905" t="s">
        <v>49</v>
      </c>
      <c r="C905" t="s">
        <v>50</v>
      </c>
      <c r="D905" t="s">
        <v>17</v>
      </c>
      <c r="E905" t="s">
        <v>18</v>
      </c>
      <c r="F905">
        <v>1.22</v>
      </c>
      <c r="G905">
        <v>54.4</v>
      </c>
      <c r="H905" t="s">
        <v>37</v>
      </c>
      <c r="I905" t="s">
        <v>104</v>
      </c>
      <c r="J905" t="s">
        <v>2783</v>
      </c>
      <c r="K905" t="s">
        <v>161</v>
      </c>
      <c r="L905" t="s">
        <v>56</v>
      </c>
      <c r="M905" t="s">
        <v>32</v>
      </c>
      <c r="N905" t="s">
        <v>2784</v>
      </c>
      <c r="O905" t="s">
        <v>2785</v>
      </c>
    </row>
    <row r="906" spans="1:15" x14ac:dyDescent="0.2">
      <c r="A906">
        <v>905</v>
      </c>
      <c r="B906" t="s">
        <v>127</v>
      </c>
      <c r="C906" t="s">
        <v>128</v>
      </c>
      <c r="D906" t="s">
        <v>17</v>
      </c>
      <c r="E906" t="s">
        <v>18</v>
      </c>
      <c r="F906">
        <v>4.84</v>
      </c>
      <c r="G906">
        <v>639.9</v>
      </c>
      <c r="H906" t="s">
        <v>19</v>
      </c>
      <c r="I906" t="s">
        <v>20</v>
      </c>
      <c r="J906" t="s">
        <v>2786</v>
      </c>
      <c r="K906" t="s">
        <v>359</v>
      </c>
      <c r="L906" t="s">
        <v>479</v>
      </c>
      <c r="M906" t="s">
        <v>24</v>
      </c>
      <c r="N906" t="s">
        <v>976</v>
      </c>
      <c r="O906" t="s">
        <v>2787</v>
      </c>
    </row>
    <row r="907" spans="1:15" x14ac:dyDescent="0.2">
      <c r="A907">
        <v>906</v>
      </c>
      <c r="B907" t="s">
        <v>201</v>
      </c>
      <c r="C907" t="s">
        <v>202</v>
      </c>
      <c r="D907" t="s">
        <v>17</v>
      </c>
      <c r="E907" t="s">
        <v>203</v>
      </c>
      <c r="F907">
        <v>1.89</v>
      </c>
      <c r="G907">
        <v>77</v>
      </c>
      <c r="H907" t="s">
        <v>37</v>
      </c>
      <c r="I907" t="s">
        <v>20</v>
      </c>
      <c r="J907" t="s">
        <v>2788</v>
      </c>
      <c r="K907" t="s">
        <v>272</v>
      </c>
      <c r="L907" t="s">
        <v>23</v>
      </c>
      <c r="M907" t="s">
        <v>41</v>
      </c>
      <c r="N907" t="s">
        <v>2789</v>
      </c>
      <c r="O907" t="s">
        <v>2790</v>
      </c>
    </row>
    <row r="908" spans="1:15" x14ac:dyDescent="0.2">
      <c r="A908">
        <v>907</v>
      </c>
      <c r="B908" t="s">
        <v>87</v>
      </c>
      <c r="C908" t="s">
        <v>88</v>
      </c>
      <c r="D908" t="s">
        <v>17</v>
      </c>
      <c r="E908" t="s">
        <v>69</v>
      </c>
      <c r="F908">
        <v>1.01</v>
      </c>
      <c r="G908">
        <v>11.6</v>
      </c>
      <c r="H908" t="s">
        <v>61</v>
      </c>
      <c r="I908" t="s">
        <v>104</v>
      </c>
      <c r="J908" t="s">
        <v>2791</v>
      </c>
      <c r="K908" t="s">
        <v>90</v>
      </c>
      <c r="L908" t="s">
        <v>91</v>
      </c>
      <c r="M908" t="s">
        <v>32</v>
      </c>
      <c r="N908" t="s">
        <v>2792</v>
      </c>
      <c r="O908" t="s">
        <v>2793</v>
      </c>
    </row>
    <row r="909" spans="1:15" x14ac:dyDescent="0.2">
      <c r="A909">
        <v>908</v>
      </c>
      <c r="B909" t="s">
        <v>35</v>
      </c>
      <c r="C909" t="s">
        <v>36</v>
      </c>
      <c r="D909" t="s">
        <v>17</v>
      </c>
      <c r="E909" t="s">
        <v>18</v>
      </c>
      <c r="F909">
        <v>4.16</v>
      </c>
      <c r="G909">
        <v>404.5</v>
      </c>
      <c r="H909" t="s">
        <v>19</v>
      </c>
      <c r="I909" t="s">
        <v>38</v>
      </c>
      <c r="J909" t="s">
        <v>2794</v>
      </c>
      <c r="K909" t="s">
        <v>30</v>
      </c>
      <c r="L909" t="s">
        <v>244</v>
      </c>
      <c r="M909" t="s">
        <v>41</v>
      </c>
      <c r="N909" t="s">
        <v>2795</v>
      </c>
      <c r="O909" t="s">
        <v>2796</v>
      </c>
    </row>
    <row r="910" spans="1:15" x14ac:dyDescent="0.2">
      <c r="A910">
        <v>909</v>
      </c>
      <c r="B910" t="s">
        <v>320</v>
      </c>
      <c r="C910" t="s">
        <v>321</v>
      </c>
      <c r="D910" t="s">
        <v>17</v>
      </c>
      <c r="E910" t="s">
        <v>203</v>
      </c>
      <c r="F910">
        <v>2.08</v>
      </c>
      <c r="G910">
        <v>86.9</v>
      </c>
      <c r="H910" t="s">
        <v>19</v>
      </c>
      <c r="I910" t="s">
        <v>38</v>
      </c>
      <c r="J910" t="s">
        <v>2797</v>
      </c>
      <c r="K910" t="s">
        <v>297</v>
      </c>
      <c r="L910" t="s">
        <v>355</v>
      </c>
      <c r="M910" t="s">
        <v>323</v>
      </c>
      <c r="N910" t="s">
        <v>2798</v>
      </c>
      <c r="O910" t="s">
        <v>2799</v>
      </c>
    </row>
    <row r="911" spans="1:15" x14ac:dyDescent="0.2">
      <c r="A911">
        <v>910</v>
      </c>
      <c r="B911" t="s">
        <v>127</v>
      </c>
      <c r="C911" t="s">
        <v>128</v>
      </c>
      <c r="D911" t="s">
        <v>17</v>
      </c>
      <c r="E911" t="s">
        <v>18</v>
      </c>
      <c r="F911">
        <v>5.13</v>
      </c>
      <c r="G911">
        <v>765.1</v>
      </c>
      <c r="H911" t="s">
        <v>19</v>
      </c>
      <c r="I911" t="s">
        <v>38</v>
      </c>
      <c r="J911" t="s">
        <v>2800</v>
      </c>
      <c r="K911" t="s">
        <v>210</v>
      </c>
      <c r="L911" t="s">
        <v>131</v>
      </c>
      <c r="M911" t="s">
        <v>24</v>
      </c>
      <c r="N911" t="s">
        <v>2801</v>
      </c>
      <c r="O911" t="s">
        <v>2802</v>
      </c>
    </row>
    <row r="912" spans="1:15" x14ac:dyDescent="0.2">
      <c r="A912">
        <v>911</v>
      </c>
      <c r="B912" t="s">
        <v>87</v>
      </c>
      <c r="C912" t="s">
        <v>88</v>
      </c>
      <c r="D912" t="s">
        <v>17</v>
      </c>
      <c r="E912" t="s">
        <v>69</v>
      </c>
      <c r="F912">
        <v>0.8</v>
      </c>
      <c r="G912">
        <v>7.7</v>
      </c>
      <c r="H912" t="s">
        <v>37</v>
      </c>
      <c r="I912" t="s">
        <v>20</v>
      </c>
      <c r="J912" t="s">
        <v>2803</v>
      </c>
      <c r="K912" t="s">
        <v>90</v>
      </c>
      <c r="L912" t="s">
        <v>91</v>
      </c>
      <c r="M912" t="s">
        <v>32</v>
      </c>
      <c r="N912" t="s">
        <v>2804</v>
      </c>
      <c r="O912" t="s">
        <v>2805</v>
      </c>
    </row>
    <row r="913" spans="1:15" x14ac:dyDescent="0.2">
      <c r="A913">
        <v>912</v>
      </c>
      <c r="B913" t="s">
        <v>183</v>
      </c>
      <c r="C913" t="s">
        <v>184</v>
      </c>
      <c r="D913" t="s">
        <v>17</v>
      </c>
      <c r="E913" t="s">
        <v>18</v>
      </c>
      <c r="F913">
        <v>2.34</v>
      </c>
      <c r="G913">
        <v>79.400000000000006</v>
      </c>
      <c r="H913" t="s">
        <v>19</v>
      </c>
      <c r="I913" t="s">
        <v>104</v>
      </c>
      <c r="J913" t="s">
        <v>2806</v>
      </c>
      <c r="K913" t="s">
        <v>130</v>
      </c>
      <c r="L913" t="s">
        <v>788</v>
      </c>
      <c r="M913" t="s">
        <v>41</v>
      </c>
      <c r="N913" t="s">
        <v>2807</v>
      </c>
      <c r="O913" t="s">
        <v>2808</v>
      </c>
    </row>
    <row r="914" spans="1:15" x14ac:dyDescent="0.2">
      <c r="A914">
        <v>913</v>
      </c>
      <c r="B914" t="s">
        <v>188</v>
      </c>
      <c r="C914" t="s">
        <v>189</v>
      </c>
      <c r="D914" t="s">
        <v>17</v>
      </c>
      <c r="E914" t="s">
        <v>18</v>
      </c>
      <c r="F914">
        <v>2.75</v>
      </c>
      <c r="G914">
        <v>117.5</v>
      </c>
      <c r="H914" t="s">
        <v>19</v>
      </c>
      <c r="I914" t="s">
        <v>104</v>
      </c>
      <c r="J914" t="s">
        <v>2809</v>
      </c>
      <c r="K914" t="s">
        <v>191</v>
      </c>
      <c r="L914" t="s">
        <v>46</v>
      </c>
      <c r="M914" t="s">
        <v>24</v>
      </c>
      <c r="N914" t="s">
        <v>2810</v>
      </c>
      <c r="O914" t="s">
        <v>2811</v>
      </c>
    </row>
    <row r="915" spans="1:15" x14ac:dyDescent="0.2">
      <c r="A915">
        <v>914</v>
      </c>
      <c r="B915" t="s">
        <v>15</v>
      </c>
      <c r="C915" t="s">
        <v>16</v>
      </c>
      <c r="D915" t="s">
        <v>17</v>
      </c>
      <c r="E915" t="s">
        <v>18</v>
      </c>
      <c r="F915">
        <v>2.6</v>
      </c>
      <c r="G915">
        <v>105.9</v>
      </c>
      <c r="H915" t="s">
        <v>19</v>
      </c>
      <c r="I915" t="s">
        <v>20</v>
      </c>
      <c r="J915" t="s">
        <v>2812</v>
      </c>
      <c r="K915" t="s">
        <v>22</v>
      </c>
      <c r="L915" t="s">
        <v>84</v>
      </c>
      <c r="M915" t="s">
        <v>24</v>
      </c>
      <c r="N915" t="s">
        <v>2813</v>
      </c>
      <c r="O915" t="s">
        <v>2814</v>
      </c>
    </row>
    <row r="916" spans="1:15" x14ac:dyDescent="0.2">
      <c r="A916">
        <v>915</v>
      </c>
      <c r="B916" t="s">
        <v>320</v>
      </c>
      <c r="C916" t="s">
        <v>321</v>
      </c>
      <c r="D916" t="s">
        <v>17</v>
      </c>
      <c r="E916" t="s">
        <v>203</v>
      </c>
      <c r="F916">
        <v>2.27</v>
      </c>
      <c r="G916">
        <v>88.4</v>
      </c>
      <c r="H916" t="s">
        <v>61</v>
      </c>
      <c r="I916" t="s">
        <v>38</v>
      </c>
      <c r="J916" t="s">
        <v>2815</v>
      </c>
      <c r="K916" t="s">
        <v>330</v>
      </c>
      <c r="L916" t="s">
        <v>23</v>
      </c>
      <c r="M916" t="s">
        <v>323</v>
      </c>
      <c r="N916" t="s">
        <v>2816</v>
      </c>
      <c r="O916" t="s">
        <v>2817</v>
      </c>
    </row>
    <row r="917" spans="1:15" x14ac:dyDescent="0.2">
      <c r="A917">
        <v>916</v>
      </c>
      <c r="B917" t="s">
        <v>15</v>
      </c>
      <c r="C917" t="s">
        <v>16</v>
      </c>
      <c r="D917" t="s">
        <v>17</v>
      </c>
      <c r="E917" t="s">
        <v>18</v>
      </c>
      <c r="F917">
        <v>2.9</v>
      </c>
      <c r="G917">
        <v>126.3</v>
      </c>
      <c r="H917" t="s">
        <v>61</v>
      </c>
      <c r="I917" t="s">
        <v>38</v>
      </c>
      <c r="J917" t="s">
        <v>2818</v>
      </c>
      <c r="K917" t="s">
        <v>233</v>
      </c>
      <c r="L917" t="s">
        <v>23</v>
      </c>
      <c r="M917" t="s">
        <v>24</v>
      </c>
      <c r="N917" t="s">
        <v>2819</v>
      </c>
      <c r="O917" t="s">
        <v>2820</v>
      </c>
    </row>
    <row r="918" spans="1:15" x14ac:dyDescent="0.2">
      <c r="A918">
        <v>917</v>
      </c>
      <c r="B918" t="s">
        <v>15</v>
      </c>
      <c r="C918" t="s">
        <v>16</v>
      </c>
      <c r="D918" t="s">
        <v>17</v>
      </c>
      <c r="E918" t="s">
        <v>18</v>
      </c>
      <c r="F918">
        <v>2.4700000000000002</v>
      </c>
      <c r="G918">
        <v>86.4</v>
      </c>
      <c r="H918" t="s">
        <v>19</v>
      </c>
      <c r="I918" t="s">
        <v>38</v>
      </c>
      <c r="J918" t="s">
        <v>2821</v>
      </c>
      <c r="K918" t="s">
        <v>45</v>
      </c>
      <c r="L918" t="s">
        <v>46</v>
      </c>
      <c r="M918" t="s">
        <v>24</v>
      </c>
      <c r="N918" t="s">
        <v>2822</v>
      </c>
      <c r="O918" t="s">
        <v>2823</v>
      </c>
    </row>
    <row r="919" spans="1:15" x14ac:dyDescent="0.2">
      <c r="A919">
        <v>918</v>
      </c>
      <c r="B919" t="s">
        <v>183</v>
      </c>
      <c r="C919" t="s">
        <v>184</v>
      </c>
      <c r="D919" t="s">
        <v>17</v>
      </c>
      <c r="E919" t="s">
        <v>18</v>
      </c>
      <c r="F919">
        <v>1.89</v>
      </c>
      <c r="G919">
        <v>49.8</v>
      </c>
      <c r="H919" t="s">
        <v>19</v>
      </c>
      <c r="I919" t="s">
        <v>104</v>
      </c>
      <c r="J919" t="s">
        <v>2824</v>
      </c>
      <c r="K919" t="s">
        <v>130</v>
      </c>
      <c r="L919" t="s">
        <v>788</v>
      </c>
      <c r="M919" t="s">
        <v>41</v>
      </c>
      <c r="N919" t="s">
        <v>2825</v>
      </c>
      <c r="O919" t="s">
        <v>2826</v>
      </c>
    </row>
    <row r="920" spans="1:15" x14ac:dyDescent="0.2">
      <c r="A920">
        <v>919</v>
      </c>
      <c r="B920" t="s">
        <v>49</v>
      </c>
      <c r="C920" t="s">
        <v>50</v>
      </c>
      <c r="D920" t="s">
        <v>17</v>
      </c>
      <c r="E920" t="s">
        <v>18</v>
      </c>
      <c r="F920">
        <v>3.01</v>
      </c>
      <c r="G920">
        <v>155.1</v>
      </c>
      <c r="H920" t="s">
        <v>61</v>
      </c>
      <c r="I920" t="s">
        <v>104</v>
      </c>
      <c r="J920" t="s">
        <v>2827</v>
      </c>
      <c r="K920" t="s">
        <v>161</v>
      </c>
      <c r="L920" t="s">
        <v>56</v>
      </c>
      <c r="M920" t="s">
        <v>32</v>
      </c>
      <c r="N920" t="s">
        <v>2828</v>
      </c>
      <c r="O920" t="s">
        <v>2829</v>
      </c>
    </row>
    <row r="921" spans="1:15" x14ac:dyDescent="0.2">
      <c r="A921">
        <v>920</v>
      </c>
      <c r="B921" t="s">
        <v>201</v>
      </c>
      <c r="C921" t="s">
        <v>202</v>
      </c>
      <c r="D921" t="s">
        <v>17</v>
      </c>
      <c r="E921" t="s">
        <v>203</v>
      </c>
      <c r="F921">
        <v>2.76</v>
      </c>
      <c r="G921">
        <v>137.80000000000001</v>
      </c>
      <c r="H921" t="s">
        <v>61</v>
      </c>
      <c r="I921" t="s">
        <v>38</v>
      </c>
      <c r="J921" t="s">
        <v>2830</v>
      </c>
      <c r="K921" t="s">
        <v>248</v>
      </c>
      <c r="L921" t="s">
        <v>259</v>
      </c>
      <c r="M921" t="s">
        <v>41</v>
      </c>
      <c r="N921" t="s">
        <v>2831</v>
      </c>
      <c r="O921" t="s">
        <v>2832</v>
      </c>
    </row>
    <row r="922" spans="1:15" x14ac:dyDescent="0.2">
      <c r="A922">
        <v>921</v>
      </c>
      <c r="B922" t="s">
        <v>201</v>
      </c>
      <c r="C922" t="s">
        <v>202</v>
      </c>
      <c r="D922" t="s">
        <v>17</v>
      </c>
      <c r="E922" t="s">
        <v>203</v>
      </c>
      <c r="F922">
        <v>2.5299999999999998</v>
      </c>
      <c r="G922">
        <v>120.8</v>
      </c>
      <c r="H922" t="s">
        <v>19</v>
      </c>
      <c r="I922" t="s">
        <v>20</v>
      </c>
      <c r="J922" t="s">
        <v>2833</v>
      </c>
      <c r="K922" t="s">
        <v>282</v>
      </c>
      <c r="L922" t="s">
        <v>23</v>
      </c>
      <c r="M922" t="s">
        <v>41</v>
      </c>
      <c r="N922" t="s">
        <v>2834</v>
      </c>
      <c r="O922" t="s">
        <v>2835</v>
      </c>
    </row>
    <row r="923" spans="1:15" x14ac:dyDescent="0.2">
      <c r="A923">
        <v>922</v>
      </c>
      <c r="B923" t="s">
        <v>49</v>
      </c>
      <c r="C923" t="s">
        <v>50</v>
      </c>
      <c r="D923" t="s">
        <v>17</v>
      </c>
      <c r="E923" t="s">
        <v>18</v>
      </c>
      <c r="F923">
        <v>2.97</v>
      </c>
      <c r="G923">
        <v>174.6</v>
      </c>
      <c r="H923" t="s">
        <v>61</v>
      </c>
      <c r="I923" t="s">
        <v>20</v>
      </c>
      <c r="J923" t="s">
        <v>2836</v>
      </c>
      <c r="K923" t="s">
        <v>742</v>
      </c>
      <c r="L923" t="s">
        <v>80</v>
      </c>
      <c r="M923" t="s">
        <v>32</v>
      </c>
      <c r="N923" t="s">
        <v>2837</v>
      </c>
      <c r="O923" t="s">
        <v>2838</v>
      </c>
    </row>
    <row r="924" spans="1:15" x14ac:dyDescent="0.2">
      <c r="A924">
        <v>923</v>
      </c>
      <c r="B924" t="s">
        <v>120</v>
      </c>
      <c r="C924" t="s">
        <v>121</v>
      </c>
      <c r="D924" t="s">
        <v>17</v>
      </c>
      <c r="E924" t="s">
        <v>18</v>
      </c>
      <c r="F924">
        <v>2.59</v>
      </c>
      <c r="G924">
        <v>108</v>
      </c>
      <c r="H924" t="s">
        <v>61</v>
      </c>
      <c r="I924" t="s">
        <v>38</v>
      </c>
      <c r="J924" t="s">
        <v>2839</v>
      </c>
      <c r="K924" t="s">
        <v>135</v>
      </c>
      <c r="L924" t="s">
        <v>46</v>
      </c>
      <c r="M924" t="s">
        <v>73</v>
      </c>
      <c r="N924" t="s">
        <v>2840</v>
      </c>
      <c r="O924" t="s">
        <v>2841</v>
      </c>
    </row>
    <row r="925" spans="1:15" x14ac:dyDescent="0.2">
      <c r="A925">
        <v>924</v>
      </c>
      <c r="B925" t="s">
        <v>27</v>
      </c>
      <c r="C925" t="s">
        <v>28</v>
      </c>
      <c r="D925" t="s">
        <v>17</v>
      </c>
      <c r="E925" t="s">
        <v>18</v>
      </c>
      <c r="F925">
        <v>3.74</v>
      </c>
      <c r="G925">
        <v>252</v>
      </c>
      <c r="H925" t="s">
        <v>19</v>
      </c>
      <c r="I925" t="s">
        <v>38</v>
      </c>
      <c r="J925" t="s">
        <v>2842</v>
      </c>
      <c r="K925" t="s">
        <v>148</v>
      </c>
      <c r="L925" t="s">
        <v>131</v>
      </c>
      <c r="M925" t="s">
        <v>32</v>
      </c>
      <c r="N925" t="s">
        <v>2843</v>
      </c>
      <c r="O925" t="s">
        <v>2844</v>
      </c>
    </row>
    <row r="926" spans="1:15" x14ac:dyDescent="0.2">
      <c r="A926">
        <v>925</v>
      </c>
      <c r="B926" t="s">
        <v>201</v>
      </c>
      <c r="C926" t="s">
        <v>202</v>
      </c>
      <c r="D926" t="s">
        <v>17</v>
      </c>
      <c r="E926" t="s">
        <v>203</v>
      </c>
      <c r="F926">
        <v>2.79</v>
      </c>
      <c r="G926">
        <v>138.1</v>
      </c>
      <c r="H926" t="s">
        <v>19</v>
      </c>
      <c r="I926" t="s">
        <v>20</v>
      </c>
      <c r="J926" t="s">
        <v>2845</v>
      </c>
      <c r="K926" t="s">
        <v>272</v>
      </c>
      <c r="L926" t="s">
        <v>23</v>
      </c>
      <c r="M926" t="s">
        <v>41</v>
      </c>
      <c r="N926" t="s">
        <v>2846</v>
      </c>
      <c r="O926" t="s">
        <v>2847</v>
      </c>
    </row>
    <row r="927" spans="1:15" x14ac:dyDescent="0.2">
      <c r="A927">
        <v>926</v>
      </c>
      <c r="B927" t="s">
        <v>76</v>
      </c>
      <c r="C927" t="s">
        <v>77</v>
      </c>
      <c r="D927" t="s">
        <v>17</v>
      </c>
      <c r="E927" t="s">
        <v>18</v>
      </c>
      <c r="F927">
        <v>2.99</v>
      </c>
      <c r="G927">
        <v>192.7</v>
      </c>
      <c r="H927" t="s">
        <v>19</v>
      </c>
      <c r="I927" t="s">
        <v>104</v>
      </c>
      <c r="J927" t="s">
        <v>2848</v>
      </c>
      <c r="K927" t="s">
        <v>79</v>
      </c>
      <c r="L927" t="s">
        <v>80</v>
      </c>
      <c r="M927" t="s">
        <v>24</v>
      </c>
      <c r="N927" t="s">
        <v>2849</v>
      </c>
      <c r="O927" t="s">
        <v>2850</v>
      </c>
    </row>
    <row r="928" spans="1:15" x14ac:dyDescent="0.2">
      <c r="A928">
        <v>927</v>
      </c>
      <c r="B928" t="s">
        <v>188</v>
      </c>
      <c r="C928" t="s">
        <v>189</v>
      </c>
      <c r="D928" t="s">
        <v>17</v>
      </c>
      <c r="E928" t="s">
        <v>18</v>
      </c>
      <c r="F928">
        <v>2.81</v>
      </c>
      <c r="G928">
        <v>130</v>
      </c>
      <c r="H928" t="s">
        <v>19</v>
      </c>
      <c r="I928" t="s">
        <v>38</v>
      </c>
      <c r="J928" t="s">
        <v>2851</v>
      </c>
      <c r="K928" t="s">
        <v>191</v>
      </c>
      <c r="L928" t="s">
        <v>46</v>
      </c>
      <c r="M928" t="s">
        <v>24</v>
      </c>
      <c r="N928" t="s">
        <v>2852</v>
      </c>
      <c r="O928" t="s">
        <v>2853</v>
      </c>
    </row>
    <row r="929" spans="1:15" x14ac:dyDescent="0.2">
      <c r="A929">
        <v>928</v>
      </c>
      <c r="B929" t="s">
        <v>183</v>
      </c>
      <c r="C929" t="s">
        <v>184</v>
      </c>
      <c r="D929" t="s">
        <v>17</v>
      </c>
      <c r="E929" t="s">
        <v>18</v>
      </c>
      <c r="F929">
        <v>2.27</v>
      </c>
      <c r="G929">
        <v>79.3</v>
      </c>
      <c r="H929" t="s">
        <v>19</v>
      </c>
      <c r="I929" t="s">
        <v>38</v>
      </c>
      <c r="J929" t="s">
        <v>2854</v>
      </c>
      <c r="K929" t="s">
        <v>130</v>
      </c>
      <c r="L929" t="s">
        <v>195</v>
      </c>
      <c r="M929" t="s">
        <v>41</v>
      </c>
      <c r="N929" t="s">
        <v>2855</v>
      </c>
      <c r="O929" t="s">
        <v>2856</v>
      </c>
    </row>
    <row r="930" spans="1:15" x14ac:dyDescent="0.2">
      <c r="A930">
        <v>929</v>
      </c>
      <c r="B930" t="s">
        <v>188</v>
      </c>
      <c r="C930" t="s">
        <v>189</v>
      </c>
      <c r="D930" t="s">
        <v>17</v>
      </c>
      <c r="E930" t="s">
        <v>18</v>
      </c>
      <c r="F930">
        <v>2.23</v>
      </c>
      <c r="G930">
        <v>78.8</v>
      </c>
      <c r="H930" t="s">
        <v>61</v>
      </c>
      <c r="I930" t="s">
        <v>104</v>
      </c>
      <c r="J930" t="s">
        <v>2857</v>
      </c>
      <c r="K930" t="s">
        <v>191</v>
      </c>
      <c r="L930" t="s">
        <v>80</v>
      </c>
      <c r="M930" t="s">
        <v>24</v>
      </c>
      <c r="N930" t="s">
        <v>2858</v>
      </c>
      <c r="O930" t="s">
        <v>2859</v>
      </c>
    </row>
    <row r="931" spans="1:15" x14ac:dyDescent="0.2">
      <c r="A931">
        <v>930</v>
      </c>
      <c r="B931" t="s">
        <v>120</v>
      </c>
      <c r="C931" t="s">
        <v>121</v>
      </c>
      <c r="D931" t="s">
        <v>17</v>
      </c>
      <c r="E931" t="s">
        <v>18</v>
      </c>
      <c r="F931">
        <v>2.46</v>
      </c>
      <c r="G931">
        <v>96.9</v>
      </c>
      <c r="H931" t="s">
        <v>19</v>
      </c>
      <c r="I931" t="s">
        <v>20</v>
      </c>
      <c r="J931" t="s">
        <v>2860</v>
      </c>
      <c r="K931" t="s">
        <v>135</v>
      </c>
      <c r="L931" t="s">
        <v>46</v>
      </c>
      <c r="M931" t="s">
        <v>73</v>
      </c>
      <c r="N931" t="s">
        <v>2861</v>
      </c>
      <c r="O931" t="s">
        <v>2862</v>
      </c>
    </row>
    <row r="932" spans="1:15" x14ac:dyDescent="0.2">
      <c r="A932">
        <v>931</v>
      </c>
      <c r="B932" t="s">
        <v>145</v>
      </c>
      <c r="C932" t="s">
        <v>146</v>
      </c>
      <c r="D932" t="s">
        <v>17</v>
      </c>
      <c r="E932" t="s">
        <v>18</v>
      </c>
      <c r="F932">
        <v>3.14</v>
      </c>
      <c r="G932">
        <v>173</v>
      </c>
      <c r="H932" t="s">
        <v>19</v>
      </c>
      <c r="I932" t="s">
        <v>38</v>
      </c>
      <c r="J932" t="s">
        <v>2863</v>
      </c>
      <c r="K932" t="s">
        <v>148</v>
      </c>
      <c r="L932" t="s">
        <v>23</v>
      </c>
      <c r="M932" t="s">
        <v>41</v>
      </c>
      <c r="N932" t="s">
        <v>2864</v>
      </c>
      <c r="O932" t="s">
        <v>2865</v>
      </c>
    </row>
    <row r="933" spans="1:15" x14ac:dyDescent="0.2">
      <c r="A933">
        <v>932</v>
      </c>
      <c r="B933" t="s">
        <v>49</v>
      </c>
      <c r="C933" t="s">
        <v>50</v>
      </c>
      <c r="D933" t="s">
        <v>17</v>
      </c>
      <c r="E933" t="s">
        <v>18</v>
      </c>
      <c r="F933">
        <v>3.97</v>
      </c>
      <c r="G933">
        <v>269.89999999999998</v>
      </c>
      <c r="H933" t="s">
        <v>19</v>
      </c>
      <c r="I933" t="s">
        <v>104</v>
      </c>
      <c r="J933" t="s">
        <v>2866</v>
      </c>
      <c r="K933" t="s">
        <v>742</v>
      </c>
      <c r="L933" t="s">
        <v>153</v>
      </c>
      <c r="M933" t="s">
        <v>32</v>
      </c>
      <c r="N933" t="s">
        <v>2867</v>
      </c>
      <c r="O933" t="s">
        <v>2868</v>
      </c>
    </row>
    <row r="934" spans="1:15" x14ac:dyDescent="0.2">
      <c r="A934">
        <v>933</v>
      </c>
      <c r="B934" t="s">
        <v>76</v>
      </c>
      <c r="C934" t="s">
        <v>77</v>
      </c>
      <c r="D934" t="s">
        <v>17</v>
      </c>
      <c r="E934" t="s">
        <v>18</v>
      </c>
      <c r="F934">
        <v>2.6</v>
      </c>
      <c r="G934">
        <v>111.8</v>
      </c>
      <c r="H934" t="s">
        <v>19</v>
      </c>
      <c r="I934" t="s">
        <v>38</v>
      </c>
      <c r="J934" t="s">
        <v>2869</v>
      </c>
      <c r="K934" t="s">
        <v>350</v>
      </c>
      <c r="L934" t="s">
        <v>46</v>
      </c>
      <c r="M934" t="s">
        <v>24</v>
      </c>
      <c r="N934" t="s">
        <v>2870</v>
      </c>
      <c r="O934" t="s">
        <v>2871</v>
      </c>
    </row>
    <row r="935" spans="1:15" x14ac:dyDescent="0.2">
      <c r="A935">
        <v>934</v>
      </c>
      <c r="B935" t="s">
        <v>87</v>
      </c>
      <c r="C935" t="s">
        <v>88</v>
      </c>
      <c r="D935" t="s">
        <v>17</v>
      </c>
      <c r="E935" t="s">
        <v>69</v>
      </c>
      <c r="F935">
        <v>1.3</v>
      </c>
      <c r="G935">
        <v>17</v>
      </c>
      <c r="H935" t="s">
        <v>19</v>
      </c>
      <c r="I935" t="s">
        <v>104</v>
      </c>
      <c r="J935" t="s">
        <v>2872</v>
      </c>
      <c r="K935" t="s">
        <v>248</v>
      </c>
      <c r="L935" t="s">
        <v>72</v>
      </c>
      <c r="M935" t="s">
        <v>32</v>
      </c>
      <c r="N935" t="s">
        <v>2873</v>
      </c>
      <c r="O935" t="s">
        <v>2874</v>
      </c>
    </row>
    <row r="936" spans="1:15" x14ac:dyDescent="0.2">
      <c r="A936">
        <v>935</v>
      </c>
      <c r="B936" t="s">
        <v>87</v>
      </c>
      <c r="C936" t="s">
        <v>88</v>
      </c>
      <c r="D936" t="s">
        <v>17</v>
      </c>
      <c r="E936" t="s">
        <v>69</v>
      </c>
      <c r="F936">
        <v>1.46</v>
      </c>
      <c r="G936">
        <v>18</v>
      </c>
      <c r="H936" t="s">
        <v>19</v>
      </c>
      <c r="I936" t="s">
        <v>104</v>
      </c>
      <c r="J936" t="s">
        <v>2875</v>
      </c>
      <c r="K936" t="s">
        <v>272</v>
      </c>
      <c r="L936" t="s">
        <v>91</v>
      </c>
      <c r="M936" t="s">
        <v>32</v>
      </c>
      <c r="N936" t="s">
        <v>2876</v>
      </c>
      <c r="O936" t="s">
        <v>2877</v>
      </c>
    </row>
    <row r="937" spans="1:15" x14ac:dyDescent="0.2">
      <c r="A937">
        <v>936</v>
      </c>
      <c r="B937" t="s">
        <v>207</v>
      </c>
      <c r="C937" t="s">
        <v>208</v>
      </c>
      <c r="D937" t="s">
        <v>17</v>
      </c>
      <c r="E937" t="s">
        <v>18</v>
      </c>
      <c r="F937">
        <v>2.4</v>
      </c>
      <c r="G937">
        <v>72.3</v>
      </c>
      <c r="H937" t="s">
        <v>19</v>
      </c>
      <c r="I937" t="s">
        <v>104</v>
      </c>
      <c r="J937" t="s">
        <v>2878</v>
      </c>
      <c r="K937" t="s">
        <v>210</v>
      </c>
      <c r="L937" t="s">
        <v>211</v>
      </c>
      <c r="M937" t="s">
        <v>24</v>
      </c>
      <c r="N937" t="s">
        <v>2879</v>
      </c>
      <c r="O937" t="s">
        <v>2880</v>
      </c>
    </row>
    <row r="938" spans="1:15" x14ac:dyDescent="0.2">
      <c r="A938">
        <v>937</v>
      </c>
      <c r="B938" t="s">
        <v>115</v>
      </c>
      <c r="C938" t="s">
        <v>116</v>
      </c>
      <c r="D938" t="s">
        <v>17</v>
      </c>
      <c r="E938" t="s">
        <v>18</v>
      </c>
      <c r="F938">
        <v>3.43</v>
      </c>
      <c r="G938">
        <v>317.89999999999998</v>
      </c>
      <c r="H938" t="s">
        <v>19</v>
      </c>
      <c r="I938" t="s">
        <v>38</v>
      </c>
      <c r="J938" t="s">
        <v>2881</v>
      </c>
      <c r="K938" t="s">
        <v>139</v>
      </c>
      <c r="L938" t="s">
        <v>153</v>
      </c>
      <c r="M938" t="s">
        <v>24</v>
      </c>
      <c r="N938" t="s">
        <v>2882</v>
      </c>
      <c r="O938" t="s">
        <v>2883</v>
      </c>
    </row>
    <row r="939" spans="1:15" x14ac:dyDescent="0.2">
      <c r="A939">
        <v>938</v>
      </c>
      <c r="B939" t="s">
        <v>35</v>
      </c>
      <c r="C939" t="s">
        <v>36</v>
      </c>
      <c r="D939" t="s">
        <v>17</v>
      </c>
      <c r="E939" t="s">
        <v>18</v>
      </c>
      <c r="F939">
        <v>3.61</v>
      </c>
      <c r="G939">
        <v>364.2</v>
      </c>
      <c r="H939" t="s">
        <v>19</v>
      </c>
      <c r="I939" t="s">
        <v>104</v>
      </c>
      <c r="J939" t="s">
        <v>2884</v>
      </c>
      <c r="K939" t="s">
        <v>30</v>
      </c>
      <c r="L939" t="s">
        <v>244</v>
      </c>
      <c r="M939" t="s">
        <v>41</v>
      </c>
      <c r="N939" t="s">
        <v>2885</v>
      </c>
      <c r="O939" t="s">
        <v>2886</v>
      </c>
    </row>
    <row r="940" spans="1:15" x14ac:dyDescent="0.2">
      <c r="A940">
        <v>939</v>
      </c>
      <c r="B940" t="s">
        <v>320</v>
      </c>
      <c r="C940" t="s">
        <v>321</v>
      </c>
      <c r="D940" t="s">
        <v>17</v>
      </c>
      <c r="E940" t="s">
        <v>203</v>
      </c>
      <c r="F940">
        <v>0.19</v>
      </c>
      <c r="G940">
        <v>25.8</v>
      </c>
      <c r="H940" t="s">
        <v>156</v>
      </c>
      <c r="I940" t="s">
        <v>104</v>
      </c>
      <c r="J940" t="s">
        <v>2887</v>
      </c>
      <c r="K940" t="s">
        <v>330</v>
      </c>
      <c r="L940" t="s">
        <v>355</v>
      </c>
      <c r="M940" t="s">
        <v>323</v>
      </c>
      <c r="N940" t="s">
        <v>2888</v>
      </c>
      <c r="O940" t="s">
        <v>2889</v>
      </c>
    </row>
    <row r="941" spans="1:15" x14ac:dyDescent="0.2">
      <c r="A941">
        <v>940</v>
      </c>
      <c r="B941" t="s">
        <v>127</v>
      </c>
      <c r="C941" t="s">
        <v>128</v>
      </c>
      <c r="D941" t="s">
        <v>17</v>
      </c>
      <c r="E941" t="s">
        <v>18</v>
      </c>
      <c r="F941">
        <v>4.01</v>
      </c>
      <c r="G941">
        <v>509.2</v>
      </c>
      <c r="H941" t="s">
        <v>61</v>
      </c>
      <c r="I941" t="s">
        <v>20</v>
      </c>
      <c r="J941" t="s">
        <v>2890</v>
      </c>
      <c r="K941" t="s">
        <v>191</v>
      </c>
      <c r="L941" t="s">
        <v>266</v>
      </c>
      <c r="M941" t="s">
        <v>24</v>
      </c>
      <c r="N941" t="s">
        <v>2891</v>
      </c>
      <c r="O941" t="s">
        <v>2892</v>
      </c>
    </row>
    <row r="942" spans="1:15" x14ac:dyDescent="0.2">
      <c r="A942">
        <v>941</v>
      </c>
      <c r="B942" t="s">
        <v>67</v>
      </c>
      <c r="C942" t="s">
        <v>68</v>
      </c>
      <c r="D942" t="s">
        <v>17</v>
      </c>
      <c r="E942" t="s">
        <v>69</v>
      </c>
      <c r="F942">
        <v>1.28</v>
      </c>
      <c r="G942">
        <v>20.5</v>
      </c>
      <c r="H942" t="s">
        <v>61</v>
      </c>
      <c r="I942" t="s">
        <v>38</v>
      </c>
      <c r="J942" t="s">
        <v>2893</v>
      </c>
      <c r="K942" t="s">
        <v>142</v>
      </c>
      <c r="L942" t="s">
        <v>310</v>
      </c>
      <c r="M942" t="s">
        <v>73</v>
      </c>
      <c r="N942" t="s">
        <v>2894</v>
      </c>
      <c r="O942" t="s">
        <v>2895</v>
      </c>
    </row>
    <row r="943" spans="1:15" x14ac:dyDescent="0.2">
      <c r="A943">
        <v>942</v>
      </c>
      <c r="B943" t="s">
        <v>183</v>
      </c>
      <c r="C943" t="s">
        <v>184</v>
      </c>
      <c r="D943" t="s">
        <v>17</v>
      </c>
      <c r="E943" t="s">
        <v>18</v>
      </c>
      <c r="F943">
        <v>1.98</v>
      </c>
      <c r="G943">
        <v>56.1</v>
      </c>
      <c r="H943" t="s">
        <v>61</v>
      </c>
      <c r="I943" t="s">
        <v>104</v>
      </c>
      <c r="J943" t="s">
        <v>2896</v>
      </c>
      <c r="K943" t="s">
        <v>130</v>
      </c>
      <c r="L943" t="s">
        <v>46</v>
      </c>
      <c r="M943" t="s">
        <v>41</v>
      </c>
      <c r="N943" t="s">
        <v>2897</v>
      </c>
      <c r="O943" t="s">
        <v>2898</v>
      </c>
    </row>
    <row r="944" spans="1:15" x14ac:dyDescent="0.2">
      <c r="A944">
        <v>943</v>
      </c>
      <c r="B944" t="s">
        <v>87</v>
      </c>
      <c r="C944" t="s">
        <v>88</v>
      </c>
      <c r="D944" t="s">
        <v>17</v>
      </c>
      <c r="E944" t="s">
        <v>69</v>
      </c>
      <c r="F944">
        <v>1.01</v>
      </c>
      <c r="G944">
        <v>11.3</v>
      </c>
      <c r="H944" t="s">
        <v>61</v>
      </c>
      <c r="I944" t="s">
        <v>20</v>
      </c>
      <c r="J944" t="s">
        <v>2899</v>
      </c>
      <c r="K944" t="s">
        <v>106</v>
      </c>
      <c r="L944" t="s">
        <v>72</v>
      </c>
      <c r="M944" t="s">
        <v>32</v>
      </c>
      <c r="N944" t="s">
        <v>2900</v>
      </c>
      <c r="O944" t="s">
        <v>2901</v>
      </c>
    </row>
    <row r="945" spans="1:15" x14ac:dyDescent="0.2">
      <c r="A945">
        <v>944</v>
      </c>
      <c r="B945" t="s">
        <v>35</v>
      </c>
      <c r="C945" t="s">
        <v>36</v>
      </c>
      <c r="D945" t="s">
        <v>17</v>
      </c>
      <c r="E945" t="s">
        <v>18</v>
      </c>
      <c r="F945">
        <v>2.75</v>
      </c>
      <c r="G945">
        <v>204.8</v>
      </c>
      <c r="H945" t="s">
        <v>19</v>
      </c>
      <c r="I945" t="s">
        <v>20</v>
      </c>
      <c r="J945" t="s">
        <v>2902</v>
      </c>
      <c r="K945" t="s">
        <v>240</v>
      </c>
      <c r="L945" t="s">
        <v>40</v>
      </c>
      <c r="M945" t="s">
        <v>41</v>
      </c>
      <c r="N945" t="s">
        <v>2903</v>
      </c>
      <c r="O945" t="s">
        <v>2904</v>
      </c>
    </row>
    <row r="946" spans="1:15" x14ac:dyDescent="0.2">
      <c r="A946">
        <v>945</v>
      </c>
      <c r="B946" t="s">
        <v>201</v>
      </c>
      <c r="C946" t="s">
        <v>202</v>
      </c>
      <c r="D946" t="s">
        <v>17</v>
      </c>
      <c r="E946" t="s">
        <v>203</v>
      </c>
      <c r="F946">
        <v>3.21</v>
      </c>
      <c r="G946">
        <v>219.8</v>
      </c>
      <c r="H946" t="s">
        <v>19</v>
      </c>
      <c r="I946" t="s">
        <v>104</v>
      </c>
      <c r="J946" t="s">
        <v>2905</v>
      </c>
      <c r="K946" t="s">
        <v>248</v>
      </c>
      <c r="L946" t="s">
        <v>23</v>
      </c>
      <c r="M946" t="s">
        <v>41</v>
      </c>
      <c r="N946" t="s">
        <v>2906</v>
      </c>
      <c r="O946" t="s">
        <v>2907</v>
      </c>
    </row>
    <row r="947" spans="1:15" x14ac:dyDescent="0.2">
      <c r="A947">
        <v>946</v>
      </c>
      <c r="B947" t="s">
        <v>320</v>
      </c>
      <c r="C947" t="s">
        <v>321</v>
      </c>
      <c r="D947" t="s">
        <v>17</v>
      </c>
      <c r="E947" t="s">
        <v>203</v>
      </c>
      <c r="F947">
        <v>2.5099999999999998</v>
      </c>
      <c r="G947">
        <v>111.5</v>
      </c>
      <c r="H947" t="s">
        <v>61</v>
      </c>
      <c r="I947" t="s">
        <v>20</v>
      </c>
      <c r="J947" t="s">
        <v>2908</v>
      </c>
      <c r="K947" t="s">
        <v>297</v>
      </c>
      <c r="L947" t="s">
        <v>355</v>
      </c>
      <c r="M947" t="s">
        <v>323</v>
      </c>
      <c r="N947" t="s">
        <v>2909</v>
      </c>
      <c r="O947" t="s">
        <v>2910</v>
      </c>
    </row>
    <row r="948" spans="1:15" x14ac:dyDescent="0.2">
      <c r="A948">
        <v>947</v>
      </c>
      <c r="B948" t="s">
        <v>201</v>
      </c>
      <c r="C948" t="s">
        <v>202</v>
      </c>
      <c r="D948" t="s">
        <v>17</v>
      </c>
      <c r="E948" t="s">
        <v>203</v>
      </c>
      <c r="F948">
        <v>3.06</v>
      </c>
      <c r="G948">
        <v>185.2</v>
      </c>
      <c r="H948" t="s">
        <v>19</v>
      </c>
      <c r="I948" t="s">
        <v>38</v>
      </c>
      <c r="J948" t="s">
        <v>2911</v>
      </c>
      <c r="K948" t="s">
        <v>106</v>
      </c>
      <c r="L948" t="s">
        <v>259</v>
      </c>
      <c r="M948" t="s">
        <v>41</v>
      </c>
      <c r="N948" t="s">
        <v>2912</v>
      </c>
      <c r="O948" t="s">
        <v>2913</v>
      </c>
    </row>
    <row r="949" spans="1:15" x14ac:dyDescent="0.2">
      <c r="A949">
        <v>948</v>
      </c>
      <c r="B949" t="s">
        <v>49</v>
      </c>
      <c r="C949" t="s">
        <v>50</v>
      </c>
      <c r="D949" t="s">
        <v>17</v>
      </c>
      <c r="E949" t="s">
        <v>18</v>
      </c>
      <c r="F949">
        <v>0.47</v>
      </c>
      <c r="G949">
        <v>51.1</v>
      </c>
      <c r="H949" t="s">
        <v>156</v>
      </c>
      <c r="I949" t="s">
        <v>38</v>
      </c>
      <c r="J949" t="s">
        <v>2914</v>
      </c>
      <c r="K949" t="s">
        <v>742</v>
      </c>
      <c r="L949" t="s">
        <v>56</v>
      </c>
      <c r="M949" t="s">
        <v>32</v>
      </c>
      <c r="N949" t="s">
        <v>2915</v>
      </c>
      <c r="O949" t="s">
        <v>2916</v>
      </c>
    </row>
    <row r="950" spans="1:15" x14ac:dyDescent="0.2">
      <c r="A950">
        <v>949</v>
      </c>
      <c r="B950" t="s">
        <v>15</v>
      </c>
      <c r="C950" t="s">
        <v>16</v>
      </c>
      <c r="D950" t="s">
        <v>17</v>
      </c>
      <c r="E950" t="s">
        <v>18</v>
      </c>
      <c r="F950">
        <v>0.6</v>
      </c>
      <c r="G950">
        <v>35.4</v>
      </c>
      <c r="H950" t="s">
        <v>37</v>
      </c>
      <c r="I950" t="s">
        <v>104</v>
      </c>
      <c r="J950" t="s">
        <v>2917</v>
      </c>
      <c r="K950" t="s">
        <v>22</v>
      </c>
      <c r="L950" t="s">
        <v>84</v>
      </c>
      <c r="M950" t="s">
        <v>24</v>
      </c>
      <c r="N950" t="s">
        <v>2918</v>
      </c>
      <c r="O950" t="s">
        <v>2919</v>
      </c>
    </row>
    <row r="951" spans="1:15" x14ac:dyDescent="0.2">
      <c r="A951">
        <v>950</v>
      </c>
      <c r="B951" t="s">
        <v>320</v>
      </c>
      <c r="C951" t="s">
        <v>321</v>
      </c>
      <c r="D951" t="s">
        <v>17</v>
      </c>
      <c r="E951" t="s">
        <v>203</v>
      </c>
      <c r="F951">
        <v>2.69</v>
      </c>
      <c r="G951">
        <v>125.3</v>
      </c>
      <c r="H951" t="s">
        <v>19</v>
      </c>
      <c r="I951" t="s">
        <v>38</v>
      </c>
      <c r="J951" t="s">
        <v>2920</v>
      </c>
      <c r="K951" t="s">
        <v>297</v>
      </c>
      <c r="L951" t="s">
        <v>355</v>
      </c>
      <c r="M951" t="s">
        <v>323</v>
      </c>
      <c r="N951" t="s">
        <v>2921</v>
      </c>
      <c r="O951" t="s">
        <v>2922</v>
      </c>
    </row>
    <row r="952" spans="1:15" x14ac:dyDescent="0.2">
      <c r="A952">
        <v>951</v>
      </c>
      <c r="B952" t="s">
        <v>145</v>
      </c>
      <c r="C952" t="s">
        <v>146</v>
      </c>
      <c r="D952" t="s">
        <v>17</v>
      </c>
      <c r="E952" t="s">
        <v>18</v>
      </c>
      <c r="F952">
        <v>1.79</v>
      </c>
      <c r="G952">
        <v>65.599999999999994</v>
      </c>
      <c r="H952" t="s">
        <v>37</v>
      </c>
      <c r="I952" t="s">
        <v>104</v>
      </c>
      <c r="J952" t="s">
        <v>2923</v>
      </c>
      <c r="K952" t="s">
        <v>148</v>
      </c>
      <c r="L952" t="s">
        <v>475</v>
      </c>
      <c r="M952" t="s">
        <v>41</v>
      </c>
      <c r="N952" t="s">
        <v>2924</v>
      </c>
      <c r="O952" t="s">
        <v>2925</v>
      </c>
    </row>
    <row r="953" spans="1:15" x14ac:dyDescent="0.2">
      <c r="A953">
        <v>952</v>
      </c>
      <c r="B953" t="s">
        <v>27</v>
      </c>
      <c r="C953" t="s">
        <v>28</v>
      </c>
      <c r="D953" t="s">
        <v>17</v>
      </c>
      <c r="E953" t="s">
        <v>18</v>
      </c>
      <c r="F953">
        <v>3.67</v>
      </c>
      <c r="G953">
        <v>269.8</v>
      </c>
      <c r="H953" t="s">
        <v>19</v>
      </c>
      <c r="I953" t="s">
        <v>38</v>
      </c>
      <c r="J953" t="s">
        <v>2926</v>
      </c>
      <c r="K953" t="s">
        <v>148</v>
      </c>
      <c r="L953" t="s">
        <v>317</v>
      </c>
      <c r="M953" t="s">
        <v>32</v>
      </c>
      <c r="N953" t="s">
        <v>2927</v>
      </c>
      <c r="O953" t="s">
        <v>2928</v>
      </c>
    </row>
    <row r="954" spans="1:15" x14ac:dyDescent="0.2">
      <c r="A954">
        <v>953</v>
      </c>
      <c r="B954" t="s">
        <v>59</v>
      </c>
      <c r="C954" t="s">
        <v>60</v>
      </c>
      <c r="D954" t="s">
        <v>17</v>
      </c>
      <c r="E954" t="s">
        <v>18</v>
      </c>
      <c r="F954">
        <v>2.69</v>
      </c>
      <c r="G954">
        <v>131.4</v>
      </c>
      <c r="H954" t="s">
        <v>19</v>
      </c>
      <c r="I954" t="s">
        <v>104</v>
      </c>
      <c r="J954" t="s">
        <v>2929</v>
      </c>
      <c r="K954" t="s">
        <v>98</v>
      </c>
      <c r="L954" t="s">
        <v>581</v>
      </c>
      <c r="M954" t="s">
        <v>41</v>
      </c>
      <c r="N954" t="s">
        <v>2930</v>
      </c>
      <c r="O954" t="s">
        <v>2931</v>
      </c>
    </row>
    <row r="955" spans="1:15" x14ac:dyDescent="0.2">
      <c r="A955">
        <v>954</v>
      </c>
      <c r="B955" t="s">
        <v>145</v>
      </c>
      <c r="C955" t="s">
        <v>146</v>
      </c>
      <c r="D955" t="s">
        <v>17</v>
      </c>
      <c r="E955" t="s">
        <v>18</v>
      </c>
      <c r="F955">
        <v>2.2799999999999998</v>
      </c>
      <c r="G955">
        <v>83.1</v>
      </c>
      <c r="H955" t="s">
        <v>19</v>
      </c>
      <c r="I955" t="s">
        <v>20</v>
      </c>
      <c r="J955" t="s">
        <v>2932</v>
      </c>
      <c r="K955" t="s">
        <v>148</v>
      </c>
      <c r="L955" t="s">
        <v>23</v>
      </c>
      <c r="M955" t="s">
        <v>41</v>
      </c>
      <c r="N955" t="s">
        <v>2933</v>
      </c>
      <c r="O955" t="s">
        <v>2934</v>
      </c>
    </row>
    <row r="956" spans="1:15" x14ac:dyDescent="0.2">
      <c r="A956">
        <v>955</v>
      </c>
      <c r="B956" t="s">
        <v>320</v>
      </c>
      <c r="C956" t="s">
        <v>321</v>
      </c>
      <c r="D956" t="s">
        <v>17</v>
      </c>
      <c r="E956" t="s">
        <v>203</v>
      </c>
      <c r="F956">
        <v>3.02</v>
      </c>
      <c r="G956">
        <v>179.1</v>
      </c>
      <c r="H956" t="s">
        <v>19</v>
      </c>
      <c r="I956" t="s">
        <v>104</v>
      </c>
      <c r="J956" t="s">
        <v>2935</v>
      </c>
      <c r="K956" t="s">
        <v>330</v>
      </c>
      <c r="L956" t="s">
        <v>23</v>
      </c>
      <c r="M956" t="s">
        <v>323</v>
      </c>
      <c r="N956" t="s">
        <v>2936</v>
      </c>
      <c r="O956" t="s">
        <v>2937</v>
      </c>
    </row>
    <row r="957" spans="1:15" x14ac:dyDescent="0.2">
      <c r="A957">
        <v>956</v>
      </c>
      <c r="B957" t="s">
        <v>120</v>
      </c>
      <c r="C957" t="s">
        <v>121</v>
      </c>
      <c r="D957" t="s">
        <v>17</v>
      </c>
      <c r="E957" t="s">
        <v>18</v>
      </c>
      <c r="F957">
        <v>2.1800000000000002</v>
      </c>
      <c r="G957">
        <v>81.8</v>
      </c>
      <c r="H957" t="s">
        <v>19</v>
      </c>
      <c r="I957" t="s">
        <v>38</v>
      </c>
      <c r="J957" t="s">
        <v>2938</v>
      </c>
      <c r="K957" t="s">
        <v>135</v>
      </c>
      <c r="L957" t="s">
        <v>124</v>
      </c>
      <c r="M957" t="s">
        <v>73</v>
      </c>
      <c r="N957" t="s">
        <v>2939</v>
      </c>
      <c r="O957" t="s">
        <v>2940</v>
      </c>
    </row>
    <row r="958" spans="1:15" x14ac:dyDescent="0.2">
      <c r="A958">
        <v>957</v>
      </c>
      <c r="B958" t="s">
        <v>392</v>
      </c>
      <c r="C958" t="s">
        <v>393</v>
      </c>
      <c r="D958" t="s">
        <v>17</v>
      </c>
      <c r="E958" t="s">
        <v>18</v>
      </c>
      <c r="F958">
        <v>1.93</v>
      </c>
      <c r="G958">
        <v>61.7</v>
      </c>
      <c r="H958" t="s">
        <v>37</v>
      </c>
      <c r="I958" t="s">
        <v>38</v>
      </c>
      <c r="J958" t="s">
        <v>2941</v>
      </c>
      <c r="K958" t="s">
        <v>191</v>
      </c>
      <c r="L958" t="s">
        <v>46</v>
      </c>
      <c r="M958" t="s">
        <v>24</v>
      </c>
      <c r="N958" t="s">
        <v>2942</v>
      </c>
      <c r="O958" t="s">
        <v>2943</v>
      </c>
    </row>
    <row r="959" spans="1:15" x14ac:dyDescent="0.2">
      <c r="A959">
        <v>958</v>
      </c>
      <c r="B959" t="s">
        <v>15</v>
      </c>
      <c r="C959" t="s">
        <v>16</v>
      </c>
      <c r="D959" t="s">
        <v>17</v>
      </c>
      <c r="E959" t="s">
        <v>18</v>
      </c>
      <c r="F959">
        <v>3.1</v>
      </c>
      <c r="G959">
        <v>143.30000000000001</v>
      </c>
      <c r="H959" t="s">
        <v>19</v>
      </c>
      <c r="I959" t="s">
        <v>38</v>
      </c>
      <c r="J959" t="s">
        <v>2944</v>
      </c>
      <c r="K959" t="s">
        <v>22</v>
      </c>
      <c r="L959" t="s">
        <v>84</v>
      </c>
      <c r="M959" t="s">
        <v>24</v>
      </c>
      <c r="N959" t="s">
        <v>2945</v>
      </c>
      <c r="O959" t="s">
        <v>2946</v>
      </c>
    </row>
    <row r="960" spans="1:15" x14ac:dyDescent="0.2">
      <c r="A960">
        <v>959</v>
      </c>
      <c r="B960" t="s">
        <v>392</v>
      </c>
      <c r="C960" t="s">
        <v>393</v>
      </c>
      <c r="D960" t="s">
        <v>17</v>
      </c>
      <c r="E960" t="s">
        <v>18</v>
      </c>
      <c r="F960">
        <v>3.01</v>
      </c>
      <c r="G960">
        <v>141.4</v>
      </c>
      <c r="H960" t="s">
        <v>61</v>
      </c>
      <c r="I960" t="s">
        <v>104</v>
      </c>
      <c r="J960" t="s">
        <v>2947</v>
      </c>
      <c r="K960" t="s">
        <v>191</v>
      </c>
      <c r="L960" t="s">
        <v>475</v>
      </c>
      <c r="M960" t="s">
        <v>24</v>
      </c>
      <c r="N960" t="s">
        <v>2948</v>
      </c>
      <c r="O960" t="s">
        <v>2949</v>
      </c>
    </row>
    <row r="961" spans="1:15" x14ac:dyDescent="0.2">
      <c r="A961">
        <v>960</v>
      </c>
      <c r="B961" t="s">
        <v>115</v>
      </c>
      <c r="C961" t="s">
        <v>116</v>
      </c>
      <c r="D961" t="s">
        <v>17</v>
      </c>
      <c r="E961" t="s">
        <v>18</v>
      </c>
      <c r="F961">
        <v>4.5</v>
      </c>
      <c r="G961">
        <v>598.5</v>
      </c>
      <c r="H961" t="s">
        <v>61</v>
      </c>
      <c r="I961" t="s">
        <v>38</v>
      </c>
      <c r="J961" t="s">
        <v>2950</v>
      </c>
      <c r="K961" t="s">
        <v>139</v>
      </c>
      <c r="L961" t="s">
        <v>80</v>
      </c>
      <c r="M961" t="s">
        <v>24</v>
      </c>
      <c r="N961" t="s">
        <v>2951</v>
      </c>
      <c r="O961" t="s">
        <v>2952</v>
      </c>
    </row>
    <row r="962" spans="1:15" x14ac:dyDescent="0.2">
      <c r="A962">
        <v>961</v>
      </c>
      <c r="B962" t="s">
        <v>201</v>
      </c>
      <c r="C962" t="s">
        <v>202</v>
      </c>
      <c r="D962" t="s">
        <v>17</v>
      </c>
      <c r="E962" t="s">
        <v>203</v>
      </c>
      <c r="F962">
        <v>1.48</v>
      </c>
      <c r="G962">
        <v>63.6</v>
      </c>
      <c r="H962" t="s">
        <v>37</v>
      </c>
      <c r="I962" t="s">
        <v>38</v>
      </c>
      <c r="J962" t="s">
        <v>2953</v>
      </c>
      <c r="K962" t="s">
        <v>282</v>
      </c>
      <c r="L962" t="s">
        <v>23</v>
      </c>
      <c r="M962" t="s">
        <v>41</v>
      </c>
      <c r="N962" t="s">
        <v>2954</v>
      </c>
      <c r="O962" t="s">
        <v>2955</v>
      </c>
    </row>
    <row r="963" spans="1:15" x14ac:dyDescent="0.2">
      <c r="A963">
        <v>962</v>
      </c>
      <c r="B963" t="s">
        <v>35</v>
      </c>
      <c r="C963" t="s">
        <v>36</v>
      </c>
      <c r="D963" t="s">
        <v>17</v>
      </c>
      <c r="E963" t="s">
        <v>18</v>
      </c>
      <c r="F963">
        <v>4.5</v>
      </c>
      <c r="G963">
        <v>581</v>
      </c>
      <c r="H963" t="s">
        <v>19</v>
      </c>
      <c r="I963" t="s">
        <v>20</v>
      </c>
      <c r="J963" t="s">
        <v>2956</v>
      </c>
      <c r="K963" t="s">
        <v>240</v>
      </c>
      <c r="L963" t="s">
        <v>244</v>
      </c>
      <c r="M963" t="s">
        <v>41</v>
      </c>
      <c r="N963" t="s">
        <v>2957</v>
      </c>
      <c r="O963" t="s">
        <v>2958</v>
      </c>
    </row>
    <row r="964" spans="1:15" x14ac:dyDescent="0.2">
      <c r="A964">
        <v>963</v>
      </c>
      <c r="B964" t="s">
        <v>76</v>
      </c>
      <c r="C964" t="s">
        <v>77</v>
      </c>
      <c r="D964" t="s">
        <v>17</v>
      </c>
      <c r="E964" t="s">
        <v>18</v>
      </c>
      <c r="F964">
        <v>2.9</v>
      </c>
      <c r="G964">
        <v>146.4</v>
      </c>
      <c r="H964" t="s">
        <v>19</v>
      </c>
      <c r="I964" t="s">
        <v>104</v>
      </c>
      <c r="J964" t="s">
        <v>2959</v>
      </c>
      <c r="K964" t="s">
        <v>415</v>
      </c>
      <c r="L964" t="s">
        <v>80</v>
      </c>
      <c r="M964" t="s">
        <v>24</v>
      </c>
      <c r="N964" t="s">
        <v>2960</v>
      </c>
      <c r="O964" t="s">
        <v>2961</v>
      </c>
    </row>
    <row r="965" spans="1:15" x14ac:dyDescent="0.2">
      <c r="A965">
        <v>964</v>
      </c>
      <c r="B965" t="s">
        <v>35</v>
      </c>
      <c r="C965" t="s">
        <v>36</v>
      </c>
      <c r="D965" t="s">
        <v>17</v>
      </c>
      <c r="E965" t="s">
        <v>18</v>
      </c>
      <c r="F965">
        <v>3.38</v>
      </c>
      <c r="G965">
        <v>310.3</v>
      </c>
      <c r="H965" t="s">
        <v>19</v>
      </c>
      <c r="I965" t="s">
        <v>38</v>
      </c>
      <c r="J965" t="s">
        <v>214</v>
      </c>
      <c r="K965" t="s">
        <v>30</v>
      </c>
      <c r="L965" t="s">
        <v>40</v>
      </c>
      <c r="M965" t="s">
        <v>41</v>
      </c>
      <c r="N965" t="s">
        <v>2962</v>
      </c>
      <c r="O965" t="s">
        <v>2963</v>
      </c>
    </row>
    <row r="966" spans="1:15" x14ac:dyDescent="0.2">
      <c r="A966">
        <v>965</v>
      </c>
      <c r="B966" t="s">
        <v>183</v>
      </c>
      <c r="C966" t="s">
        <v>184</v>
      </c>
      <c r="D966" t="s">
        <v>17</v>
      </c>
      <c r="E966" t="s">
        <v>18</v>
      </c>
      <c r="F966">
        <v>2.17</v>
      </c>
      <c r="G966">
        <v>78.2</v>
      </c>
      <c r="H966" t="s">
        <v>61</v>
      </c>
      <c r="I966" t="s">
        <v>104</v>
      </c>
      <c r="J966" t="s">
        <v>2964</v>
      </c>
      <c r="K966" t="s">
        <v>130</v>
      </c>
      <c r="L966" t="s">
        <v>46</v>
      </c>
      <c r="M966" t="s">
        <v>41</v>
      </c>
      <c r="N966" t="s">
        <v>2965</v>
      </c>
      <c r="O966" t="s">
        <v>2966</v>
      </c>
    </row>
    <row r="967" spans="1:15" x14ac:dyDescent="0.2">
      <c r="A967">
        <v>966</v>
      </c>
      <c r="B967" t="s">
        <v>201</v>
      </c>
      <c r="C967" t="s">
        <v>202</v>
      </c>
      <c r="D967" t="s">
        <v>17</v>
      </c>
      <c r="E967" t="s">
        <v>203</v>
      </c>
      <c r="F967">
        <v>1.93</v>
      </c>
      <c r="G967">
        <v>76</v>
      </c>
      <c r="H967" t="s">
        <v>37</v>
      </c>
      <c r="I967" t="s">
        <v>20</v>
      </c>
      <c r="J967" t="s">
        <v>2967</v>
      </c>
      <c r="K967" t="s">
        <v>272</v>
      </c>
      <c r="L967" t="s">
        <v>23</v>
      </c>
      <c r="M967" t="s">
        <v>41</v>
      </c>
      <c r="N967" t="s">
        <v>2968</v>
      </c>
      <c r="O967" t="s">
        <v>2969</v>
      </c>
    </row>
    <row r="968" spans="1:15" x14ac:dyDescent="0.2">
      <c r="A968">
        <v>967</v>
      </c>
      <c r="B968" t="s">
        <v>115</v>
      </c>
      <c r="C968" t="s">
        <v>116</v>
      </c>
      <c r="D968" t="s">
        <v>17</v>
      </c>
      <c r="E968" t="s">
        <v>18</v>
      </c>
      <c r="F968">
        <v>4.68</v>
      </c>
      <c r="G968">
        <v>661.7</v>
      </c>
      <c r="H968" t="s">
        <v>19</v>
      </c>
      <c r="I968" t="s">
        <v>104</v>
      </c>
      <c r="J968" t="s">
        <v>2970</v>
      </c>
      <c r="K968" t="s">
        <v>139</v>
      </c>
      <c r="L968" t="s">
        <v>153</v>
      </c>
      <c r="M968" t="s">
        <v>24</v>
      </c>
      <c r="N968" t="s">
        <v>2971</v>
      </c>
      <c r="O968" t="s">
        <v>2972</v>
      </c>
    </row>
    <row r="969" spans="1:15" x14ac:dyDescent="0.2">
      <c r="A969">
        <v>968</v>
      </c>
      <c r="B969" t="s">
        <v>120</v>
      </c>
      <c r="C969" t="s">
        <v>121</v>
      </c>
      <c r="D969" t="s">
        <v>17</v>
      </c>
      <c r="E969" t="s">
        <v>18</v>
      </c>
      <c r="F969">
        <v>3.02</v>
      </c>
      <c r="G969">
        <v>133.1</v>
      </c>
      <c r="H969" t="s">
        <v>19</v>
      </c>
      <c r="I969" t="s">
        <v>38</v>
      </c>
      <c r="J969" t="s">
        <v>2973</v>
      </c>
      <c r="K969" t="s">
        <v>123</v>
      </c>
      <c r="L969" t="s">
        <v>46</v>
      </c>
      <c r="M969" t="s">
        <v>73</v>
      </c>
      <c r="N969" t="s">
        <v>2974</v>
      </c>
      <c r="O969" t="s">
        <v>2975</v>
      </c>
    </row>
    <row r="970" spans="1:15" x14ac:dyDescent="0.2">
      <c r="A970">
        <v>969</v>
      </c>
      <c r="B970" t="s">
        <v>320</v>
      </c>
      <c r="C970" t="s">
        <v>321</v>
      </c>
      <c r="D970" t="s">
        <v>17</v>
      </c>
      <c r="E970" t="s">
        <v>203</v>
      </c>
      <c r="F970">
        <v>2.65</v>
      </c>
      <c r="G970">
        <v>146.69999999999999</v>
      </c>
      <c r="H970" t="s">
        <v>19</v>
      </c>
      <c r="I970" t="s">
        <v>20</v>
      </c>
      <c r="J970" t="s">
        <v>2976</v>
      </c>
      <c r="K970" t="s">
        <v>354</v>
      </c>
      <c r="L970" t="s">
        <v>355</v>
      </c>
      <c r="M970" t="s">
        <v>323</v>
      </c>
      <c r="N970" t="s">
        <v>2977</v>
      </c>
      <c r="O970" t="s">
        <v>2978</v>
      </c>
    </row>
    <row r="971" spans="1:15" x14ac:dyDescent="0.2">
      <c r="A971">
        <v>970</v>
      </c>
      <c r="B971" t="s">
        <v>201</v>
      </c>
      <c r="C971" t="s">
        <v>202</v>
      </c>
      <c r="D971" t="s">
        <v>17</v>
      </c>
      <c r="E971" t="s">
        <v>203</v>
      </c>
      <c r="F971">
        <v>2.84</v>
      </c>
      <c r="G971">
        <v>138.19999999999999</v>
      </c>
      <c r="H971" t="s">
        <v>61</v>
      </c>
      <c r="I971" t="s">
        <v>38</v>
      </c>
      <c r="J971" t="s">
        <v>2979</v>
      </c>
      <c r="K971" t="s">
        <v>272</v>
      </c>
      <c r="L971" t="s">
        <v>23</v>
      </c>
      <c r="M971" t="s">
        <v>41</v>
      </c>
      <c r="N971" t="s">
        <v>2980</v>
      </c>
      <c r="O971" t="s">
        <v>2981</v>
      </c>
    </row>
    <row r="972" spans="1:15" x14ac:dyDescent="0.2">
      <c r="A972">
        <v>971</v>
      </c>
      <c r="B972" t="s">
        <v>115</v>
      </c>
      <c r="C972" t="s">
        <v>116</v>
      </c>
      <c r="D972" t="s">
        <v>17</v>
      </c>
      <c r="E972" t="s">
        <v>18</v>
      </c>
      <c r="F972">
        <v>2.0699999999999998</v>
      </c>
      <c r="G972">
        <v>202.3</v>
      </c>
      <c r="H972" t="s">
        <v>37</v>
      </c>
      <c r="I972" t="s">
        <v>38</v>
      </c>
      <c r="J972" t="s">
        <v>2982</v>
      </c>
      <c r="K972" t="s">
        <v>139</v>
      </c>
      <c r="L972" t="s">
        <v>80</v>
      </c>
      <c r="M972" t="s">
        <v>24</v>
      </c>
      <c r="N972" t="s">
        <v>2983</v>
      </c>
      <c r="O972" t="s">
        <v>2984</v>
      </c>
    </row>
    <row r="973" spans="1:15" x14ac:dyDescent="0.2">
      <c r="A973">
        <v>972</v>
      </c>
      <c r="B973" t="s">
        <v>120</v>
      </c>
      <c r="C973" t="s">
        <v>121</v>
      </c>
      <c r="D973" t="s">
        <v>17</v>
      </c>
      <c r="E973" t="s">
        <v>18</v>
      </c>
      <c r="F973">
        <v>2.37</v>
      </c>
      <c r="G973">
        <v>76</v>
      </c>
      <c r="H973" t="s">
        <v>19</v>
      </c>
      <c r="I973" t="s">
        <v>38</v>
      </c>
      <c r="J973" t="s">
        <v>2985</v>
      </c>
      <c r="K973" t="s">
        <v>135</v>
      </c>
      <c r="L973" t="s">
        <v>46</v>
      </c>
      <c r="M973" t="s">
        <v>73</v>
      </c>
      <c r="N973" t="s">
        <v>2986</v>
      </c>
      <c r="O973" t="s">
        <v>2987</v>
      </c>
    </row>
    <row r="974" spans="1:15" x14ac:dyDescent="0.2">
      <c r="A974">
        <v>973</v>
      </c>
      <c r="B974" t="s">
        <v>27</v>
      </c>
      <c r="C974" t="s">
        <v>28</v>
      </c>
      <c r="D974" t="s">
        <v>17</v>
      </c>
      <c r="E974" t="s">
        <v>18</v>
      </c>
      <c r="F974">
        <v>3.25</v>
      </c>
      <c r="G974">
        <v>204.5</v>
      </c>
      <c r="H974" t="s">
        <v>19</v>
      </c>
      <c r="I974" t="s">
        <v>20</v>
      </c>
      <c r="J974" t="s">
        <v>2988</v>
      </c>
      <c r="K974" t="s">
        <v>148</v>
      </c>
      <c r="L974" t="s">
        <v>389</v>
      </c>
      <c r="M974" t="s">
        <v>32</v>
      </c>
      <c r="N974" t="s">
        <v>2989</v>
      </c>
      <c r="O974" t="s">
        <v>2990</v>
      </c>
    </row>
    <row r="975" spans="1:15" x14ac:dyDescent="0.2">
      <c r="A975">
        <v>974</v>
      </c>
      <c r="B975" t="s">
        <v>15</v>
      </c>
      <c r="C975" t="s">
        <v>16</v>
      </c>
      <c r="D975" t="s">
        <v>17</v>
      </c>
      <c r="E975" t="s">
        <v>18</v>
      </c>
      <c r="F975">
        <v>2.41</v>
      </c>
      <c r="G975">
        <v>92.5</v>
      </c>
      <c r="H975" t="s">
        <v>19</v>
      </c>
      <c r="I975" t="s">
        <v>104</v>
      </c>
      <c r="J975" t="s">
        <v>2991</v>
      </c>
      <c r="K975" t="s">
        <v>22</v>
      </c>
      <c r="L975" t="s">
        <v>23</v>
      </c>
      <c r="M975" t="s">
        <v>24</v>
      </c>
      <c r="N975" t="s">
        <v>2992</v>
      </c>
      <c r="O975" t="s">
        <v>2993</v>
      </c>
    </row>
    <row r="976" spans="1:15" x14ac:dyDescent="0.2">
      <c r="A976">
        <v>975</v>
      </c>
      <c r="B976" t="s">
        <v>35</v>
      </c>
      <c r="C976" t="s">
        <v>36</v>
      </c>
      <c r="D976" t="s">
        <v>17</v>
      </c>
      <c r="E976" t="s">
        <v>18</v>
      </c>
      <c r="F976">
        <v>1.73</v>
      </c>
      <c r="G976">
        <v>117.2</v>
      </c>
      <c r="H976" t="s">
        <v>37</v>
      </c>
      <c r="I976" t="s">
        <v>38</v>
      </c>
      <c r="J976" t="s">
        <v>2994</v>
      </c>
      <c r="K976" t="s">
        <v>30</v>
      </c>
      <c r="L976" t="s">
        <v>40</v>
      </c>
      <c r="M976" t="s">
        <v>41</v>
      </c>
      <c r="N976" t="s">
        <v>2995</v>
      </c>
      <c r="O976" t="s">
        <v>2996</v>
      </c>
    </row>
    <row r="977" spans="1:15" x14ac:dyDescent="0.2">
      <c r="A977">
        <v>976</v>
      </c>
      <c r="B977" t="s">
        <v>15</v>
      </c>
      <c r="C977" t="s">
        <v>16</v>
      </c>
      <c r="D977" t="s">
        <v>17</v>
      </c>
      <c r="E977" t="s">
        <v>18</v>
      </c>
      <c r="F977">
        <v>2.1</v>
      </c>
      <c r="G977">
        <v>78.2</v>
      </c>
      <c r="H977" t="s">
        <v>61</v>
      </c>
      <c r="I977" t="s">
        <v>38</v>
      </c>
      <c r="J977" t="s">
        <v>766</v>
      </c>
      <c r="K977" t="s">
        <v>45</v>
      </c>
      <c r="L977" t="s">
        <v>46</v>
      </c>
      <c r="M977" t="s">
        <v>24</v>
      </c>
      <c r="N977" t="s">
        <v>2997</v>
      </c>
      <c r="O977" t="s">
        <v>2998</v>
      </c>
    </row>
    <row r="978" spans="1:15" x14ac:dyDescent="0.2">
      <c r="A978">
        <v>977</v>
      </c>
      <c r="B978" t="s">
        <v>207</v>
      </c>
      <c r="C978" t="s">
        <v>208</v>
      </c>
      <c r="D978" t="s">
        <v>17</v>
      </c>
      <c r="E978" t="s">
        <v>18</v>
      </c>
      <c r="F978">
        <v>1.32</v>
      </c>
      <c r="G978">
        <v>27.3</v>
      </c>
      <c r="H978" t="s">
        <v>37</v>
      </c>
      <c r="I978" t="s">
        <v>20</v>
      </c>
      <c r="J978" t="s">
        <v>2747</v>
      </c>
      <c r="K978" t="s">
        <v>210</v>
      </c>
      <c r="L978" t="s">
        <v>465</v>
      </c>
      <c r="M978" t="s">
        <v>24</v>
      </c>
      <c r="N978" t="s">
        <v>1410</v>
      </c>
      <c r="O978" t="s">
        <v>2999</v>
      </c>
    </row>
    <row r="979" spans="1:15" x14ac:dyDescent="0.2">
      <c r="A979">
        <v>978</v>
      </c>
      <c r="B979" t="s">
        <v>392</v>
      </c>
      <c r="C979" t="s">
        <v>393</v>
      </c>
      <c r="D979" t="s">
        <v>17</v>
      </c>
      <c r="E979" t="s">
        <v>18</v>
      </c>
      <c r="F979">
        <v>1.99</v>
      </c>
      <c r="G979">
        <v>52.1</v>
      </c>
      <c r="H979" t="s">
        <v>37</v>
      </c>
      <c r="I979" t="s">
        <v>20</v>
      </c>
      <c r="J979" t="s">
        <v>1730</v>
      </c>
      <c r="K979" t="s">
        <v>191</v>
      </c>
      <c r="L979" t="s">
        <v>46</v>
      </c>
      <c r="M979" t="s">
        <v>24</v>
      </c>
      <c r="N979" t="s">
        <v>3000</v>
      </c>
      <c r="O979" t="s">
        <v>3001</v>
      </c>
    </row>
    <row r="980" spans="1:15" x14ac:dyDescent="0.2">
      <c r="A980">
        <v>979</v>
      </c>
      <c r="B980" t="s">
        <v>15</v>
      </c>
      <c r="C980" t="s">
        <v>16</v>
      </c>
      <c r="D980" t="s">
        <v>17</v>
      </c>
      <c r="E980" t="s">
        <v>18</v>
      </c>
      <c r="F980">
        <v>2.2999999999999998</v>
      </c>
      <c r="G980">
        <v>80.3</v>
      </c>
      <c r="H980" t="s">
        <v>19</v>
      </c>
      <c r="I980" t="s">
        <v>38</v>
      </c>
      <c r="J980" t="s">
        <v>3002</v>
      </c>
      <c r="K980" t="s">
        <v>22</v>
      </c>
      <c r="L980" t="s">
        <v>46</v>
      </c>
      <c r="M980" t="s">
        <v>24</v>
      </c>
      <c r="N980" t="s">
        <v>3003</v>
      </c>
      <c r="O980" t="s">
        <v>3004</v>
      </c>
    </row>
    <row r="981" spans="1:15" x14ac:dyDescent="0.2">
      <c r="A981">
        <v>980</v>
      </c>
      <c r="B981" t="s">
        <v>76</v>
      </c>
      <c r="C981" t="s">
        <v>77</v>
      </c>
      <c r="D981" t="s">
        <v>17</v>
      </c>
      <c r="E981" t="s">
        <v>18</v>
      </c>
      <c r="F981">
        <v>2.76</v>
      </c>
      <c r="G981">
        <v>121.2</v>
      </c>
      <c r="H981" t="s">
        <v>61</v>
      </c>
      <c r="I981" t="s">
        <v>20</v>
      </c>
      <c r="J981" t="s">
        <v>3005</v>
      </c>
      <c r="K981" t="s">
        <v>415</v>
      </c>
      <c r="L981" t="s">
        <v>216</v>
      </c>
      <c r="M981" t="s">
        <v>24</v>
      </c>
      <c r="N981" t="s">
        <v>3006</v>
      </c>
      <c r="O981" t="s">
        <v>3007</v>
      </c>
    </row>
    <row r="982" spans="1:15" x14ac:dyDescent="0.2">
      <c r="A982">
        <v>981</v>
      </c>
      <c r="B982" t="s">
        <v>87</v>
      </c>
      <c r="C982" t="s">
        <v>88</v>
      </c>
      <c r="D982" t="s">
        <v>17</v>
      </c>
      <c r="E982" t="s">
        <v>69</v>
      </c>
      <c r="F982">
        <v>1.01</v>
      </c>
      <c r="G982">
        <v>11.3</v>
      </c>
      <c r="H982" t="s">
        <v>19</v>
      </c>
      <c r="I982" t="s">
        <v>104</v>
      </c>
      <c r="J982" t="s">
        <v>3008</v>
      </c>
      <c r="K982" t="s">
        <v>248</v>
      </c>
      <c r="L982" t="s">
        <v>91</v>
      </c>
      <c r="M982" t="s">
        <v>32</v>
      </c>
      <c r="N982" t="s">
        <v>3009</v>
      </c>
      <c r="O982" t="s">
        <v>3010</v>
      </c>
    </row>
    <row r="983" spans="1:15" x14ac:dyDescent="0.2">
      <c r="A983">
        <v>982</v>
      </c>
      <c r="B983" t="s">
        <v>207</v>
      </c>
      <c r="C983" t="s">
        <v>208</v>
      </c>
      <c r="D983" t="s">
        <v>17</v>
      </c>
      <c r="E983" t="s">
        <v>18</v>
      </c>
      <c r="F983">
        <v>2.14</v>
      </c>
      <c r="G983">
        <v>57.7</v>
      </c>
      <c r="H983" t="s">
        <v>19</v>
      </c>
      <c r="I983" t="s">
        <v>104</v>
      </c>
      <c r="J983" t="s">
        <v>3011</v>
      </c>
      <c r="K983" t="s">
        <v>210</v>
      </c>
      <c r="L983" t="s">
        <v>465</v>
      </c>
      <c r="M983" t="s">
        <v>24</v>
      </c>
      <c r="N983" t="s">
        <v>3012</v>
      </c>
      <c r="O983" t="s">
        <v>3013</v>
      </c>
    </row>
    <row r="984" spans="1:15" x14ac:dyDescent="0.2">
      <c r="A984">
        <v>983</v>
      </c>
      <c r="B984" t="s">
        <v>183</v>
      </c>
      <c r="C984" t="s">
        <v>184</v>
      </c>
      <c r="D984" t="s">
        <v>17</v>
      </c>
      <c r="E984" t="s">
        <v>18</v>
      </c>
      <c r="F984">
        <v>2.04</v>
      </c>
      <c r="G984">
        <v>69</v>
      </c>
      <c r="H984" t="s">
        <v>19</v>
      </c>
      <c r="I984" t="s">
        <v>20</v>
      </c>
      <c r="J984" t="s">
        <v>3014</v>
      </c>
      <c r="K984" t="s">
        <v>130</v>
      </c>
      <c r="L984" t="s">
        <v>195</v>
      </c>
      <c r="M984" t="s">
        <v>41</v>
      </c>
      <c r="N984" t="s">
        <v>3015</v>
      </c>
      <c r="O984" t="s">
        <v>3016</v>
      </c>
    </row>
    <row r="985" spans="1:15" x14ac:dyDescent="0.2">
      <c r="A985">
        <v>984</v>
      </c>
      <c r="B985" t="s">
        <v>67</v>
      </c>
      <c r="C985" t="s">
        <v>68</v>
      </c>
      <c r="D985" t="s">
        <v>17</v>
      </c>
      <c r="E985" t="s">
        <v>69</v>
      </c>
      <c r="F985">
        <v>0.6</v>
      </c>
      <c r="G985">
        <v>6.8</v>
      </c>
      <c r="H985" t="s">
        <v>37</v>
      </c>
      <c r="I985" t="s">
        <v>20</v>
      </c>
      <c r="J985" t="s">
        <v>3017</v>
      </c>
      <c r="K985" t="s">
        <v>71</v>
      </c>
      <c r="L985" t="s">
        <v>72</v>
      </c>
      <c r="M985" t="s">
        <v>73</v>
      </c>
      <c r="N985" t="s">
        <v>3018</v>
      </c>
      <c r="O985" t="s">
        <v>3019</v>
      </c>
    </row>
    <row r="986" spans="1:15" x14ac:dyDescent="0.2">
      <c r="A986">
        <v>985</v>
      </c>
      <c r="B986" t="s">
        <v>188</v>
      </c>
      <c r="C986" t="s">
        <v>189</v>
      </c>
      <c r="D986" t="s">
        <v>17</v>
      </c>
      <c r="E986" t="s">
        <v>18</v>
      </c>
      <c r="F986">
        <v>2.5</v>
      </c>
      <c r="G986">
        <v>80.400000000000006</v>
      </c>
      <c r="H986" t="s">
        <v>19</v>
      </c>
      <c r="I986" t="s">
        <v>20</v>
      </c>
      <c r="J986" t="s">
        <v>3020</v>
      </c>
      <c r="K986" t="s">
        <v>191</v>
      </c>
      <c r="L986" t="s">
        <v>23</v>
      </c>
      <c r="M986" t="s">
        <v>24</v>
      </c>
      <c r="N986" t="s">
        <v>3021</v>
      </c>
      <c r="O986" t="s">
        <v>3022</v>
      </c>
    </row>
    <row r="987" spans="1:15" x14ac:dyDescent="0.2">
      <c r="A987">
        <v>986</v>
      </c>
      <c r="B987" t="s">
        <v>49</v>
      </c>
      <c r="C987" t="s">
        <v>50</v>
      </c>
      <c r="D987" t="s">
        <v>17</v>
      </c>
      <c r="E987" t="s">
        <v>18</v>
      </c>
      <c r="F987">
        <v>2.54</v>
      </c>
      <c r="G987">
        <v>113.2</v>
      </c>
      <c r="H987" t="s">
        <v>37</v>
      </c>
      <c r="I987" t="s">
        <v>20</v>
      </c>
      <c r="J987" t="s">
        <v>3023</v>
      </c>
      <c r="K987" t="s">
        <v>504</v>
      </c>
      <c r="L987" t="s">
        <v>46</v>
      </c>
      <c r="M987" t="s">
        <v>32</v>
      </c>
      <c r="N987" t="s">
        <v>3024</v>
      </c>
      <c r="O987" t="s">
        <v>3025</v>
      </c>
    </row>
    <row r="988" spans="1:15" x14ac:dyDescent="0.2">
      <c r="A988">
        <v>987</v>
      </c>
      <c r="B988" t="s">
        <v>120</v>
      </c>
      <c r="C988" t="s">
        <v>121</v>
      </c>
      <c r="D988" t="s">
        <v>17</v>
      </c>
      <c r="E988" t="s">
        <v>18</v>
      </c>
      <c r="F988">
        <v>3.91</v>
      </c>
      <c r="G988">
        <v>272.3</v>
      </c>
      <c r="H988" t="s">
        <v>19</v>
      </c>
      <c r="I988" t="s">
        <v>20</v>
      </c>
      <c r="J988" t="s">
        <v>3026</v>
      </c>
      <c r="K988" t="s">
        <v>135</v>
      </c>
      <c r="L988" t="s">
        <v>124</v>
      </c>
      <c r="M988" t="s">
        <v>73</v>
      </c>
      <c r="N988" t="s">
        <v>3027</v>
      </c>
      <c r="O988" t="s">
        <v>3028</v>
      </c>
    </row>
    <row r="989" spans="1:15" x14ac:dyDescent="0.2">
      <c r="A989">
        <v>988</v>
      </c>
      <c r="B989" t="s">
        <v>76</v>
      </c>
      <c r="C989" t="s">
        <v>77</v>
      </c>
      <c r="D989" t="s">
        <v>17</v>
      </c>
      <c r="E989" t="s">
        <v>18</v>
      </c>
      <c r="F989">
        <v>0.92</v>
      </c>
      <c r="G989">
        <v>37.6</v>
      </c>
      <c r="H989" t="s">
        <v>37</v>
      </c>
      <c r="I989" t="s">
        <v>20</v>
      </c>
      <c r="J989" t="s">
        <v>3029</v>
      </c>
      <c r="K989" t="s">
        <v>79</v>
      </c>
      <c r="L989" t="s">
        <v>80</v>
      </c>
      <c r="M989" t="s">
        <v>24</v>
      </c>
      <c r="N989" t="s">
        <v>3030</v>
      </c>
      <c r="O989" t="s">
        <v>3031</v>
      </c>
    </row>
    <row r="990" spans="1:15" x14ac:dyDescent="0.2">
      <c r="A990">
        <v>989</v>
      </c>
      <c r="B990" t="s">
        <v>59</v>
      </c>
      <c r="C990" t="s">
        <v>60</v>
      </c>
      <c r="D990" t="s">
        <v>17</v>
      </c>
      <c r="E990" t="s">
        <v>18</v>
      </c>
      <c r="F990">
        <v>3.04</v>
      </c>
      <c r="G990">
        <v>163.6</v>
      </c>
      <c r="H990" t="s">
        <v>19</v>
      </c>
      <c r="I990" t="s">
        <v>104</v>
      </c>
      <c r="J990" t="s">
        <v>3032</v>
      </c>
      <c r="K990" t="s">
        <v>63</v>
      </c>
      <c r="L990" t="s">
        <v>64</v>
      </c>
      <c r="M990" t="s">
        <v>41</v>
      </c>
      <c r="N990" t="s">
        <v>3033</v>
      </c>
      <c r="O990" t="s">
        <v>3034</v>
      </c>
    </row>
    <row r="991" spans="1:15" x14ac:dyDescent="0.2">
      <c r="A991">
        <v>990</v>
      </c>
      <c r="B991" t="s">
        <v>320</v>
      </c>
      <c r="C991" t="s">
        <v>321</v>
      </c>
      <c r="D991" t="s">
        <v>17</v>
      </c>
      <c r="E991" t="s">
        <v>203</v>
      </c>
      <c r="F991">
        <v>0.35</v>
      </c>
      <c r="G991">
        <v>26.5</v>
      </c>
      <c r="H991" t="s">
        <v>156</v>
      </c>
      <c r="I991" t="s">
        <v>38</v>
      </c>
      <c r="J991" t="s">
        <v>3035</v>
      </c>
      <c r="K991" t="s">
        <v>297</v>
      </c>
      <c r="L991" t="s">
        <v>355</v>
      </c>
      <c r="M991" t="s">
        <v>323</v>
      </c>
      <c r="N991" t="s">
        <v>3036</v>
      </c>
      <c r="O991" t="s">
        <v>3037</v>
      </c>
    </row>
    <row r="992" spans="1:15" x14ac:dyDescent="0.2">
      <c r="A992">
        <v>991</v>
      </c>
      <c r="B992" t="s">
        <v>392</v>
      </c>
      <c r="C992" t="s">
        <v>393</v>
      </c>
      <c r="D992" t="s">
        <v>17</v>
      </c>
      <c r="E992" t="s">
        <v>18</v>
      </c>
      <c r="F992">
        <v>2.74</v>
      </c>
      <c r="G992">
        <v>121.5</v>
      </c>
      <c r="H992" t="s">
        <v>19</v>
      </c>
      <c r="I992" t="s">
        <v>20</v>
      </c>
      <c r="J992" t="s">
        <v>3038</v>
      </c>
      <c r="K992" t="s">
        <v>191</v>
      </c>
      <c r="L992" t="s">
        <v>46</v>
      </c>
      <c r="M992" t="s">
        <v>24</v>
      </c>
      <c r="N992" t="s">
        <v>3039</v>
      </c>
      <c r="O992" t="s">
        <v>3040</v>
      </c>
    </row>
    <row r="993" spans="1:15" x14ac:dyDescent="0.2">
      <c r="A993">
        <v>992</v>
      </c>
      <c r="B993" t="s">
        <v>115</v>
      </c>
      <c r="C993" t="s">
        <v>116</v>
      </c>
      <c r="D993" t="s">
        <v>17</v>
      </c>
      <c r="E993" t="s">
        <v>18</v>
      </c>
      <c r="F993">
        <v>3.13</v>
      </c>
      <c r="G993">
        <v>285.8</v>
      </c>
      <c r="H993" t="s">
        <v>61</v>
      </c>
      <c r="I993" t="s">
        <v>20</v>
      </c>
      <c r="J993" t="s">
        <v>3041</v>
      </c>
      <c r="K993" t="s">
        <v>337</v>
      </c>
      <c r="L993" t="s">
        <v>56</v>
      </c>
      <c r="M993" t="s">
        <v>24</v>
      </c>
      <c r="N993" t="s">
        <v>3042</v>
      </c>
      <c r="O993" t="s">
        <v>3043</v>
      </c>
    </row>
    <row r="994" spans="1:15" x14ac:dyDescent="0.2">
      <c r="A994">
        <v>993</v>
      </c>
      <c r="B994" t="s">
        <v>201</v>
      </c>
      <c r="C994" t="s">
        <v>202</v>
      </c>
      <c r="D994" t="s">
        <v>17</v>
      </c>
      <c r="E994" t="s">
        <v>203</v>
      </c>
      <c r="F994">
        <v>2.2599999999999998</v>
      </c>
      <c r="G994">
        <v>88.5</v>
      </c>
      <c r="H994" t="s">
        <v>19</v>
      </c>
      <c r="I994" t="s">
        <v>20</v>
      </c>
      <c r="J994" t="s">
        <v>3044</v>
      </c>
      <c r="K994" t="s">
        <v>282</v>
      </c>
      <c r="L994" t="s">
        <v>259</v>
      </c>
      <c r="M994" t="s">
        <v>41</v>
      </c>
      <c r="N994" t="s">
        <v>3045</v>
      </c>
      <c r="O994" t="s">
        <v>3046</v>
      </c>
    </row>
    <row r="995" spans="1:15" x14ac:dyDescent="0.2">
      <c r="A995">
        <v>994</v>
      </c>
      <c r="B995" t="s">
        <v>87</v>
      </c>
      <c r="C995" t="s">
        <v>88</v>
      </c>
      <c r="D995" t="s">
        <v>17</v>
      </c>
      <c r="E995" t="s">
        <v>69</v>
      </c>
      <c r="F995">
        <v>0.39</v>
      </c>
      <c r="G995">
        <v>4.9000000000000004</v>
      </c>
      <c r="H995" t="s">
        <v>37</v>
      </c>
      <c r="I995" t="s">
        <v>104</v>
      </c>
      <c r="J995" t="s">
        <v>3047</v>
      </c>
      <c r="K995" t="s">
        <v>538</v>
      </c>
      <c r="L995" t="s">
        <v>72</v>
      </c>
      <c r="M995" t="s">
        <v>32</v>
      </c>
      <c r="N995" t="s">
        <v>3048</v>
      </c>
      <c r="O995" t="s">
        <v>3049</v>
      </c>
    </row>
    <row r="996" spans="1:15" x14ac:dyDescent="0.2">
      <c r="A996">
        <v>995</v>
      </c>
      <c r="B996" t="s">
        <v>15</v>
      </c>
      <c r="C996" t="s">
        <v>16</v>
      </c>
      <c r="D996" t="s">
        <v>17</v>
      </c>
      <c r="E996" t="s">
        <v>18</v>
      </c>
      <c r="F996">
        <v>3.4</v>
      </c>
      <c r="G996">
        <v>159.5</v>
      </c>
      <c r="H996" t="s">
        <v>19</v>
      </c>
      <c r="I996" t="s">
        <v>104</v>
      </c>
      <c r="J996" t="s">
        <v>3050</v>
      </c>
      <c r="K996" t="s">
        <v>233</v>
      </c>
      <c r="L996" t="s">
        <v>46</v>
      </c>
      <c r="M996" t="s">
        <v>24</v>
      </c>
      <c r="N996" t="s">
        <v>3051</v>
      </c>
      <c r="O996" t="s">
        <v>3052</v>
      </c>
    </row>
    <row r="997" spans="1:15" x14ac:dyDescent="0.2">
      <c r="A997">
        <v>996</v>
      </c>
      <c r="B997" t="s">
        <v>76</v>
      </c>
      <c r="C997" t="s">
        <v>77</v>
      </c>
      <c r="D997" t="s">
        <v>17</v>
      </c>
      <c r="E997" t="s">
        <v>18</v>
      </c>
      <c r="F997">
        <v>2.5499999999999998</v>
      </c>
      <c r="G997">
        <v>112.3</v>
      </c>
      <c r="H997" t="s">
        <v>19</v>
      </c>
      <c r="I997" t="s">
        <v>104</v>
      </c>
      <c r="J997" t="s">
        <v>3053</v>
      </c>
      <c r="K997" t="s">
        <v>603</v>
      </c>
      <c r="L997" t="s">
        <v>80</v>
      </c>
      <c r="M997" t="s">
        <v>24</v>
      </c>
      <c r="N997" t="s">
        <v>3054</v>
      </c>
      <c r="O997" t="s">
        <v>3055</v>
      </c>
    </row>
    <row r="998" spans="1:15" x14ac:dyDescent="0.2">
      <c r="A998">
        <v>997</v>
      </c>
      <c r="B998" t="s">
        <v>392</v>
      </c>
      <c r="C998" t="s">
        <v>393</v>
      </c>
      <c r="D998" t="s">
        <v>17</v>
      </c>
      <c r="E998" t="s">
        <v>18</v>
      </c>
      <c r="F998">
        <v>2.27</v>
      </c>
      <c r="G998">
        <v>80.3</v>
      </c>
      <c r="H998" t="s">
        <v>61</v>
      </c>
      <c r="I998" t="s">
        <v>104</v>
      </c>
      <c r="J998" t="s">
        <v>3056</v>
      </c>
      <c r="K998" t="s">
        <v>191</v>
      </c>
      <c r="L998" t="s">
        <v>475</v>
      </c>
      <c r="M998" t="s">
        <v>24</v>
      </c>
      <c r="N998" t="s">
        <v>3057</v>
      </c>
      <c r="O998" t="s">
        <v>3058</v>
      </c>
    </row>
    <row r="999" spans="1:15" x14ac:dyDescent="0.2">
      <c r="A999">
        <v>998</v>
      </c>
      <c r="B999" t="s">
        <v>201</v>
      </c>
      <c r="C999" t="s">
        <v>202</v>
      </c>
      <c r="D999" t="s">
        <v>17</v>
      </c>
      <c r="E999" t="s">
        <v>203</v>
      </c>
      <c r="F999">
        <v>2.34</v>
      </c>
      <c r="G999">
        <v>93.5</v>
      </c>
      <c r="H999" t="s">
        <v>19</v>
      </c>
      <c r="I999" t="s">
        <v>20</v>
      </c>
      <c r="J999" t="s">
        <v>3059</v>
      </c>
      <c r="K999" t="s">
        <v>106</v>
      </c>
      <c r="L999" t="s">
        <v>23</v>
      </c>
      <c r="M999" t="s">
        <v>41</v>
      </c>
      <c r="N999" t="s">
        <v>3060</v>
      </c>
      <c r="O999" t="s">
        <v>3061</v>
      </c>
    </row>
    <row r="1000" spans="1:15" x14ac:dyDescent="0.2">
      <c r="A1000">
        <v>999</v>
      </c>
      <c r="B1000" t="s">
        <v>201</v>
      </c>
      <c r="C1000" t="s">
        <v>202</v>
      </c>
      <c r="D1000" t="s">
        <v>17</v>
      </c>
      <c r="E1000" t="s">
        <v>203</v>
      </c>
      <c r="F1000">
        <v>2.82</v>
      </c>
      <c r="G1000">
        <v>147.6</v>
      </c>
      <c r="H1000" t="s">
        <v>19</v>
      </c>
      <c r="I1000" t="s">
        <v>20</v>
      </c>
      <c r="J1000" t="s">
        <v>3062</v>
      </c>
      <c r="K1000" t="s">
        <v>248</v>
      </c>
      <c r="L1000" t="s">
        <v>259</v>
      </c>
      <c r="M1000" t="s">
        <v>41</v>
      </c>
      <c r="N1000" t="s">
        <v>3063</v>
      </c>
      <c r="O1000" t="s">
        <v>3064</v>
      </c>
    </row>
    <row r="1001" spans="1:15" x14ac:dyDescent="0.2">
      <c r="A1001">
        <v>1000</v>
      </c>
      <c r="B1001" t="s">
        <v>392</v>
      </c>
      <c r="C1001" t="s">
        <v>393</v>
      </c>
      <c r="D1001" t="s">
        <v>17</v>
      </c>
      <c r="E1001" t="s">
        <v>18</v>
      </c>
      <c r="F1001">
        <v>1.73</v>
      </c>
      <c r="G1001">
        <v>47.4</v>
      </c>
      <c r="H1001" t="s">
        <v>37</v>
      </c>
      <c r="I1001" t="s">
        <v>38</v>
      </c>
      <c r="J1001" t="s">
        <v>3065</v>
      </c>
      <c r="K1001" t="s">
        <v>191</v>
      </c>
      <c r="L1001" t="s">
        <v>475</v>
      </c>
      <c r="M1001" t="s">
        <v>24</v>
      </c>
      <c r="N1001" t="s">
        <v>3066</v>
      </c>
      <c r="O1001" t="s">
        <v>3067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38BC-38B9-2245-A707-6DCAC973F1B8}">
  <dimension ref="A1:T1002"/>
  <sheetViews>
    <sheetView topLeftCell="N1" zoomScale="99" workbookViewId="0">
      <selection activeCell="R10" sqref="R10"/>
    </sheetView>
  </sheetViews>
  <sheetFormatPr baseColWidth="10" defaultRowHeight="16" x14ac:dyDescent="0.2"/>
  <cols>
    <col min="1" max="1" width="15.83203125" style="4" bestFit="1" customWidth="1"/>
    <col min="2" max="2" width="36" style="3" bestFit="1" customWidth="1"/>
    <col min="3" max="3" width="22.1640625" style="3" bestFit="1" customWidth="1"/>
    <col min="4" max="4" width="12" style="3" bestFit="1" customWidth="1"/>
    <col min="5" max="5" width="11.83203125" style="3" bestFit="1" customWidth="1"/>
    <col min="6" max="6" width="21" style="1" bestFit="1" customWidth="1"/>
    <col min="7" max="7" width="21.5" style="1" bestFit="1" customWidth="1"/>
    <col min="8" max="8" width="12" style="3" bestFit="1" customWidth="1"/>
    <col min="9" max="9" width="8.5" style="3" bestFit="1" customWidth="1"/>
    <col min="10" max="10" width="20.1640625" style="2" bestFit="1" customWidth="1"/>
    <col min="11" max="11" width="21" style="3" bestFit="1" customWidth="1"/>
    <col min="12" max="12" width="18.5" style="3" bestFit="1" customWidth="1"/>
    <col min="13" max="13" width="20.5" style="3" bestFit="1" customWidth="1"/>
    <col min="14" max="14" width="23.5" style="3" bestFit="1" customWidth="1"/>
    <col min="15" max="15" width="127.5" style="3" bestFit="1" customWidth="1"/>
    <col min="16" max="16" width="17.6640625" bestFit="1" customWidth="1"/>
    <col min="17" max="17" width="17.1640625" bestFit="1" customWidth="1"/>
  </cols>
  <sheetData>
    <row r="1" spans="1:17" x14ac:dyDescent="0.2">
      <c r="A1" s="4" t="s">
        <v>0</v>
      </c>
      <c r="B1" s="3" t="s">
        <v>1</v>
      </c>
      <c r="C1" s="3" t="s">
        <v>2</v>
      </c>
      <c r="D1" s="3" t="s">
        <v>3</v>
      </c>
      <c r="E1" s="3" t="s">
        <v>4</v>
      </c>
      <c r="F1" s="1" t="s">
        <v>5</v>
      </c>
      <c r="G1" s="1" t="s">
        <v>6</v>
      </c>
      <c r="H1" s="3" t="s">
        <v>7</v>
      </c>
      <c r="I1" s="3" t="s">
        <v>8</v>
      </c>
      <c r="J1" s="2" t="s">
        <v>9</v>
      </c>
      <c r="K1" s="3" t="s">
        <v>10</v>
      </c>
      <c r="L1" s="3" t="s">
        <v>11</v>
      </c>
      <c r="M1" s="3" t="s">
        <v>12</v>
      </c>
      <c r="N1" s="3" t="s">
        <v>13</v>
      </c>
      <c r="O1" s="3" t="s">
        <v>14</v>
      </c>
      <c r="P1" t="s">
        <v>3080</v>
      </c>
    </row>
    <row r="2" spans="1:17" x14ac:dyDescent="0.2">
      <c r="A2" s="4">
        <v>1</v>
      </c>
      <c r="B2" s="3" t="s">
        <v>15</v>
      </c>
      <c r="C2" s="3" t="s">
        <v>16</v>
      </c>
      <c r="D2" s="3" t="s">
        <v>17</v>
      </c>
      <c r="E2" s="3" t="s">
        <v>18</v>
      </c>
      <c r="F2" s="1">
        <v>1.9</v>
      </c>
      <c r="G2" s="1">
        <v>62</v>
      </c>
      <c r="H2" s="3" t="s">
        <v>19</v>
      </c>
      <c r="I2" s="3" t="s">
        <v>20</v>
      </c>
      <c r="J2" s="2" t="s">
        <v>21</v>
      </c>
      <c r="K2" s="3" t="s">
        <v>22</v>
      </c>
      <c r="L2" s="3" t="s">
        <v>23</v>
      </c>
      <c r="M2" s="3" t="s">
        <v>24</v>
      </c>
      <c r="N2" s="3" t="s">
        <v>25</v>
      </c>
      <c r="O2" s="3" t="s">
        <v>26</v>
      </c>
      <c r="P2">
        <f>IF(IFERROR(VLOOKUP(crocodile_dataset[[#This Row],[Observation ID]],A4:A1002,1,FALSE),0),1,0)</f>
        <v>0</v>
      </c>
      <c r="Q2" s="3"/>
    </row>
    <row r="3" spans="1:17" x14ac:dyDescent="0.2">
      <c r="A3" s="4">
        <v>2</v>
      </c>
      <c r="B3" s="3" t="s">
        <v>27</v>
      </c>
      <c r="C3" s="3" t="s">
        <v>28</v>
      </c>
      <c r="D3" s="3" t="s">
        <v>17</v>
      </c>
      <c r="E3" s="3" t="s">
        <v>18</v>
      </c>
      <c r="F3" s="1">
        <v>4.09</v>
      </c>
      <c r="G3" s="1">
        <v>334.5</v>
      </c>
      <c r="H3" s="3" t="s">
        <v>19</v>
      </c>
      <c r="I3" s="3" t="s">
        <v>20</v>
      </c>
      <c r="J3" s="2" t="s">
        <v>29</v>
      </c>
      <c r="K3" s="3" t="s">
        <v>30</v>
      </c>
      <c r="L3" s="3" t="s">
        <v>31</v>
      </c>
      <c r="M3" s="3" t="s">
        <v>32</v>
      </c>
      <c r="N3" s="3" t="s">
        <v>33</v>
      </c>
      <c r="O3" s="3" t="s">
        <v>34</v>
      </c>
      <c r="P3">
        <f>IF(IFERROR(VLOOKUP(crocodile_dataset[[#This Row],[Observation ID]],A5:A1003,1,FALSE),0),1,0)</f>
        <v>0</v>
      </c>
    </row>
    <row r="4" spans="1:17" x14ac:dyDescent="0.2">
      <c r="A4" s="4">
        <v>3</v>
      </c>
      <c r="B4" s="3" t="s">
        <v>35</v>
      </c>
      <c r="C4" s="3" t="s">
        <v>36</v>
      </c>
      <c r="D4" s="3" t="s">
        <v>17</v>
      </c>
      <c r="E4" s="3" t="s">
        <v>18</v>
      </c>
      <c r="F4" s="1">
        <v>1.08</v>
      </c>
      <c r="G4" s="1">
        <v>118.2</v>
      </c>
      <c r="H4" s="3" t="s">
        <v>37</v>
      </c>
      <c r="I4" s="3" t="s">
        <v>38</v>
      </c>
      <c r="J4" s="2" t="s">
        <v>39</v>
      </c>
      <c r="K4" s="3" t="s">
        <v>30</v>
      </c>
      <c r="L4" s="3" t="s">
        <v>40</v>
      </c>
      <c r="M4" s="3" t="s">
        <v>41</v>
      </c>
      <c r="N4" s="3" t="s">
        <v>42</v>
      </c>
      <c r="O4" s="3" t="s">
        <v>43</v>
      </c>
      <c r="P4">
        <f>IF(IFERROR(VLOOKUP(crocodile_dataset[[#This Row],[Observation ID]],A6:A1004,1,FALSE),0),1,0)</f>
        <v>0</v>
      </c>
    </row>
    <row r="5" spans="1:17" x14ac:dyDescent="0.2">
      <c r="A5" s="4">
        <v>4</v>
      </c>
      <c r="B5" s="3" t="s">
        <v>15</v>
      </c>
      <c r="C5" s="3" t="s">
        <v>16</v>
      </c>
      <c r="D5" s="3" t="s">
        <v>17</v>
      </c>
      <c r="E5" s="3" t="s">
        <v>18</v>
      </c>
      <c r="F5" s="1">
        <v>2.42</v>
      </c>
      <c r="G5" s="1">
        <v>90.4</v>
      </c>
      <c r="H5" s="3" t="s">
        <v>19</v>
      </c>
      <c r="I5" s="3" t="s">
        <v>20</v>
      </c>
      <c r="J5" s="2" t="s">
        <v>44</v>
      </c>
      <c r="K5" s="3" t="s">
        <v>45</v>
      </c>
      <c r="L5" s="3" t="s">
        <v>46</v>
      </c>
      <c r="M5" s="3" t="s">
        <v>24</v>
      </c>
      <c r="N5" s="3" t="s">
        <v>47</v>
      </c>
      <c r="O5" s="3" t="s">
        <v>48</v>
      </c>
      <c r="P5">
        <f>IF(IFERROR(VLOOKUP(crocodile_dataset[[#This Row],[Observation ID]],A7:A1005,1,FALSE),0),1,0)</f>
        <v>0</v>
      </c>
    </row>
    <row r="6" spans="1:17" x14ac:dyDescent="0.2">
      <c r="A6" s="4">
        <v>5</v>
      </c>
      <c r="B6" s="3" t="s">
        <v>49</v>
      </c>
      <c r="C6" s="3" t="s">
        <v>50</v>
      </c>
      <c r="D6" s="3" t="s">
        <v>17</v>
      </c>
      <c r="E6" s="3" t="s">
        <v>18</v>
      </c>
      <c r="F6" s="1">
        <v>3.75</v>
      </c>
      <c r="G6" s="1">
        <v>269.39999999999998</v>
      </c>
      <c r="H6" s="3" t="s">
        <v>19</v>
      </c>
      <c r="I6" s="3" t="s">
        <v>38</v>
      </c>
      <c r="J6" s="2" t="s">
        <v>51</v>
      </c>
      <c r="K6" s="3" t="s">
        <v>52</v>
      </c>
      <c r="L6" s="3" t="s">
        <v>46</v>
      </c>
      <c r="M6" s="3" t="s">
        <v>32</v>
      </c>
      <c r="N6" s="3" t="s">
        <v>53</v>
      </c>
      <c r="O6" s="3" t="s">
        <v>54</v>
      </c>
      <c r="P6">
        <f>IF(IFERROR(VLOOKUP(crocodile_dataset[[#This Row],[Observation ID]],A8:A1006,1,FALSE),0),1,0)</f>
        <v>0</v>
      </c>
    </row>
    <row r="7" spans="1:17" x14ac:dyDescent="0.2">
      <c r="A7" s="4">
        <v>6</v>
      </c>
      <c r="B7" s="3" t="s">
        <v>49</v>
      </c>
      <c r="C7" s="3" t="s">
        <v>50</v>
      </c>
      <c r="D7" s="3" t="s">
        <v>17</v>
      </c>
      <c r="E7" s="3" t="s">
        <v>18</v>
      </c>
      <c r="F7" s="1">
        <v>2.64</v>
      </c>
      <c r="G7" s="1">
        <v>137.4</v>
      </c>
      <c r="H7" s="3" t="s">
        <v>19</v>
      </c>
      <c r="I7" s="3" t="s">
        <v>20</v>
      </c>
      <c r="J7" s="2" t="s">
        <v>55</v>
      </c>
      <c r="K7" s="3" t="s">
        <v>52</v>
      </c>
      <c r="L7" s="3" t="s">
        <v>56</v>
      </c>
      <c r="M7" s="3" t="s">
        <v>32</v>
      </c>
      <c r="N7" s="3" t="s">
        <v>57</v>
      </c>
      <c r="O7" s="3" t="s">
        <v>58</v>
      </c>
      <c r="P7">
        <f>IF(IFERROR(VLOOKUP(crocodile_dataset[[#This Row],[Observation ID]],A9:A1007,1,FALSE),0),1,0)</f>
        <v>0</v>
      </c>
    </row>
    <row r="8" spans="1:17" x14ac:dyDescent="0.2">
      <c r="A8" s="4">
        <v>7</v>
      </c>
      <c r="B8" s="3" t="s">
        <v>59</v>
      </c>
      <c r="C8" s="3" t="s">
        <v>60</v>
      </c>
      <c r="D8" s="3" t="s">
        <v>17</v>
      </c>
      <c r="E8" s="3" t="s">
        <v>18</v>
      </c>
      <c r="F8" s="1">
        <v>2.85</v>
      </c>
      <c r="G8" s="1">
        <v>157.69999999999999</v>
      </c>
      <c r="H8" s="3" t="s">
        <v>61</v>
      </c>
      <c r="I8" s="3" t="s">
        <v>20</v>
      </c>
      <c r="J8" s="2" t="s">
        <v>62</v>
      </c>
      <c r="K8" s="3" t="s">
        <v>63</v>
      </c>
      <c r="L8" s="3" t="s">
        <v>64</v>
      </c>
      <c r="M8" s="3" t="s">
        <v>41</v>
      </c>
      <c r="N8" s="3" t="s">
        <v>65</v>
      </c>
      <c r="O8" s="3" t="s">
        <v>66</v>
      </c>
      <c r="P8">
        <f>IF(IFERROR(VLOOKUP(crocodile_dataset[[#This Row],[Observation ID]],A10:A1008,1,FALSE),0),1,0)</f>
        <v>0</v>
      </c>
    </row>
    <row r="9" spans="1:17" x14ac:dyDescent="0.2">
      <c r="A9" s="4">
        <v>8</v>
      </c>
      <c r="B9" s="3" t="s">
        <v>67</v>
      </c>
      <c r="C9" s="3" t="s">
        <v>68</v>
      </c>
      <c r="D9" s="3" t="s">
        <v>17</v>
      </c>
      <c r="E9" s="3" t="s">
        <v>69</v>
      </c>
      <c r="F9" s="1">
        <v>0.35</v>
      </c>
      <c r="G9" s="1">
        <v>4.7</v>
      </c>
      <c r="H9" s="3" t="s">
        <v>37</v>
      </c>
      <c r="I9" s="3" t="s">
        <v>38</v>
      </c>
      <c r="J9" s="2" t="s">
        <v>70</v>
      </c>
      <c r="K9" s="3" t="s">
        <v>71</v>
      </c>
      <c r="L9" s="3" t="s">
        <v>72</v>
      </c>
      <c r="M9" s="3" t="s">
        <v>73</v>
      </c>
      <c r="N9" s="3" t="s">
        <v>74</v>
      </c>
      <c r="O9" s="3" t="s">
        <v>75</v>
      </c>
      <c r="P9">
        <f>IF(IFERROR(VLOOKUP(crocodile_dataset[[#This Row],[Observation ID]],A11:A1009,1,FALSE),0),1,0)</f>
        <v>0</v>
      </c>
    </row>
    <row r="10" spans="1:17" x14ac:dyDescent="0.2">
      <c r="A10" s="4">
        <v>9</v>
      </c>
      <c r="B10" s="3" t="s">
        <v>76</v>
      </c>
      <c r="C10" s="3" t="s">
        <v>77</v>
      </c>
      <c r="D10" s="3" t="s">
        <v>17</v>
      </c>
      <c r="E10" s="3" t="s">
        <v>18</v>
      </c>
      <c r="F10" s="1">
        <v>3.05</v>
      </c>
      <c r="G10" s="1">
        <v>201.2</v>
      </c>
      <c r="H10" s="3" t="s">
        <v>19</v>
      </c>
      <c r="I10" s="3" t="s">
        <v>20</v>
      </c>
      <c r="J10" s="2" t="s">
        <v>78</v>
      </c>
      <c r="K10" s="3" t="s">
        <v>79</v>
      </c>
      <c r="L10" s="3" t="s">
        <v>80</v>
      </c>
      <c r="M10" s="3" t="s">
        <v>24</v>
      </c>
      <c r="N10" s="3" t="s">
        <v>81</v>
      </c>
      <c r="O10" s="3" t="s">
        <v>82</v>
      </c>
      <c r="P10">
        <f>IF(IFERROR(VLOOKUP(crocodile_dataset[[#This Row],[Observation ID]],A12:A1010,1,FALSE),0),1,0)</f>
        <v>0</v>
      </c>
    </row>
    <row r="11" spans="1:17" x14ac:dyDescent="0.2">
      <c r="A11" s="4">
        <v>10</v>
      </c>
      <c r="B11" s="3" t="s">
        <v>15</v>
      </c>
      <c r="C11" s="3" t="s">
        <v>16</v>
      </c>
      <c r="D11" s="3" t="s">
        <v>17</v>
      </c>
      <c r="E11" s="3" t="s">
        <v>18</v>
      </c>
      <c r="F11" s="1">
        <v>3.39</v>
      </c>
      <c r="G11" s="1">
        <v>197.2</v>
      </c>
      <c r="H11" s="3" t="s">
        <v>19</v>
      </c>
      <c r="I11" s="3" t="s">
        <v>20</v>
      </c>
      <c r="J11" s="2" t="s">
        <v>83</v>
      </c>
      <c r="K11" s="3" t="s">
        <v>45</v>
      </c>
      <c r="L11" s="3" t="s">
        <v>84</v>
      </c>
      <c r="M11" s="3" t="s">
        <v>24</v>
      </c>
      <c r="N11" s="3" t="s">
        <v>85</v>
      </c>
      <c r="O11" s="3" t="s">
        <v>86</v>
      </c>
      <c r="P11">
        <f>IF(IFERROR(VLOOKUP(crocodile_dataset[[#This Row],[Observation ID]],A13:A1011,1,FALSE),0),1,0)</f>
        <v>0</v>
      </c>
    </row>
    <row r="12" spans="1:17" x14ac:dyDescent="0.2">
      <c r="A12" s="4">
        <v>11</v>
      </c>
      <c r="B12" s="3" t="s">
        <v>87</v>
      </c>
      <c r="C12" s="3" t="s">
        <v>88</v>
      </c>
      <c r="D12" s="3" t="s">
        <v>17</v>
      </c>
      <c r="E12" s="3" t="s">
        <v>69</v>
      </c>
      <c r="F12" s="1">
        <v>1.22</v>
      </c>
      <c r="G12" s="1">
        <v>15.8</v>
      </c>
      <c r="H12" s="3" t="s">
        <v>19</v>
      </c>
      <c r="I12" s="3" t="s">
        <v>20</v>
      </c>
      <c r="J12" s="2" t="s">
        <v>89</v>
      </c>
      <c r="K12" s="3" t="s">
        <v>90</v>
      </c>
      <c r="L12" s="3" t="s">
        <v>91</v>
      </c>
      <c r="M12" s="3" t="s">
        <v>32</v>
      </c>
      <c r="N12" s="3" t="s">
        <v>92</v>
      </c>
      <c r="O12" s="3" t="s">
        <v>93</v>
      </c>
      <c r="P12">
        <f>IF(IFERROR(VLOOKUP(crocodile_dataset[[#This Row],[Observation ID]],A14:A1012,1,FALSE),0),1,0)</f>
        <v>0</v>
      </c>
    </row>
    <row r="13" spans="1:17" x14ac:dyDescent="0.2">
      <c r="A13" s="4">
        <v>12</v>
      </c>
      <c r="B13" s="3" t="s">
        <v>15</v>
      </c>
      <c r="C13" s="3" t="s">
        <v>16</v>
      </c>
      <c r="D13" s="3" t="s">
        <v>17</v>
      </c>
      <c r="E13" s="3" t="s">
        <v>18</v>
      </c>
      <c r="F13" s="1">
        <v>1.84</v>
      </c>
      <c r="G13" s="1">
        <v>60.7</v>
      </c>
      <c r="H13" s="3" t="s">
        <v>19</v>
      </c>
      <c r="I13" s="3" t="s">
        <v>20</v>
      </c>
      <c r="J13" s="2" t="s">
        <v>94</v>
      </c>
      <c r="K13" s="3" t="s">
        <v>22</v>
      </c>
      <c r="L13" s="3" t="s">
        <v>84</v>
      </c>
      <c r="M13" s="3" t="s">
        <v>24</v>
      </c>
      <c r="N13" s="3" t="s">
        <v>95</v>
      </c>
      <c r="O13" s="3" t="s">
        <v>96</v>
      </c>
      <c r="P13">
        <f>IF(IFERROR(VLOOKUP(crocodile_dataset[[#This Row],[Observation ID]],A15:A1013,1,FALSE),0),1,0)</f>
        <v>0</v>
      </c>
    </row>
    <row r="14" spans="1:17" x14ac:dyDescent="0.2">
      <c r="A14" s="4">
        <v>13</v>
      </c>
      <c r="B14" s="3" t="s">
        <v>59</v>
      </c>
      <c r="C14" s="3" t="s">
        <v>60</v>
      </c>
      <c r="D14" s="3" t="s">
        <v>17</v>
      </c>
      <c r="E14" s="3" t="s">
        <v>18</v>
      </c>
      <c r="F14" s="1">
        <v>2.63</v>
      </c>
      <c r="G14" s="1">
        <v>121.3</v>
      </c>
      <c r="H14" s="3" t="s">
        <v>61</v>
      </c>
      <c r="I14" s="3" t="s">
        <v>38</v>
      </c>
      <c r="J14" s="2" t="s">
        <v>97</v>
      </c>
      <c r="K14" s="3" t="s">
        <v>98</v>
      </c>
      <c r="L14" s="3" t="s">
        <v>64</v>
      </c>
      <c r="M14" s="3" t="s">
        <v>41</v>
      </c>
      <c r="N14" s="3" t="s">
        <v>99</v>
      </c>
      <c r="O14" s="3" t="s">
        <v>100</v>
      </c>
      <c r="P14">
        <f>IF(IFERROR(VLOOKUP(crocodile_dataset[[#This Row],[Observation ID]],A16:A1014,1,FALSE),0),1,0)</f>
        <v>0</v>
      </c>
    </row>
    <row r="15" spans="1:17" x14ac:dyDescent="0.2">
      <c r="A15" s="4">
        <v>14</v>
      </c>
      <c r="B15" s="3" t="s">
        <v>27</v>
      </c>
      <c r="C15" s="3" t="s">
        <v>28</v>
      </c>
      <c r="D15" s="3" t="s">
        <v>17</v>
      </c>
      <c r="E15" s="3" t="s">
        <v>18</v>
      </c>
      <c r="F15" s="1">
        <v>3.65</v>
      </c>
      <c r="G15" s="1">
        <v>217.7</v>
      </c>
      <c r="H15" s="3" t="s">
        <v>19</v>
      </c>
      <c r="I15" s="3" t="s">
        <v>20</v>
      </c>
      <c r="J15" s="2" t="s">
        <v>101</v>
      </c>
      <c r="K15" s="3" t="s">
        <v>45</v>
      </c>
      <c r="L15" s="3" t="s">
        <v>31</v>
      </c>
      <c r="M15" s="3" t="s">
        <v>32</v>
      </c>
      <c r="N15" s="3" t="s">
        <v>102</v>
      </c>
      <c r="O15" s="3" t="s">
        <v>103</v>
      </c>
      <c r="P15">
        <f>IF(IFERROR(VLOOKUP(crocodile_dataset[[#This Row],[Observation ID]],A17:A1015,1,FALSE),0),1,0)</f>
        <v>0</v>
      </c>
    </row>
    <row r="16" spans="1:17" x14ac:dyDescent="0.2">
      <c r="A16" s="4">
        <v>15</v>
      </c>
      <c r="B16" s="3" t="s">
        <v>87</v>
      </c>
      <c r="C16" s="3" t="s">
        <v>88</v>
      </c>
      <c r="D16" s="3" t="s">
        <v>17</v>
      </c>
      <c r="E16" s="3" t="s">
        <v>69</v>
      </c>
      <c r="F16" s="1">
        <v>1.32</v>
      </c>
      <c r="G16" s="1">
        <v>19.2</v>
      </c>
      <c r="H16" s="3" t="s">
        <v>19</v>
      </c>
      <c r="I16" s="3" t="s">
        <v>104</v>
      </c>
      <c r="J16" s="2" t="s">
        <v>105</v>
      </c>
      <c r="K16" s="3" t="s">
        <v>106</v>
      </c>
      <c r="L16" s="3" t="s">
        <v>91</v>
      </c>
      <c r="M16" s="3" t="s">
        <v>32</v>
      </c>
      <c r="N16" s="3" t="s">
        <v>107</v>
      </c>
      <c r="O16" s="3" t="s">
        <v>108</v>
      </c>
      <c r="P16">
        <f>IF(IFERROR(VLOOKUP(crocodile_dataset[[#This Row],[Observation ID]],A18:A1016,1,FALSE),0),1,0)</f>
        <v>0</v>
      </c>
    </row>
    <row r="17" spans="1:16" x14ac:dyDescent="0.2">
      <c r="A17" s="4">
        <v>16</v>
      </c>
      <c r="B17" s="3" t="s">
        <v>15</v>
      </c>
      <c r="C17" s="3" t="s">
        <v>16</v>
      </c>
      <c r="D17" s="3" t="s">
        <v>17</v>
      </c>
      <c r="E17" s="3" t="s">
        <v>18</v>
      </c>
      <c r="F17" s="1">
        <v>2</v>
      </c>
      <c r="G17" s="1">
        <v>67.900000000000006</v>
      </c>
      <c r="H17" s="3" t="s">
        <v>19</v>
      </c>
      <c r="I17" s="3" t="s">
        <v>38</v>
      </c>
      <c r="J17" s="2" t="s">
        <v>109</v>
      </c>
      <c r="K17" s="3" t="s">
        <v>45</v>
      </c>
      <c r="L17" s="3" t="s">
        <v>46</v>
      </c>
      <c r="M17" s="3" t="s">
        <v>24</v>
      </c>
      <c r="N17" s="3" t="s">
        <v>110</v>
      </c>
      <c r="O17" s="3" t="s">
        <v>111</v>
      </c>
      <c r="P17">
        <f>IF(IFERROR(VLOOKUP(crocodile_dataset[[#This Row],[Observation ID]],A19:A1017,1,FALSE),0),1,0)</f>
        <v>0</v>
      </c>
    </row>
    <row r="18" spans="1:16" x14ac:dyDescent="0.2">
      <c r="A18" s="4">
        <v>17</v>
      </c>
      <c r="B18" s="3" t="s">
        <v>15</v>
      </c>
      <c r="C18" s="3" t="s">
        <v>16</v>
      </c>
      <c r="D18" s="3" t="s">
        <v>17</v>
      </c>
      <c r="E18" s="3" t="s">
        <v>18</v>
      </c>
      <c r="F18" s="1">
        <v>1.98</v>
      </c>
      <c r="G18" s="1">
        <v>61.5</v>
      </c>
      <c r="H18" s="3" t="s">
        <v>37</v>
      </c>
      <c r="I18" s="3" t="s">
        <v>38</v>
      </c>
      <c r="J18" s="2" t="s">
        <v>112</v>
      </c>
      <c r="K18" s="3" t="s">
        <v>45</v>
      </c>
      <c r="L18" s="3" t="s">
        <v>84</v>
      </c>
      <c r="M18" s="3" t="s">
        <v>24</v>
      </c>
      <c r="N18" s="3" t="s">
        <v>113</v>
      </c>
      <c r="O18" s="3" t="s">
        <v>114</v>
      </c>
      <c r="P18">
        <f>IF(IFERROR(VLOOKUP(crocodile_dataset[[#This Row],[Observation ID]],A20:A1018,1,FALSE),0),1,0)</f>
        <v>0</v>
      </c>
    </row>
    <row r="19" spans="1:16" x14ac:dyDescent="0.2">
      <c r="A19" s="4">
        <v>18</v>
      </c>
      <c r="B19" s="3" t="s">
        <v>115</v>
      </c>
      <c r="C19" s="3" t="s">
        <v>116</v>
      </c>
      <c r="D19" s="3" t="s">
        <v>17</v>
      </c>
      <c r="E19" s="3" t="s">
        <v>18</v>
      </c>
      <c r="F19" s="1">
        <v>4.37</v>
      </c>
      <c r="G19" s="1">
        <v>565</v>
      </c>
      <c r="H19" s="3" t="s">
        <v>19</v>
      </c>
      <c r="I19" s="3" t="s">
        <v>104</v>
      </c>
      <c r="J19" s="2" t="s">
        <v>117</v>
      </c>
      <c r="K19" s="3" t="s">
        <v>79</v>
      </c>
      <c r="L19" s="3" t="s">
        <v>56</v>
      </c>
      <c r="M19" s="3" t="s">
        <v>24</v>
      </c>
      <c r="N19" s="3" t="s">
        <v>118</v>
      </c>
      <c r="O19" s="3" t="s">
        <v>119</v>
      </c>
      <c r="P19">
        <f>IF(IFERROR(VLOOKUP(crocodile_dataset[[#This Row],[Observation ID]],A21:A1019,1,FALSE),0),1,0)</f>
        <v>0</v>
      </c>
    </row>
    <row r="20" spans="1:16" x14ac:dyDescent="0.2">
      <c r="A20" s="4">
        <v>19</v>
      </c>
      <c r="B20" s="3" t="s">
        <v>120</v>
      </c>
      <c r="C20" s="3" t="s">
        <v>121</v>
      </c>
      <c r="D20" s="3" t="s">
        <v>17</v>
      </c>
      <c r="E20" s="3" t="s">
        <v>18</v>
      </c>
      <c r="F20" s="1">
        <v>1.07</v>
      </c>
      <c r="G20" s="1">
        <v>31.1</v>
      </c>
      <c r="H20" s="3" t="s">
        <v>37</v>
      </c>
      <c r="I20" s="3" t="s">
        <v>38</v>
      </c>
      <c r="J20" s="2" t="s">
        <v>122</v>
      </c>
      <c r="K20" s="3" t="s">
        <v>123</v>
      </c>
      <c r="L20" s="3" t="s">
        <v>124</v>
      </c>
      <c r="M20" s="3" t="s">
        <v>73</v>
      </c>
      <c r="N20" s="3" t="s">
        <v>125</v>
      </c>
      <c r="O20" s="3" t="s">
        <v>126</v>
      </c>
      <c r="P20">
        <f>IF(IFERROR(VLOOKUP(crocodile_dataset[[#This Row],[Observation ID]],A22:A1020,1,FALSE),0),1,0)</f>
        <v>0</v>
      </c>
    </row>
    <row r="21" spans="1:16" x14ac:dyDescent="0.2">
      <c r="A21" s="4">
        <v>20</v>
      </c>
      <c r="B21" s="3" t="s">
        <v>127</v>
      </c>
      <c r="C21" s="3" t="s">
        <v>128</v>
      </c>
      <c r="D21" s="3" t="s">
        <v>17</v>
      </c>
      <c r="E21" s="3" t="s">
        <v>18</v>
      </c>
      <c r="F21" s="1">
        <v>1.55</v>
      </c>
      <c r="G21" s="1">
        <v>350.9</v>
      </c>
      <c r="H21" s="3" t="s">
        <v>37</v>
      </c>
      <c r="I21" s="3" t="s">
        <v>20</v>
      </c>
      <c r="J21" s="2" t="s">
        <v>129</v>
      </c>
      <c r="K21" s="3" t="s">
        <v>130</v>
      </c>
      <c r="L21" s="3" t="s">
        <v>131</v>
      </c>
      <c r="M21" s="3" t="s">
        <v>24</v>
      </c>
      <c r="N21" s="3" t="s">
        <v>132</v>
      </c>
      <c r="O21" s="3" t="s">
        <v>133</v>
      </c>
      <c r="P21">
        <f>IF(IFERROR(VLOOKUP(crocodile_dataset[[#This Row],[Observation ID]],A23:A1021,1,FALSE),0),1,0)</f>
        <v>0</v>
      </c>
    </row>
    <row r="22" spans="1:16" x14ac:dyDescent="0.2">
      <c r="A22" s="4">
        <v>21</v>
      </c>
      <c r="B22" s="3" t="s">
        <v>120</v>
      </c>
      <c r="C22" s="3" t="s">
        <v>121</v>
      </c>
      <c r="D22" s="3" t="s">
        <v>17</v>
      </c>
      <c r="E22" s="3" t="s">
        <v>18</v>
      </c>
      <c r="F22" s="1">
        <v>2.52</v>
      </c>
      <c r="G22" s="1">
        <v>89.6</v>
      </c>
      <c r="H22" s="3" t="s">
        <v>61</v>
      </c>
      <c r="I22" s="3" t="s">
        <v>38</v>
      </c>
      <c r="J22" s="2" t="s">
        <v>134</v>
      </c>
      <c r="K22" s="3" t="s">
        <v>135</v>
      </c>
      <c r="L22" s="3" t="s">
        <v>124</v>
      </c>
      <c r="M22" s="3" t="s">
        <v>73</v>
      </c>
      <c r="N22" s="3" t="s">
        <v>136</v>
      </c>
      <c r="O22" s="3" t="s">
        <v>137</v>
      </c>
      <c r="P22">
        <f>IF(IFERROR(VLOOKUP(crocodile_dataset[[#This Row],[Observation ID]],A24:A1022,1,FALSE),0),1,0)</f>
        <v>0</v>
      </c>
    </row>
    <row r="23" spans="1:16" x14ac:dyDescent="0.2">
      <c r="A23" s="4">
        <v>22</v>
      </c>
      <c r="B23" s="3" t="s">
        <v>115</v>
      </c>
      <c r="C23" s="3" t="s">
        <v>116</v>
      </c>
      <c r="D23" s="3" t="s">
        <v>17</v>
      </c>
      <c r="E23" s="3" t="s">
        <v>18</v>
      </c>
      <c r="F23" s="1">
        <v>4.6500000000000004</v>
      </c>
      <c r="G23" s="1">
        <v>759.8</v>
      </c>
      <c r="H23" s="3" t="s">
        <v>19</v>
      </c>
      <c r="I23" s="3" t="s">
        <v>20</v>
      </c>
      <c r="J23" s="2" t="s">
        <v>138</v>
      </c>
      <c r="K23" s="3" t="s">
        <v>139</v>
      </c>
      <c r="L23" s="3" t="s">
        <v>80</v>
      </c>
      <c r="M23" s="3" t="s">
        <v>24</v>
      </c>
      <c r="N23" s="3" t="s">
        <v>140</v>
      </c>
      <c r="O23" s="3" t="s">
        <v>141</v>
      </c>
      <c r="P23">
        <f>IF(IFERROR(VLOOKUP(crocodile_dataset[[#This Row],[Observation ID]],A25:A1023,1,FALSE),0),1,0)</f>
        <v>0</v>
      </c>
    </row>
    <row r="24" spans="1:16" x14ac:dyDescent="0.2">
      <c r="A24" s="4">
        <v>23</v>
      </c>
      <c r="B24" s="3" t="s">
        <v>67</v>
      </c>
      <c r="C24" s="3" t="s">
        <v>68</v>
      </c>
      <c r="D24" s="3" t="s">
        <v>17</v>
      </c>
      <c r="E24" s="3" t="s">
        <v>69</v>
      </c>
      <c r="F24" s="1">
        <v>1.77</v>
      </c>
      <c r="G24" s="1">
        <v>36</v>
      </c>
      <c r="H24" s="3" t="s">
        <v>19</v>
      </c>
      <c r="I24" s="3" t="s">
        <v>20</v>
      </c>
      <c r="J24" s="2" t="s">
        <v>39</v>
      </c>
      <c r="K24" s="3" t="s">
        <v>142</v>
      </c>
      <c r="L24" s="3" t="s">
        <v>72</v>
      </c>
      <c r="M24" s="3" t="s">
        <v>73</v>
      </c>
      <c r="N24" s="3" t="s">
        <v>143</v>
      </c>
      <c r="O24" s="3" t="s">
        <v>144</v>
      </c>
      <c r="P24">
        <f>IF(IFERROR(VLOOKUP(crocodile_dataset[[#This Row],[Observation ID]],A26:A1024,1,FALSE),0),1,0)</f>
        <v>0</v>
      </c>
    </row>
    <row r="25" spans="1:16" x14ac:dyDescent="0.2">
      <c r="A25" s="4">
        <v>24</v>
      </c>
      <c r="B25" s="3" t="s">
        <v>145</v>
      </c>
      <c r="C25" s="3" t="s">
        <v>146</v>
      </c>
      <c r="D25" s="3" t="s">
        <v>17</v>
      </c>
      <c r="E25" s="3" t="s">
        <v>18</v>
      </c>
      <c r="F25" s="1">
        <v>2.44</v>
      </c>
      <c r="G25" s="1">
        <v>107.9</v>
      </c>
      <c r="H25" s="3" t="s">
        <v>61</v>
      </c>
      <c r="I25" s="3" t="s">
        <v>20</v>
      </c>
      <c r="J25" s="2" t="s">
        <v>147</v>
      </c>
      <c r="K25" s="3" t="s">
        <v>148</v>
      </c>
      <c r="L25" s="3" t="s">
        <v>23</v>
      </c>
      <c r="M25" s="3" t="s">
        <v>41</v>
      </c>
      <c r="N25" s="3" t="s">
        <v>149</v>
      </c>
      <c r="O25" s="3" t="s">
        <v>150</v>
      </c>
      <c r="P25">
        <f>IF(IFERROR(VLOOKUP(crocodile_dataset[[#This Row],[Observation ID]],A27:A1025,1,FALSE),0),1,0)</f>
        <v>0</v>
      </c>
    </row>
    <row r="26" spans="1:16" x14ac:dyDescent="0.2">
      <c r="A26" s="4">
        <v>25</v>
      </c>
      <c r="B26" s="3" t="s">
        <v>115</v>
      </c>
      <c r="C26" s="3" t="s">
        <v>116</v>
      </c>
      <c r="D26" s="3" t="s">
        <v>17</v>
      </c>
      <c r="E26" s="3" t="s">
        <v>18</v>
      </c>
      <c r="F26" s="1">
        <v>3.18</v>
      </c>
      <c r="G26" s="1">
        <v>342.1</v>
      </c>
      <c r="H26" s="3" t="s">
        <v>37</v>
      </c>
      <c r="I26" s="3" t="s">
        <v>20</v>
      </c>
      <c r="J26" s="2" t="s">
        <v>151</v>
      </c>
      <c r="K26" s="3" t="s">
        <v>152</v>
      </c>
      <c r="L26" s="3" t="s">
        <v>153</v>
      </c>
      <c r="M26" s="3" t="s">
        <v>24</v>
      </c>
      <c r="N26" s="3" t="s">
        <v>154</v>
      </c>
      <c r="O26" s="3" t="s">
        <v>155</v>
      </c>
      <c r="P26">
        <f>IF(IFERROR(VLOOKUP(crocodile_dataset[[#This Row],[Observation ID]],A28:A1026,1,FALSE),0),1,0)</f>
        <v>0</v>
      </c>
    </row>
    <row r="27" spans="1:16" x14ac:dyDescent="0.2">
      <c r="A27" s="4">
        <v>26</v>
      </c>
      <c r="B27" s="3" t="s">
        <v>145</v>
      </c>
      <c r="C27" s="3" t="s">
        <v>146</v>
      </c>
      <c r="D27" s="3" t="s">
        <v>17</v>
      </c>
      <c r="E27" s="3" t="s">
        <v>18</v>
      </c>
      <c r="F27" s="1">
        <v>0.34</v>
      </c>
      <c r="G27" s="1">
        <v>42.4</v>
      </c>
      <c r="H27" s="3" t="s">
        <v>156</v>
      </c>
      <c r="I27" s="3" t="s">
        <v>38</v>
      </c>
      <c r="J27" s="2" t="s">
        <v>157</v>
      </c>
      <c r="K27" s="3" t="s">
        <v>148</v>
      </c>
      <c r="L27" s="3" t="s">
        <v>23</v>
      </c>
      <c r="M27" s="3" t="s">
        <v>41</v>
      </c>
      <c r="N27" s="3" t="s">
        <v>158</v>
      </c>
      <c r="O27" s="3" t="s">
        <v>159</v>
      </c>
      <c r="P27">
        <f>IF(IFERROR(VLOOKUP(crocodile_dataset[[#This Row],[Observation ID]],A29:A1027,1,FALSE),0),1,0)</f>
        <v>0</v>
      </c>
    </row>
    <row r="28" spans="1:16" x14ac:dyDescent="0.2">
      <c r="A28" s="4">
        <v>27</v>
      </c>
      <c r="B28" s="3" t="s">
        <v>49</v>
      </c>
      <c r="C28" s="3" t="s">
        <v>50</v>
      </c>
      <c r="D28" s="3" t="s">
        <v>17</v>
      </c>
      <c r="E28" s="3" t="s">
        <v>18</v>
      </c>
      <c r="F28" s="1">
        <v>3.39</v>
      </c>
      <c r="G28" s="1">
        <v>174.9</v>
      </c>
      <c r="H28" s="3" t="s">
        <v>19</v>
      </c>
      <c r="I28" s="3" t="s">
        <v>104</v>
      </c>
      <c r="J28" s="2" t="s">
        <v>160</v>
      </c>
      <c r="K28" s="3" t="s">
        <v>161</v>
      </c>
      <c r="L28" s="3" t="s">
        <v>46</v>
      </c>
      <c r="M28" s="3" t="s">
        <v>32</v>
      </c>
      <c r="N28" s="3" t="s">
        <v>162</v>
      </c>
      <c r="O28" s="3" t="s">
        <v>163</v>
      </c>
      <c r="P28">
        <f>IF(IFERROR(VLOOKUP(crocodile_dataset[[#This Row],[Observation ID]],A30:A1028,1,FALSE),0),1,0)</f>
        <v>0</v>
      </c>
    </row>
    <row r="29" spans="1:16" x14ac:dyDescent="0.2">
      <c r="A29" s="4">
        <v>28</v>
      </c>
      <c r="B29" s="3" t="s">
        <v>35</v>
      </c>
      <c r="C29" s="3" t="s">
        <v>36</v>
      </c>
      <c r="D29" s="3" t="s">
        <v>17</v>
      </c>
      <c r="E29" s="3" t="s">
        <v>18</v>
      </c>
      <c r="F29" s="1">
        <v>3.94</v>
      </c>
      <c r="G29" s="1">
        <v>367.9</v>
      </c>
      <c r="H29" s="3" t="s">
        <v>61</v>
      </c>
      <c r="I29" s="3" t="s">
        <v>20</v>
      </c>
      <c r="J29" s="2" t="s">
        <v>164</v>
      </c>
      <c r="K29" s="3" t="s">
        <v>30</v>
      </c>
      <c r="L29" s="3" t="s">
        <v>40</v>
      </c>
      <c r="M29" s="3" t="s">
        <v>41</v>
      </c>
      <c r="N29" s="3" t="s">
        <v>165</v>
      </c>
      <c r="O29" s="3" t="s">
        <v>166</v>
      </c>
      <c r="P29">
        <f>IF(IFERROR(VLOOKUP(crocodile_dataset[[#This Row],[Observation ID]],A31:A1029,1,FALSE),0),1,0)</f>
        <v>0</v>
      </c>
    </row>
    <row r="30" spans="1:16" x14ac:dyDescent="0.2">
      <c r="A30" s="4">
        <v>29</v>
      </c>
      <c r="B30" s="3" t="s">
        <v>59</v>
      </c>
      <c r="C30" s="3" t="s">
        <v>60</v>
      </c>
      <c r="D30" s="3" t="s">
        <v>17</v>
      </c>
      <c r="E30" s="3" t="s">
        <v>18</v>
      </c>
      <c r="F30" s="1">
        <v>3.22</v>
      </c>
      <c r="G30" s="1">
        <v>196.6</v>
      </c>
      <c r="H30" s="3" t="s">
        <v>19</v>
      </c>
      <c r="I30" s="3" t="s">
        <v>38</v>
      </c>
      <c r="J30" s="2" t="s">
        <v>167</v>
      </c>
      <c r="K30" s="3" t="s">
        <v>98</v>
      </c>
      <c r="L30" s="3" t="s">
        <v>64</v>
      </c>
      <c r="M30" s="3" t="s">
        <v>41</v>
      </c>
      <c r="N30" s="3" t="s">
        <v>168</v>
      </c>
      <c r="O30" s="3" t="s">
        <v>169</v>
      </c>
      <c r="P30">
        <f>IF(IFERROR(VLOOKUP(crocodile_dataset[[#This Row],[Observation ID]],A32:A1030,1,FALSE),0),1,0)</f>
        <v>0</v>
      </c>
    </row>
    <row r="31" spans="1:16" x14ac:dyDescent="0.2">
      <c r="A31" s="4">
        <v>30</v>
      </c>
      <c r="B31" s="3" t="s">
        <v>35</v>
      </c>
      <c r="C31" s="3" t="s">
        <v>36</v>
      </c>
      <c r="D31" s="3" t="s">
        <v>17</v>
      </c>
      <c r="E31" s="3" t="s">
        <v>18</v>
      </c>
      <c r="F31" s="1">
        <v>4.71</v>
      </c>
      <c r="G31" s="1">
        <v>576.6</v>
      </c>
      <c r="H31" s="3" t="s">
        <v>19</v>
      </c>
      <c r="I31" s="3" t="s">
        <v>104</v>
      </c>
      <c r="J31" s="2" t="s">
        <v>170</v>
      </c>
      <c r="K31" s="3" t="s">
        <v>30</v>
      </c>
      <c r="L31" s="3" t="s">
        <v>40</v>
      </c>
      <c r="M31" s="3" t="s">
        <v>41</v>
      </c>
      <c r="N31" s="3" t="s">
        <v>171</v>
      </c>
      <c r="O31" s="3" t="s">
        <v>172</v>
      </c>
      <c r="P31">
        <f>IF(IFERROR(VLOOKUP(crocodile_dataset[[#This Row],[Observation ID]],A33:A1031,1,FALSE),0),1,0)</f>
        <v>0</v>
      </c>
    </row>
    <row r="32" spans="1:16" x14ac:dyDescent="0.2">
      <c r="A32" s="4">
        <v>31</v>
      </c>
      <c r="B32" s="3" t="s">
        <v>59</v>
      </c>
      <c r="C32" s="3" t="s">
        <v>60</v>
      </c>
      <c r="D32" s="3" t="s">
        <v>17</v>
      </c>
      <c r="E32" s="3" t="s">
        <v>18</v>
      </c>
      <c r="F32" s="1">
        <v>2.04</v>
      </c>
      <c r="G32" s="1">
        <v>80.2</v>
      </c>
      <c r="H32" s="3" t="s">
        <v>19</v>
      </c>
      <c r="I32" s="3" t="s">
        <v>38</v>
      </c>
      <c r="J32" s="2" t="s">
        <v>173</v>
      </c>
      <c r="K32" s="3" t="s">
        <v>63</v>
      </c>
      <c r="L32" s="3" t="s">
        <v>23</v>
      </c>
      <c r="M32" s="3" t="s">
        <v>41</v>
      </c>
      <c r="N32" s="3" t="s">
        <v>174</v>
      </c>
      <c r="O32" s="3" t="s">
        <v>175</v>
      </c>
      <c r="P32">
        <f>IF(IFERROR(VLOOKUP(crocodile_dataset[[#This Row],[Observation ID]],A34:A1032,1,FALSE),0),1,0)</f>
        <v>0</v>
      </c>
    </row>
    <row r="33" spans="1:20" x14ac:dyDescent="0.2">
      <c r="A33" s="4">
        <v>32</v>
      </c>
      <c r="B33" s="3" t="s">
        <v>27</v>
      </c>
      <c r="C33" s="3" t="s">
        <v>28</v>
      </c>
      <c r="D33" s="3" t="s">
        <v>17</v>
      </c>
      <c r="E33" s="3" t="s">
        <v>18</v>
      </c>
      <c r="F33" s="1">
        <v>4.1100000000000003</v>
      </c>
      <c r="G33" s="1">
        <v>324.39999999999998</v>
      </c>
      <c r="H33" s="3" t="s">
        <v>19</v>
      </c>
      <c r="I33" s="3" t="s">
        <v>104</v>
      </c>
      <c r="J33" s="2" t="s">
        <v>176</v>
      </c>
      <c r="K33" s="3" t="s">
        <v>177</v>
      </c>
      <c r="L33" s="3" t="s">
        <v>31</v>
      </c>
      <c r="M33" s="3" t="s">
        <v>32</v>
      </c>
      <c r="N33" s="3" t="s">
        <v>178</v>
      </c>
      <c r="O33" s="3" t="s">
        <v>179</v>
      </c>
      <c r="P33">
        <f>IF(IFERROR(VLOOKUP(crocodile_dataset[[#This Row],[Observation ID]],A35:A1033,1,FALSE),0),1,0)</f>
        <v>0</v>
      </c>
    </row>
    <row r="34" spans="1:20" x14ac:dyDescent="0.2">
      <c r="A34" s="4">
        <v>33</v>
      </c>
      <c r="B34" s="3" t="s">
        <v>145</v>
      </c>
      <c r="C34" s="3" t="s">
        <v>146</v>
      </c>
      <c r="D34" s="3" t="s">
        <v>17</v>
      </c>
      <c r="E34" s="3" t="s">
        <v>18</v>
      </c>
      <c r="F34" s="1">
        <v>2.42</v>
      </c>
      <c r="G34" s="1">
        <v>85.6</v>
      </c>
      <c r="H34" s="3" t="s">
        <v>19</v>
      </c>
      <c r="I34" s="3" t="s">
        <v>104</v>
      </c>
      <c r="J34" s="2" t="s">
        <v>180</v>
      </c>
      <c r="K34" s="3" t="s">
        <v>148</v>
      </c>
      <c r="L34" s="3" t="s">
        <v>23</v>
      </c>
      <c r="M34" s="3" t="s">
        <v>41</v>
      </c>
      <c r="N34" s="3" t="s">
        <v>181</v>
      </c>
      <c r="O34" s="3" t="s">
        <v>182</v>
      </c>
      <c r="P34">
        <f>IF(IFERROR(VLOOKUP(crocodile_dataset[[#This Row],[Observation ID]],A36:A1034,1,FALSE),0),1,0)</f>
        <v>0</v>
      </c>
    </row>
    <row r="35" spans="1:20" x14ac:dyDescent="0.2">
      <c r="A35" s="4">
        <v>34</v>
      </c>
      <c r="B35" s="3" t="s">
        <v>183</v>
      </c>
      <c r="C35" s="3" t="s">
        <v>184</v>
      </c>
      <c r="D35" s="3" t="s">
        <v>17</v>
      </c>
      <c r="E35" s="3" t="s">
        <v>18</v>
      </c>
      <c r="F35" s="1">
        <v>1.01</v>
      </c>
      <c r="G35" s="1">
        <v>28.9</v>
      </c>
      <c r="H35" s="3" t="s">
        <v>37</v>
      </c>
      <c r="I35" s="3" t="s">
        <v>38</v>
      </c>
      <c r="J35" s="2" t="s">
        <v>185</v>
      </c>
      <c r="K35" s="3" t="s">
        <v>130</v>
      </c>
      <c r="L35" s="3" t="s">
        <v>46</v>
      </c>
      <c r="M35" s="3" t="s">
        <v>41</v>
      </c>
      <c r="N35" s="3" t="s">
        <v>186</v>
      </c>
      <c r="O35" s="3" t="s">
        <v>187</v>
      </c>
      <c r="P35">
        <f>IF(IFERROR(VLOOKUP(crocodile_dataset[[#This Row],[Observation ID]],A37:A1035,1,FALSE),0),1,0)</f>
        <v>0</v>
      </c>
    </row>
    <row r="36" spans="1:20" x14ac:dyDescent="0.2">
      <c r="A36" s="4">
        <v>35</v>
      </c>
      <c r="B36" s="3" t="s">
        <v>188</v>
      </c>
      <c r="C36" s="3" t="s">
        <v>189</v>
      </c>
      <c r="D36" s="3" t="s">
        <v>17</v>
      </c>
      <c r="E36" s="3" t="s">
        <v>18</v>
      </c>
      <c r="F36" s="1">
        <v>0.76</v>
      </c>
      <c r="G36" s="1">
        <v>36.700000000000003</v>
      </c>
      <c r="H36" s="3" t="s">
        <v>37</v>
      </c>
      <c r="I36" s="3" t="s">
        <v>38</v>
      </c>
      <c r="J36" s="2" t="s">
        <v>190</v>
      </c>
      <c r="K36" s="3" t="s">
        <v>191</v>
      </c>
      <c r="L36" s="3" t="s">
        <v>23</v>
      </c>
      <c r="M36" s="3" t="s">
        <v>24</v>
      </c>
      <c r="N36" s="3" t="s">
        <v>192</v>
      </c>
      <c r="O36" s="3" t="s">
        <v>193</v>
      </c>
      <c r="P36">
        <f>IF(IFERROR(VLOOKUP(crocodile_dataset[[#This Row],[Observation ID]],A38:A1036,1,FALSE),0),1,0)</f>
        <v>0</v>
      </c>
    </row>
    <row r="37" spans="1:20" x14ac:dyDescent="0.2">
      <c r="A37" s="4">
        <v>36</v>
      </c>
      <c r="B37" s="3" t="s">
        <v>183</v>
      </c>
      <c r="C37" s="3" t="s">
        <v>184</v>
      </c>
      <c r="D37" s="3" t="s">
        <v>17</v>
      </c>
      <c r="E37" s="3" t="s">
        <v>18</v>
      </c>
      <c r="F37" s="1">
        <v>2.2599999999999998</v>
      </c>
      <c r="G37" s="1">
        <v>84.2</v>
      </c>
      <c r="H37" s="3" t="s">
        <v>19</v>
      </c>
      <c r="I37" s="3" t="s">
        <v>20</v>
      </c>
      <c r="J37" s="2" t="s">
        <v>194</v>
      </c>
      <c r="K37" s="3" t="s">
        <v>130</v>
      </c>
      <c r="L37" s="3" t="s">
        <v>195</v>
      </c>
      <c r="M37" s="3" t="s">
        <v>41</v>
      </c>
      <c r="N37" s="3" t="s">
        <v>196</v>
      </c>
      <c r="O37" s="3" t="s">
        <v>197</v>
      </c>
      <c r="P37">
        <f>IF(IFERROR(VLOOKUP(crocodile_dataset[[#This Row],[Observation ID]],A39:A1037,1,FALSE),0),1,0)</f>
        <v>0</v>
      </c>
    </row>
    <row r="38" spans="1:20" x14ac:dyDescent="0.2">
      <c r="A38" s="4">
        <v>37</v>
      </c>
      <c r="B38" s="3" t="s">
        <v>87</v>
      </c>
      <c r="C38" s="3" t="s">
        <v>88</v>
      </c>
      <c r="D38" s="3" t="s">
        <v>17</v>
      </c>
      <c r="E38" s="3" t="s">
        <v>69</v>
      </c>
      <c r="F38" s="1">
        <v>1.48</v>
      </c>
      <c r="G38" s="1">
        <v>21.9</v>
      </c>
      <c r="H38" s="3" t="s">
        <v>19</v>
      </c>
      <c r="I38" s="3" t="s">
        <v>104</v>
      </c>
      <c r="J38" s="2" t="s">
        <v>198</v>
      </c>
      <c r="K38" s="3" t="s">
        <v>106</v>
      </c>
      <c r="L38" s="3" t="s">
        <v>91</v>
      </c>
      <c r="M38" s="3" t="s">
        <v>32</v>
      </c>
      <c r="N38" s="3" t="s">
        <v>199</v>
      </c>
      <c r="O38" s="3" t="s">
        <v>200</v>
      </c>
      <c r="P38">
        <f>IF(IFERROR(VLOOKUP(crocodile_dataset[[#This Row],[Observation ID]],A40:A1038,1,FALSE),0),1,0)</f>
        <v>0</v>
      </c>
    </row>
    <row r="39" spans="1:20" x14ac:dyDescent="0.2">
      <c r="A39" s="4">
        <v>38</v>
      </c>
      <c r="B39" s="3" t="s">
        <v>201</v>
      </c>
      <c r="C39" s="3" t="s">
        <v>202</v>
      </c>
      <c r="D39" s="3" t="s">
        <v>17</v>
      </c>
      <c r="E39" s="3" t="s">
        <v>203</v>
      </c>
      <c r="F39" s="1">
        <v>2.96</v>
      </c>
      <c r="G39" s="1">
        <v>182.7</v>
      </c>
      <c r="H39" s="3" t="s">
        <v>19</v>
      </c>
      <c r="I39" s="3" t="s">
        <v>38</v>
      </c>
      <c r="J39" s="2" t="s">
        <v>204</v>
      </c>
      <c r="K39" s="3" t="s">
        <v>90</v>
      </c>
      <c r="L39" s="3" t="s">
        <v>23</v>
      </c>
      <c r="M39" s="3" t="s">
        <v>41</v>
      </c>
      <c r="N39" s="3" t="s">
        <v>205</v>
      </c>
      <c r="O39" s="3" t="s">
        <v>206</v>
      </c>
      <c r="P39">
        <f>IF(IFERROR(VLOOKUP(crocodile_dataset[[#This Row],[Observation ID]],A41:A1039,1,FALSE),0),1,0)</f>
        <v>0</v>
      </c>
    </row>
    <row r="40" spans="1:20" x14ac:dyDescent="0.2">
      <c r="A40" s="4">
        <v>39</v>
      </c>
      <c r="B40" s="3" t="s">
        <v>207</v>
      </c>
      <c r="C40" s="3" t="s">
        <v>208</v>
      </c>
      <c r="D40" s="3" t="s">
        <v>17</v>
      </c>
      <c r="E40" s="3" t="s">
        <v>18</v>
      </c>
      <c r="F40" s="1">
        <v>1.05</v>
      </c>
      <c r="G40" s="1">
        <v>24</v>
      </c>
      <c r="H40" s="3" t="s">
        <v>37</v>
      </c>
      <c r="I40" s="3" t="s">
        <v>104</v>
      </c>
      <c r="J40" s="2" t="s">
        <v>209</v>
      </c>
      <c r="K40" s="3" t="s">
        <v>210</v>
      </c>
      <c r="L40" s="3" t="s">
        <v>211</v>
      </c>
      <c r="M40" s="3" t="s">
        <v>24</v>
      </c>
      <c r="N40" s="3" t="s">
        <v>212</v>
      </c>
      <c r="O40" s="3" t="s">
        <v>213</v>
      </c>
      <c r="P40">
        <f>IF(IFERROR(VLOOKUP(crocodile_dataset[[#This Row],[Observation ID]],A42:A1040,1,FALSE),0),1,0)</f>
        <v>0</v>
      </c>
    </row>
    <row r="41" spans="1:20" x14ac:dyDescent="0.2">
      <c r="A41" s="4">
        <v>40</v>
      </c>
      <c r="B41" s="3" t="s">
        <v>76</v>
      </c>
      <c r="C41" s="3" t="s">
        <v>77</v>
      </c>
      <c r="D41" s="3" t="s">
        <v>17</v>
      </c>
      <c r="E41" s="3" t="s">
        <v>18</v>
      </c>
      <c r="F41" s="1">
        <v>2.72</v>
      </c>
      <c r="G41" s="1">
        <v>150.30000000000001</v>
      </c>
      <c r="H41" s="3" t="s">
        <v>61</v>
      </c>
      <c r="I41" s="3" t="s">
        <v>104</v>
      </c>
      <c r="J41" s="2" t="s">
        <v>214</v>
      </c>
      <c r="K41" s="3" t="s">
        <v>215</v>
      </c>
      <c r="L41" s="3" t="s">
        <v>216</v>
      </c>
      <c r="M41" s="3" t="s">
        <v>24</v>
      </c>
      <c r="N41" s="3" t="s">
        <v>217</v>
      </c>
      <c r="O41" s="3" t="s">
        <v>218</v>
      </c>
      <c r="P41">
        <f>IF(IFERROR(VLOOKUP(crocodile_dataset[[#This Row],[Observation ID]],A43:A1041,1,FALSE),0),1,0)</f>
        <v>0</v>
      </c>
    </row>
    <row r="42" spans="1:20" x14ac:dyDescent="0.2">
      <c r="A42" s="4">
        <v>41</v>
      </c>
      <c r="B42" s="3" t="s">
        <v>49</v>
      </c>
      <c r="C42" s="3" t="s">
        <v>50</v>
      </c>
      <c r="D42" s="3" t="s">
        <v>17</v>
      </c>
      <c r="E42" s="3" t="s">
        <v>18</v>
      </c>
      <c r="F42" s="1">
        <v>3.25</v>
      </c>
      <c r="G42" s="1">
        <v>195.6</v>
      </c>
      <c r="H42" s="3" t="s">
        <v>19</v>
      </c>
      <c r="I42" s="3" t="s">
        <v>38</v>
      </c>
      <c r="J42" s="2" t="s">
        <v>219</v>
      </c>
      <c r="K42" s="3" t="s">
        <v>161</v>
      </c>
      <c r="L42" s="3" t="s">
        <v>46</v>
      </c>
      <c r="M42" s="3" t="s">
        <v>32</v>
      </c>
      <c r="N42" s="3" t="s">
        <v>220</v>
      </c>
      <c r="O42" s="3" t="s">
        <v>221</v>
      </c>
      <c r="P42">
        <f>IF(IFERROR(VLOOKUP(crocodile_dataset[[#This Row],[Observation ID]],A44:A1042,1,FALSE),0),1,0)</f>
        <v>0</v>
      </c>
    </row>
    <row r="43" spans="1:20" x14ac:dyDescent="0.2">
      <c r="A43" s="4">
        <v>42</v>
      </c>
      <c r="B43" s="3" t="s">
        <v>115</v>
      </c>
      <c r="C43" s="3" t="s">
        <v>116</v>
      </c>
      <c r="D43" s="3" t="s">
        <v>17</v>
      </c>
      <c r="E43" s="3" t="s">
        <v>18</v>
      </c>
      <c r="F43" s="1">
        <v>3.57</v>
      </c>
      <c r="G43" s="1">
        <v>387.4</v>
      </c>
      <c r="H43" s="3" t="s">
        <v>61</v>
      </c>
      <c r="I43" s="3" t="s">
        <v>104</v>
      </c>
      <c r="J43" s="2" t="s">
        <v>222</v>
      </c>
      <c r="K43" s="3" t="s">
        <v>223</v>
      </c>
      <c r="L43" s="3" t="s">
        <v>153</v>
      </c>
      <c r="M43" s="3" t="s">
        <v>24</v>
      </c>
      <c r="N43" s="3" t="s">
        <v>224</v>
      </c>
      <c r="O43" s="3" t="s">
        <v>225</v>
      </c>
      <c r="P43">
        <f>IF(IFERROR(VLOOKUP(crocodile_dataset[[#This Row],[Observation ID]],A45:A1043,1,FALSE),0),1,0)</f>
        <v>0</v>
      </c>
    </row>
    <row r="44" spans="1:20" x14ac:dyDescent="0.2">
      <c r="A44" s="4">
        <v>43</v>
      </c>
      <c r="B44" s="3" t="s">
        <v>59</v>
      </c>
      <c r="C44" s="3" t="s">
        <v>60</v>
      </c>
      <c r="D44" s="3" t="s">
        <v>17</v>
      </c>
      <c r="E44" s="3" t="s">
        <v>18</v>
      </c>
      <c r="F44" s="1">
        <v>0.28999999999999998</v>
      </c>
      <c r="G44" s="1">
        <v>33.200000000000003</v>
      </c>
      <c r="H44" s="3" t="s">
        <v>156</v>
      </c>
      <c r="I44" s="3" t="s">
        <v>38</v>
      </c>
      <c r="J44" s="2" t="s">
        <v>226</v>
      </c>
      <c r="K44" s="3" t="s">
        <v>63</v>
      </c>
      <c r="L44" s="3" t="s">
        <v>64</v>
      </c>
      <c r="M44" s="3" t="s">
        <v>41</v>
      </c>
      <c r="N44" s="3" t="s">
        <v>227</v>
      </c>
      <c r="O44" s="3" t="s">
        <v>228</v>
      </c>
      <c r="P44">
        <f>IF(IFERROR(VLOOKUP(crocodile_dataset[[#This Row],[Observation ID]],A46:A1044,1,FALSE),0),1,0)</f>
        <v>0</v>
      </c>
    </row>
    <row r="45" spans="1:20" x14ac:dyDescent="0.2">
      <c r="A45" s="4">
        <v>44</v>
      </c>
      <c r="B45" s="3" t="s">
        <v>15</v>
      </c>
      <c r="C45" s="3" t="s">
        <v>16</v>
      </c>
      <c r="D45" s="3" t="s">
        <v>17</v>
      </c>
      <c r="E45" s="3" t="s">
        <v>18</v>
      </c>
      <c r="F45" s="1">
        <v>2.33</v>
      </c>
      <c r="G45" s="1">
        <v>74</v>
      </c>
      <c r="H45" s="3" t="s">
        <v>19</v>
      </c>
      <c r="I45" s="3" t="s">
        <v>38</v>
      </c>
      <c r="J45" s="2" t="s">
        <v>229</v>
      </c>
      <c r="K45" s="3" t="s">
        <v>45</v>
      </c>
      <c r="L45" s="3" t="s">
        <v>23</v>
      </c>
      <c r="M45" s="3" t="s">
        <v>24</v>
      </c>
      <c r="N45" s="3" t="s">
        <v>230</v>
      </c>
      <c r="O45" s="3" t="s">
        <v>231</v>
      </c>
      <c r="P45">
        <f>IF(IFERROR(VLOOKUP(crocodile_dataset[[#This Row],[Observation ID]],A47:A1045,1,FALSE),0),1,0)</f>
        <v>0</v>
      </c>
    </row>
    <row r="46" spans="1:20" x14ac:dyDescent="0.2">
      <c r="A46" s="4">
        <v>45</v>
      </c>
      <c r="B46" s="3" t="s">
        <v>15</v>
      </c>
      <c r="C46" s="3" t="s">
        <v>16</v>
      </c>
      <c r="D46" s="3" t="s">
        <v>17</v>
      </c>
      <c r="E46" s="3" t="s">
        <v>18</v>
      </c>
      <c r="F46" s="1">
        <v>2.5</v>
      </c>
      <c r="G46" s="1">
        <v>90.6</v>
      </c>
      <c r="H46" s="3" t="s">
        <v>19</v>
      </c>
      <c r="I46" s="3" t="s">
        <v>20</v>
      </c>
      <c r="J46" s="2" t="s">
        <v>232</v>
      </c>
      <c r="K46" s="3" t="s">
        <v>233</v>
      </c>
      <c r="L46" s="3" t="s">
        <v>84</v>
      </c>
      <c r="M46" s="3" t="s">
        <v>24</v>
      </c>
      <c r="N46" s="3" t="s">
        <v>234</v>
      </c>
      <c r="O46" s="3" t="s">
        <v>235</v>
      </c>
      <c r="P46">
        <f>IF(IFERROR(VLOOKUP(crocodile_dataset[[#This Row],[Observation ID]],A48:A1046,1,FALSE),0),1,0)</f>
        <v>0</v>
      </c>
    </row>
    <row r="47" spans="1:20" x14ac:dyDescent="0.2">
      <c r="A47" s="4">
        <v>46</v>
      </c>
      <c r="B47" s="3" t="s">
        <v>15</v>
      </c>
      <c r="C47" s="3" t="s">
        <v>16</v>
      </c>
      <c r="D47" s="3" t="s">
        <v>17</v>
      </c>
      <c r="E47" s="3" t="s">
        <v>18</v>
      </c>
      <c r="F47" s="1">
        <v>2.52</v>
      </c>
      <c r="G47" s="1">
        <v>104.1</v>
      </c>
      <c r="H47" s="3" t="s">
        <v>19</v>
      </c>
      <c r="I47" s="3" t="s">
        <v>20</v>
      </c>
      <c r="J47" s="2" t="s">
        <v>236</v>
      </c>
      <c r="K47" s="3" t="s">
        <v>233</v>
      </c>
      <c r="L47" s="3" t="s">
        <v>46</v>
      </c>
      <c r="M47" s="3" t="s">
        <v>24</v>
      </c>
      <c r="N47" s="3" t="s">
        <v>237</v>
      </c>
      <c r="O47" s="3" t="s">
        <v>238</v>
      </c>
      <c r="P47">
        <f>IF(IFERROR(VLOOKUP(crocodile_dataset[[#This Row],[Observation ID]],A49:A1047,1,FALSE),0),1,0)</f>
        <v>0</v>
      </c>
    </row>
    <row r="48" spans="1:20" x14ac:dyDescent="0.2">
      <c r="A48" s="4">
        <v>47</v>
      </c>
      <c r="B48" s="3" t="s">
        <v>27</v>
      </c>
      <c r="C48" s="3" t="s">
        <v>28</v>
      </c>
      <c r="D48" s="3" t="s">
        <v>17</v>
      </c>
      <c r="E48" s="3" t="s">
        <v>18</v>
      </c>
      <c r="F48" s="1">
        <v>3.04</v>
      </c>
      <c r="G48" s="1">
        <v>155</v>
      </c>
      <c r="H48" s="3" t="s">
        <v>19</v>
      </c>
      <c r="I48" s="3" t="s">
        <v>38</v>
      </c>
      <c r="J48" s="2" t="s">
        <v>239</v>
      </c>
      <c r="K48" s="3" t="s">
        <v>240</v>
      </c>
      <c r="L48" s="3" t="s">
        <v>131</v>
      </c>
      <c r="M48" s="3" t="s">
        <v>32</v>
      </c>
      <c r="N48" s="3" t="s">
        <v>241</v>
      </c>
      <c r="O48" s="3" t="s">
        <v>242</v>
      </c>
      <c r="P48">
        <f>IF(IFERROR(VLOOKUP(crocodile_dataset[[#This Row],[Observation ID]],A50:A1048,1,FALSE),0),1,0)</f>
        <v>0</v>
      </c>
      <c r="T48" s="1"/>
    </row>
    <row r="49" spans="1:16" x14ac:dyDescent="0.2">
      <c r="A49" s="4">
        <v>48</v>
      </c>
      <c r="B49" s="3" t="s">
        <v>35</v>
      </c>
      <c r="C49" s="3" t="s">
        <v>36</v>
      </c>
      <c r="D49" s="3" t="s">
        <v>17</v>
      </c>
      <c r="E49" s="3" t="s">
        <v>18</v>
      </c>
      <c r="F49" s="1">
        <v>3.4</v>
      </c>
      <c r="G49" s="1">
        <v>316.60000000000002</v>
      </c>
      <c r="H49" s="3" t="s">
        <v>61</v>
      </c>
      <c r="I49" s="3" t="s">
        <v>104</v>
      </c>
      <c r="J49" s="2" t="s">
        <v>243</v>
      </c>
      <c r="K49" s="3" t="s">
        <v>30</v>
      </c>
      <c r="L49" s="3" t="s">
        <v>244</v>
      </c>
      <c r="M49" s="3" t="s">
        <v>41</v>
      </c>
      <c r="N49" s="3" t="s">
        <v>245</v>
      </c>
      <c r="O49" s="3" t="s">
        <v>246</v>
      </c>
      <c r="P49">
        <f>IF(IFERROR(VLOOKUP(crocodile_dataset[[#This Row],[Observation ID]],A51:A1049,1,FALSE),0),1,0)</f>
        <v>0</v>
      </c>
    </row>
    <row r="50" spans="1:16" x14ac:dyDescent="0.2">
      <c r="A50" s="4">
        <v>49</v>
      </c>
      <c r="B50" s="3" t="s">
        <v>201</v>
      </c>
      <c r="C50" s="3" t="s">
        <v>202</v>
      </c>
      <c r="D50" s="3" t="s">
        <v>17</v>
      </c>
      <c r="E50" s="3" t="s">
        <v>203</v>
      </c>
      <c r="F50" s="1">
        <v>2.4300000000000002</v>
      </c>
      <c r="G50" s="1">
        <v>96.9</v>
      </c>
      <c r="H50" s="3" t="s">
        <v>19</v>
      </c>
      <c r="I50" s="3" t="s">
        <v>20</v>
      </c>
      <c r="J50" s="2" t="s">
        <v>247</v>
      </c>
      <c r="K50" s="3" t="s">
        <v>248</v>
      </c>
      <c r="L50" s="3" t="s">
        <v>23</v>
      </c>
      <c r="M50" s="3" t="s">
        <v>41</v>
      </c>
      <c r="N50" s="3" t="s">
        <v>249</v>
      </c>
      <c r="O50" s="3" t="s">
        <v>250</v>
      </c>
      <c r="P50">
        <f>IF(IFERROR(VLOOKUP(crocodile_dataset[[#This Row],[Observation ID]],A52:A1050,1,FALSE),0),1,0)</f>
        <v>0</v>
      </c>
    </row>
    <row r="51" spans="1:16" x14ac:dyDescent="0.2">
      <c r="A51" s="4">
        <v>50</v>
      </c>
      <c r="B51" s="3" t="s">
        <v>188</v>
      </c>
      <c r="C51" s="3" t="s">
        <v>189</v>
      </c>
      <c r="D51" s="3" t="s">
        <v>17</v>
      </c>
      <c r="E51" s="3" t="s">
        <v>18</v>
      </c>
      <c r="F51" s="1">
        <v>2.5099999999999998</v>
      </c>
      <c r="G51" s="1">
        <v>87.4</v>
      </c>
      <c r="H51" s="3" t="s">
        <v>61</v>
      </c>
      <c r="I51" s="3" t="s">
        <v>104</v>
      </c>
      <c r="J51" s="2" t="s">
        <v>251</v>
      </c>
      <c r="K51" s="3" t="s">
        <v>252</v>
      </c>
      <c r="L51" s="3" t="s">
        <v>23</v>
      </c>
      <c r="M51" s="3" t="s">
        <v>24</v>
      </c>
      <c r="N51" s="3" t="s">
        <v>253</v>
      </c>
      <c r="O51" s="3" t="s">
        <v>254</v>
      </c>
      <c r="P51">
        <f>IF(IFERROR(VLOOKUP(crocodile_dataset[[#This Row],[Observation ID]],A53:A1051,1,FALSE),0),1,0)</f>
        <v>0</v>
      </c>
    </row>
    <row r="52" spans="1:16" x14ac:dyDescent="0.2">
      <c r="A52" s="4">
        <v>51</v>
      </c>
      <c r="B52" s="3" t="s">
        <v>27</v>
      </c>
      <c r="C52" s="3" t="s">
        <v>28</v>
      </c>
      <c r="D52" s="3" t="s">
        <v>17</v>
      </c>
      <c r="E52" s="3" t="s">
        <v>18</v>
      </c>
      <c r="F52" s="1">
        <v>3.57</v>
      </c>
      <c r="G52" s="1">
        <v>229.3</v>
      </c>
      <c r="H52" s="3" t="s">
        <v>19</v>
      </c>
      <c r="I52" s="3" t="s">
        <v>104</v>
      </c>
      <c r="J52" s="2" t="s">
        <v>255</v>
      </c>
      <c r="K52" s="3" t="s">
        <v>177</v>
      </c>
      <c r="L52" s="3" t="s">
        <v>31</v>
      </c>
      <c r="M52" s="3" t="s">
        <v>32</v>
      </c>
      <c r="N52" s="3" t="s">
        <v>256</v>
      </c>
      <c r="O52" s="3" t="s">
        <v>257</v>
      </c>
      <c r="P52">
        <f>IF(IFERROR(VLOOKUP(crocodile_dataset[[#This Row],[Observation ID]],A54:A1052,1,FALSE),0),1,0)</f>
        <v>0</v>
      </c>
    </row>
    <row r="53" spans="1:16" x14ac:dyDescent="0.2">
      <c r="A53" s="4">
        <v>52</v>
      </c>
      <c r="B53" s="3" t="s">
        <v>201</v>
      </c>
      <c r="C53" s="3" t="s">
        <v>202</v>
      </c>
      <c r="D53" s="3" t="s">
        <v>17</v>
      </c>
      <c r="E53" s="3" t="s">
        <v>203</v>
      </c>
      <c r="F53" s="1">
        <v>2.96</v>
      </c>
      <c r="G53" s="1">
        <v>149.9</v>
      </c>
      <c r="H53" s="3" t="s">
        <v>19</v>
      </c>
      <c r="I53" s="3" t="s">
        <v>38</v>
      </c>
      <c r="J53" s="2" t="s">
        <v>258</v>
      </c>
      <c r="K53" s="3" t="s">
        <v>248</v>
      </c>
      <c r="L53" s="3" t="s">
        <v>259</v>
      </c>
      <c r="M53" s="3" t="s">
        <v>41</v>
      </c>
      <c r="N53" s="3" t="s">
        <v>260</v>
      </c>
      <c r="O53" s="3" t="s">
        <v>261</v>
      </c>
      <c r="P53">
        <f>IF(IFERROR(VLOOKUP(crocodile_dataset[[#This Row],[Observation ID]],A55:A1053,1,FALSE),0),1,0)</f>
        <v>0</v>
      </c>
    </row>
    <row r="54" spans="1:16" x14ac:dyDescent="0.2">
      <c r="A54" s="4">
        <v>53</v>
      </c>
      <c r="B54" s="3" t="s">
        <v>59</v>
      </c>
      <c r="C54" s="3" t="s">
        <v>60</v>
      </c>
      <c r="D54" s="3" t="s">
        <v>17</v>
      </c>
      <c r="E54" s="3" t="s">
        <v>18</v>
      </c>
      <c r="F54" s="1">
        <v>0.96</v>
      </c>
      <c r="G54" s="1">
        <v>31.8</v>
      </c>
      <c r="H54" s="3" t="s">
        <v>37</v>
      </c>
      <c r="I54" s="3" t="s">
        <v>20</v>
      </c>
      <c r="J54" s="2" t="s">
        <v>262</v>
      </c>
      <c r="K54" s="3" t="s">
        <v>63</v>
      </c>
      <c r="L54" s="3" t="s">
        <v>23</v>
      </c>
      <c r="M54" s="3" t="s">
        <v>41</v>
      </c>
      <c r="N54" s="3" t="s">
        <v>263</v>
      </c>
      <c r="O54" s="3" t="s">
        <v>264</v>
      </c>
      <c r="P54">
        <f>IF(IFERROR(VLOOKUP(crocodile_dataset[[#This Row],[Observation ID]],A56:A1054,1,FALSE),0),1,0)</f>
        <v>0</v>
      </c>
    </row>
    <row r="55" spans="1:16" x14ac:dyDescent="0.2">
      <c r="A55" s="4">
        <v>54</v>
      </c>
      <c r="B55" s="3" t="s">
        <v>127</v>
      </c>
      <c r="C55" s="3" t="s">
        <v>128</v>
      </c>
      <c r="D55" s="3" t="s">
        <v>17</v>
      </c>
      <c r="E55" s="3" t="s">
        <v>18</v>
      </c>
      <c r="F55" s="1">
        <v>5.83</v>
      </c>
      <c r="G55" s="1">
        <v>953.9</v>
      </c>
      <c r="H55" s="3" t="s">
        <v>19</v>
      </c>
      <c r="I55" s="3" t="s">
        <v>38</v>
      </c>
      <c r="J55" s="2" t="s">
        <v>265</v>
      </c>
      <c r="K55" s="3" t="s">
        <v>191</v>
      </c>
      <c r="L55" s="3" t="s">
        <v>266</v>
      </c>
      <c r="M55" s="3" t="s">
        <v>24</v>
      </c>
      <c r="N55" s="3" t="s">
        <v>267</v>
      </c>
      <c r="O55" s="3" t="s">
        <v>268</v>
      </c>
      <c r="P55">
        <f>IF(IFERROR(VLOOKUP(crocodile_dataset[[#This Row],[Observation ID]],A57:A1055,1,FALSE),0),1,0)</f>
        <v>0</v>
      </c>
    </row>
    <row r="56" spans="1:16" x14ac:dyDescent="0.2">
      <c r="A56" s="4">
        <v>55</v>
      </c>
      <c r="B56" s="3" t="s">
        <v>188</v>
      </c>
      <c r="C56" s="3" t="s">
        <v>189</v>
      </c>
      <c r="D56" s="3" t="s">
        <v>17</v>
      </c>
      <c r="E56" s="3" t="s">
        <v>18</v>
      </c>
      <c r="F56" s="1">
        <v>2.97</v>
      </c>
      <c r="G56" s="1">
        <v>120.1</v>
      </c>
      <c r="H56" s="3" t="s">
        <v>61</v>
      </c>
      <c r="I56" s="3" t="s">
        <v>104</v>
      </c>
      <c r="J56" s="2" t="s">
        <v>170</v>
      </c>
      <c r="K56" s="3" t="s">
        <v>191</v>
      </c>
      <c r="L56" s="3" t="s">
        <v>46</v>
      </c>
      <c r="M56" s="3" t="s">
        <v>24</v>
      </c>
      <c r="N56" s="3" t="s">
        <v>269</v>
      </c>
      <c r="O56" s="3" t="s">
        <v>270</v>
      </c>
      <c r="P56">
        <f>IF(IFERROR(VLOOKUP(crocodile_dataset[[#This Row],[Observation ID]],A58:A1056,1,FALSE),0),1,0)</f>
        <v>0</v>
      </c>
    </row>
    <row r="57" spans="1:16" x14ac:dyDescent="0.2">
      <c r="A57" s="4">
        <v>56</v>
      </c>
      <c r="B57" s="3" t="s">
        <v>201</v>
      </c>
      <c r="C57" s="3" t="s">
        <v>202</v>
      </c>
      <c r="D57" s="3" t="s">
        <v>17</v>
      </c>
      <c r="E57" s="3" t="s">
        <v>203</v>
      </c>
      <c r="F57" s="1">
        <v>1.77</v>
      </c>
      <c r="G57" s="1">
        <v>71.7</v>
      </c>
      <c r="H57" s="3" t="s">
        <v>37</v>
      </c>
      <c r="I57" s="3" t="s">
        <v>104</v>
      </c>
      <c r="J57" s="2" t="s">
        <v>271</v>
      </c>
      <c r="K57" s="3" t="s">
        <v>272</v>
      </c>
      <c r="L57" s="3" t="s">
        <v>259</v>
      </c>
      <c r="M57" s="3" t="s">
        <v>41</v>
      </c>
      <c r="N57" s="3" t="s">
        <v>273</v>
      </c>
      <c r="O57" s="3" t="s">
        <v>274</v>
      </c>
      <c r="P57">
        <f>IF(IFERROR(VLOOKUP(crocodile_dataset[[#This Row],[Observation ID]],A59:A1057,1,FALSE),0),1,0)</f>
        <v>0</v>
      </c>
    </row>
    <row r="58" spans="1:16" x14ac:dyDescent="0.2">
      <c r="A58" s="4">
        <v>57</v>
      </c>
      <c r="B58" s="3" t="s">
        <v>35</v>
      </c>
      <c r="C58" s="3" t="s">
        <v>36</v>
      </c>
      <c r="D58" s="3" t="s">
        <v>17</v>
      </c>
      <c r="E58" s="3" t="s">
        <v>18</v>
      </c>
      <c r="F58" s="1">
        <v>0.43</v>
      </c>
      <c r="G58" s="1">
        <v>93.9</v>
      </c>
      <c r="H58" s="3" t="s">
        <v>156</v>
      </c>
      <c r="I58" s="3" t="s">
        <v>104</v>
      </c>
      <c r="J58" s="2" t="s">
        <v>275</v>
      </c>
      <c r="K58" s="3" t="s">
        <v>30</v>
      </c>
      <c r="L58" s="3" t="s">
        <v>40</v>
      </c>
      <c r="M58" s="3" t="s">
        <v>41</v>
      </c>
      <c r="N58" s="3" t="s">
        <v>276</v>
      </c>
      <c r="O58" s="3" t="s">
        <v>277</v>
      </c>
      <c r="P58">
        <f>IF(IFERROR(VLOOKUP(crocodile_dataset[[#This Row],[Observation ID]],A60:A1058,1,FALSE),0),1,0)</f>
        <v>0</v>
      </c>
    </row>
    <row r="59" spans="1:16" x14ac:dyDescent="0.2">
      <c r="A59" s="4">
        <v>58</v>
      </c>
      <c r="B59" s="3" t="s">
        <v>120</v>
      </c>
      <c r="C59" s="3" t="s">
        <v>121</v>
      </c>
      <c r="D59" s="3" t="s">
        <v>17</v>
      </c>
      <c r="E59" s="3" t="s">
        <v>18</v>
      </c>
      <c r="F59" s="1">
        <v>2.0499999999999998</v>
      </c>
      <c r="G59" s="1">
        <v>70.8</v>
      </c>
      <c r="H59" s="3" t="s">
        <v>37</v>
      </c>
      <c r="I59" s="3" t="s">
        <v>38</v>
      </c>
      <c r="J59" s="2" t="s">
        <v>278</v>
      </c>
      <c r="K59" s="3" t="s">
        <v>135</v>
      </c>
      <c r="L59" s="3" t="s">
        <v>124</v>
      </c>
      <c r="M59" s="3" t="s">
        <v>73</v>
      </c>
      <c r="N59" s="3" t="s">
        <v>279</v>
      </c>
      <c r="O59" s="3" t="s">
        <v>280</v>
      </c>
      <c r="P59">
        <f>IF(IFERROR(VLOOKUP(crocodile_dataset[[#This Row],[Observation ID]],A61:A1059,1,FALSE),0),1,0)</f>
        <v>0</v>
      </c>
    </row>
    <row r="60" spans="1:16" x14ac:dyDescent="0.2">
      <c r="A60" s="4">
        <v>59</v>
      </c>
      <c r="B60" s="3" t="s">
        <v>201</v>
      </c>
      <c r="C60" s="3" t="s">
        <v>202</v>
      </c>
      <c r="D60" s="3" t="s">
        <v>17</v>
      </c>
      <c r="E60" s="3" t="s">
        <v>203</v>
      </c>
      <c r="F60" s="1">
        <v>2.2599999999999998</v>
      </c>
      <c r="G60" s="1">
        <v>91.6</v>
      </c>
      <c r="H60" s="3" t="s">
        <v>61</v>
      </c>
      <c r="I60" s="3" t="s">
        <v>20</v>
      </c>
      <c r="J60" s="2" t="s">
        <v>281</v>
      </c>
      <c r="K60" s="3" t="s">
        <v>282</v>
      </c>
      <c r="L60" s="3" t="s">
        <v>259</v>
      </c>
      <c r="M60" s="3" t="s">
        <v>41</v>
      </c>
      <c r="N60" s="3" t="s">
        <v>283</v>
      </c>
      <c r="O60" s="3" t="s">
        <v>284</v>
      </c>
      <c r="P60">
        <f>IF(IFERROR(VLOOKUP(crocodile_dataset[[#This Row],[Observation ID]],A62:A1060,1,FALSE),0),1,0)</f>
        <v>0</v>
      </c>
    </row>
    <row r="61" spans="1:16" x14ac:dyDescent="0.2">
      <c r="A61" s="4">
        <v>60</v>
      </c>
      <c r="B61" s="3" t="s">
        <v>127</v>
      </c>
      <c r="C61" s="3" t="s">
        <v>128</v>
      </c>
      <c r="D61" s="3" t="s">
        <v>17</v>
      </c>
      <c r="E61" s="3" t="s">
        <v>18</v>
      </c>
      <c r="F61" s="1">
        <v>5.43</v>
      </c>
      <c r="G61" s="1">
        <v>818.2</v>
      </c>
      <c r="H61" s="3" t="s">
        <v>19</v>
      </c>
      <c r="I61" s="3" t="s">
        <v>20</v>
      </c>
      <c r="J61" s="2" t="s">
        <v>285</v>
      </c>
      <c r="K61" s="3" t="s">
        <v>286</v>
      </c>
      <c r="L61" s="3" t="s">
        <v>266</v>
      </c>
      <c r="M61" s="3" t="s">
        <v>24</v>
      </c>
      <c r="N61" s="3" t="s">
        <v>287</v>
      </c>
      <c r="O61" s="3" t="s">
        <v>288</v>
      </c>
      <c r="P61">
        <f>IF(IFERROR(VLOOKUP(crocodile_dataset[[#This Row],[Observation ID]],A63:A1061,1,FALSE),0),1,0)</f>
        <v>0</v>
      </c>
    </row>
    <row r="62" spans="1:16" x14ac:dyDescent="0.2">
      <c r="A62" s="4">
        <v>61</v>
      </c>
      <c r="B62" s="3" t="s">
        <v>188</v>
      </c>
      <c r="C62" s="3" t="s">
        <v>189</v>
      </c>
      <c r="D62" s="3" t="s">
        <v>17</v>
      </c>
      <c r="E62" s="3" t="s">
        <v>18</v>
      </c>
      <c r="F62" s="1">
        <v>3.04</v>
      </c>
      <c r="G62" s="1">
        <v>133.9</v>
      </c>
      <c r="H62" s="3" t="s">
        <v>19</v>
      </c>
      <c r="I62" s="3" t="s">
        <v>38</v>
      </c>
      <c r="J62" s="2" t="s">
        <v>289</v>
      </c>
      <c r="K62" s="3" t="s">
        <v>252</v>
      </c>
      <c r="L62" s="3" t="s">
        <v>80</v>
      </c>
      <c r="M62" s="3" t="s">
        <v>24</v>
      </c>
      <c r="N62" s="3" t="s">
        <v>290</v>
      </c>
      <c r="O62" s="3" t="s">
        <v>291</v>
      </c>
      <c r="P62">
        <f>IF(IFERROR(VLOOKUP(crocodile_dataset[[#This Row],[Observation ID]],A64:A1062,1,FALSE),0),1,0)</f>
        <v>0</v>
      </c>
    </row>
    <row r="63" spans="1:16" x14ac:dyDescent="0.2">
      <c r="A63" s="4">
        <v>62</v>
      </c>
      <c r="B63" s="3" t="s">
        <v>59</v>
      </c>
      <c r="C63" s="3" t="s">
        <v>60</v>
      </c>
      <c r="D63" s="3" t="s">
        <v>17</v>
      </c>
      <c r="E63" s="3" t="s">
        <v>18</v>
      </c>
      <c r="F63" s="1">
        <v>2.56</v>
      </c>
      <c r="G63" s="1">
        <v>136.19999999999999</v>
      </c>
      <c r="H63" s="3" t="s">
        <v>19</v>
      </c>
      <c r="I63" s="3" t="s">
        <v>38</v>
      </c>
      <c r="J63" s="2" t="s">
        <v>292</v>
      </c>
      <c r="K63" s="3" t="s">
        <v>293</v>
      </c>
      <c r="L63" s="3" t="s">
        <v>64</v>
      </c>
      <c r="M63" s="3" t="s">
        <v>41</v>
      </c>
      <c r="N63" s="3" t="s">
        <v>294</v>
      </c>
      <c r="O63" s="3" t="s">
        <v>295</v>
      </c>
      <c r="P63">
        <f>IF(IFERROR(VLOOKUP(crocodile_dataset[[#This Row],[Observation ID]],A65:A1063,1,FALSE),0),1,0)</f>
        <v>0</v>
      </c>
    </row>
    <row r="64" spans="1:16" x14ac:dyDescent="0.2">
      <c r="A64" s="4">
        <v>63</v>
      </c>
      <c r="B64" s="3" t="s">
        <v>87</v>
      </c>
      <c r="C64" s="3" t="s">
        <v>88</v>
      </c>
      <c r="D64" s="3" t="s">
        <v>17</v>
      </c>
      <c r="E64" s="3" t="s">
        <v>69</v>
      </c>
      <c r="F64" s="1">
        <v>1.18</v>
      </c>
      <c r="G64" s="1">
        <v>12.5</v>
      </c>
      <c r="H64" s="3" t="s">
        <v>19</v>
      </c>
      <c r="I64" s="3" t="s">
        <v>104</v>
      </c>
      <c r="J64" s="2" t="s">
        <v>296</v>
      </c>
      <c r="K64" s="3" t="s">
        <v>297</v>
      </c>
      <c r="L64" s="3" t="s">
        <v>91</v>
      </c>
      <c r="M64" s="3" t="s">
        <v>32</v>
      </c>
      <c r="N64" s="3" t="s">
        <v>298</v>
      </c>
      <c r="O64" s="3" t="s">
        <v>299</v>
      </c>
      <c r="P64">
        <f>IF(IFERROR(VLOOKUP(crocodile_dataset[[#This Row],[Observation ID]],A66:A1064,1,FALSE),0),1,0)</f>
        <v>0</v>
      </c>
    </row>
    <row r="65" spans="1:16" x14ac:dyDescent="0.2">
      <c r="A65" s="4">
        <v>64</v>
      </c>
      <c r="B65" s="3" t="s">
        <v>115</v>
      </c>
      <c r="C65" s="3" t="s">
        <v>116</v>
      </c>
      <c r="D65" s="3" t="s">
        <v>17</v>
      </c>
      <c r="E65" s="3" t="s">
        <v>18</v>
      </c>
      <c r="F65" s="1">
        <v>3.78</v>
      </c>
      <c r="G65" s="1">
        <v>383.2</v>
      </c>
      <c r="H65" s="3" t="s">
        <v>19</v>
      </c>
      <c r="I65" s="3" t="s">
        <v>20</v>
      </c>
      <c r="J65" s="2" t="s">
        <v>300</v>
      </c>
      <c r="K65" s="3" t="s">
        <v>152</v>
      </c>
      <c r="L65" s="3" t="s">
        <v>80</v>
      </c>
      <c r="M65" s="3" t="s">
        <v>24</v>
      </c>
      <c r="N65" s="3" t="s">
        <v>301</v>
      </c>
      <c r="O65" s="3" t="s">
        <v>302</v>
      </c>
      <c r="P65">
        <f>IF(IFERROR(VLOOKUP(crocodile_dataset[[#This Row],[Observation ID]],A67:A1065,1,FALSE),0),1,0)</f>
        <v>0</v>
      </c>
    </row>
    <row r="66" spans="1:16" x14ac:dyDescent="0.2">
      <c r="A66" s="4">
        <v>65</v>
      </c>
      <c r="B66" s="3" t="s">
        <v>207</v>
      </c>
      <c r="C66" s="3" t="s">
        <v>208</v>
      </c>
      <c r="D66" s="3" t="s">
        <v>17</v>
      </c>
      <c r="E66" s="3" t="s">
        <v>18</v>
      </c>
      <c r="F66" s="1">
        <v>1.93</v>
      </c>
      <c r="G66" s="1">
        <v>46.7</v>
      </c>
      <c r="H66" s="3" t="s">
        <v>19</v>
      </c>
      <c r="I66" s="3" t="s">
        <v>104</v>
      </c>
      <c r="J66" s="2" t="s">
        <v>303</v>
      </c>
      <c r="K66" s="3" t="s">
        <v>210</v>
      </c>
      <c r="L66" s="3" t="s">
        <v>211</v>
      </c>
      <c r="M66" s="3" t="s">
        <v>24</v>
      </c>
      <c r="N66" s="3" t="s">
        <v>304</v>
      </c>
      <c r="O66" s="3" t="s">
        <v>305</v>
      </c>
      <c r="P66">
        <f>IF(IFERROR(VLOOKUP(crocodile_dataset[[#This Row],[Observation ID]],A68:A1066,1,FALSE),0),1,0)</f>
        <v>0</v>
      </c>
    </row>
    <row r="67" spans="1:16" x14ac:dyDescent="0.2">
      <c r="A67" s="4">
        <v>66</v>
      </c>
      <c r="B67" s="3" t="s">
        <v>120</v>
      </c>
      <c r="C67" s="3" t="s">
        <v>121</v>
      </c>
      <c r="D67" s="3" t="s">
        <v>17</v>
      </c>
      <c r="E67" s="3" t="s">
        <v>18</v>
      </c>
      <c r="F67" s="1">
        <v>2.56</v>
      </c>
      <c r="G67" s="1">
        <v>106.5</v>
      </c>
      <c r="H67" s="3" t="s">
        <v>19</v>
      </c>
      <c r="I67" s="3" t="s">
        <v>20</v>
      </c>
      <c r="J67" s="2" t="s">
        <v>306</v>
      </c>
      <c r="K67" s="3" t="s">
        <v>135</v>
      </c>
      <c r="L67" s="3" t="s">
        <v>124</v>
      </c>
      <c r="M67" s="3" t="s">
        <v>73</v>
      </c>
      <c r="N67" s="3" t="s">
        <v>307</v>
      </c>
      <c r="O67" s="3" t="s">
        <v>308</v>
      </c>
      <c r="P67">
        <f>IF(IFERROR(VLOOKUP(crocodile_dataset[[#This Row],[Observation ID]],A69:A1067,1,FALSE),0),1,0)</f>
        <v>0</v>
      </c>
    </row>
    <row r="68" spans="1:16" x14ac:dyDescent="0.2">
      <c r="A68" s="4">
        <v>67</v>
      </c>
      <c r="B68" s="3" t="s">
        <v>67</v>
      </c>
      <c r="C68" s="3" t="s">
        <v>68</v>
      </c>
      <c r="D68" s="3" t="s">
        <v>17</v>
      </c>
      <c r="E68" s="3" t="s">
        <v>69</v>
      </c>
      <c r="F68" s="1">
        <v>1.25</v>
      </c>
      <c r="G68" s="1">
        <v>19.3</v>
      </c>
      <c r="H68" s="3" t="s">
        <v>61</v>
      </c>
      <c r="I68" s="3" t="s">
        <v>104</v>
      </c>
      <c r="J68" s="2" t="s">
        <v>309</v>
      </c>
      <c r="K68" s="3" t="s">
        <v>142</v>
      </c>
      <c r="L68" s="3" t="s">
        <v>310</v>
      </c>
      <c r="M68" s="3" t="s">
        <v>73</v>
      </c>
      <c r="N68" s="3" t="s">
        <v>311</v>
      </c>
      <c r="O68" s="3" t="s">
        <v>312</v>
      </c>
      <c r="P68">
        <f>IF(IFERROR(VLOOKUP(crocodile_dataset[[#This Row],[Observation ID]],A70:A1068,1,FALSE),0),1,0)</f>
        <v>0</v>
      </c>
    </row>
    <row r="69" spans="1:16" x14ac:dyDescent="0.2">
      <c r="A69" s="4">
        <v>68</v>
      </c>
      <c r="B69" s="3" t="s">
        <v>145</v>
      </c>
      <c r="C69" s="3" t="s">
        <v>146</v>
      </c>
      <c r="D69" s="3" t="s">
        <v>17</v>
      </c>
      <c r="E69" s="3" t="s">
        <v>18</v>
      </c>
      <c r="F69" s="1">
        <v>2.23</v>
      </c>
      <c r="G69" s="1">
        <v>81.8</v>
      </c>
      <c r="H69" s="3" t="s">
        <v>19</v>
      </c>
      <c r="I69" s="3" t="s">
        <v>104</v>
      </c>
      <c r="J69" s="2" t="s">
        <v>313</v>
      </c>
      <c r="K69" s="3" t="s">
        <v>148</v>
      </c>
      <c r="L69" s="3" t="s">
        <v>23</v>
      </c>
      <c r="M69" s="3" t="s">
        <v>41</v>
      </c>
      <c r="N69" s="3" t="s">
        <v>314</v>
      </c>
      <c r="O69" s="3" t="s">
        <v>315</v>
      </c>
      <c r="P69">
        <f>IF(IFERROR(VLOOKUP(crocodile_dataset[[#This Row],[Observation ID]],A71:A1069,1,FALSE),0),1,0)</f>
        <v>0</v>
      </c>
    </row>
    <row r="70" spans="1:16" x14ac:dyDescent="0.2">
      <c r="A70" s="4">
        <v>69</v>
      </c>
      <c r="B70" s="3" t="s">
        <v>27</v>
      </c>
      <c r="C70" s="3" t="s">
        <v>28</v>
      </c>
      <c r="D70" s="3" t="s">
        <v>17</v>
      </c>
      <c r="E70" s="3" t="s">
        <v>18</v>
      </c>
      <c r="F70" s="1">
        <v>3.66</v>
      </c>
      <c r="G70" s="1">
        <v>262.60000000000002</v>
      </c>
      <c r="H70" s="3" t="s">
        <v>19</v>
      </c>
      <c r="I70" s="3" t="s">
        <v>38</v>
      </c>
      <c r="J70" s="2" t="s">
        <v>316</v>
      </c>
      <c r="K70" s="3" t="s">
        <v>30</v>
      </c>
      <c r="L70" s="3" t="s">
        <v>317</v>
      </c>
      <c r="M70" s="3" t="s">
        <v>32</v>
      </c>
      <c r="N70" s="3" t="s">
        <v>318</v>
      </c>
      <c r="O70" s="3" t="s">
        <v>319</v>
      </c>
      <c r="P70">
        <f>IF(IFERROR(VLOOKUP(crocodile_dataset[[#This Row],[Observation ID]],A72:A1070,1,FALSE),0),1,0)</f>
        <v>0</v>
      </c>
    </row>
    <row r="71" spans="1:16" x14ac:dyDescent="0.2">
      <c r="A71" s="4">
        <v>70</v>
      </c>
      <c r="B71" s="3" t="s">
        <v>320</v>
      </c>
      <c r="C71" s="3" t="s">
        <v>321</v>
      </c>
      <c r="D71" s="3" t="s">
        <v>17</v>
      </c>
      <c r="E71" s="3" t="s">
        <v>203</v>
      </c>
      <c r="F71" s="1">
        <v>1.85</v>
      </c>
      <c r="G71" s="1">
        <v>67.3</v>
      </c>
      <c r="H71" s="3" t="s">
        <v>61</v>
      </c>
      <c r="I71" s="3" t="s">
        <v>20</v>
      </c>
      <c r="J71" s="2" t="s">
        <v>322</v>
      </c>
      <c r="K71" s="3" t="s">
        <v>297</v>
      </c>
      <c r="L71" s="3" t="s">
        <v>23</v>
      </c>
      <c r="M71" s="3" t="s">
        <v>323</v>
      </c>
      <c r="N71" s="3" t="s">
        <v>324</v>
      </c>
      <c r="O71" s="3" t="s">
        <v>325</v>
      </c>
      <c r="P71">
        <f>IF(IFERROR(VLOOKUP(crocodile_dataset[[#This Row],[Observation ID]],A73:A1071,1,FALSE),0),1,0)</f>
        <v>0</v>
      </c>
    </row>
    <row r="72" spans="1:16" x14ac:dyDescent="0.2">
      <c r="A72" s="4">
        <v>71</v>
      </c>
      <c r="B72" s="3" t="s">
        <v>127</v>
      </c>
      <c r="C72" s="3" t="s">
        <v>128</v>
      </c>
      <c r="D72" s="3" t="s">
        <v>17</v>
      </c>
      <c r="E72" s="3" t="s">
        <v>18</v>
      </c>
      <c r="F72" s="1">
        <v>4.9000000000000004</v>
      </c>
      <c r="G72" s="1">
        <v>629.70000000000005</v>
      </c>
      <c r="H72" s="3" t="s">
        <v>61</v>
      </c>
      <c r="I72" s="3" t="s">
        <v>20</v>
      </c>
      <c r="J72" s="2" t="s">
        <v>326</v>
      </c>
      <c r="K72" s="3" t="s">
        <v>130</v>
      </c>
      <c r="L72" s="3" t="s">
        <v>266</v>
      </c>
      <c r="M72" s="3" t="s">
        <v>24</v>
      </c>
      <c r="N72" s="3" t="s">
        <v>327</v>
      </c>
      <c r="O72" s="3" t="s">
        <v>328</v>
      </c>
      <c r="P72">
        <f>IF(IFERROR(VLOOKUP(crocodile_dataset[[#This Row],[Observation ID]],A74:A1072,1,FALSE),0),1,0)</f>
        <v>0</v>
      </c>
    </row>
    <row r="73" spans="1:16" x14ac:dyDescent="0.2">
      <c r="A73" s="4">
        <v>72</v>
      </c>
      <c r="B73" s="3" t="s">
        <v>320</v>
      </c>
      <c r="C73" s="3" t="s">
        <v>321</v>
      </c>
      <c r="D73" s="3" t="s">
        <v>17</v>
      </c>
      <c r="E73" s="3" t="s">
        <v>203</v>
      </c>
      <c r="F73" s="1">
        <v>1.2</v>
      </c>
      <c r="G73" s="1">
        <v>38</v>
      </c>
      <c r="H73" s="3" t="s">
        <v>37</v>
      </c>
      <c r="I73" s="3" t="s">
        <v>38</v>
      </c>
      <c r="J73" s="2" t="s">
        <v>329</v>
      </c>
      <c r="K73" s="3" t="s">
        <v>330</v>
      </c>
      <c r="L73" s="3" t="s">
        <v>23</v>
      </c>
      <c r="M73" s="3" t="s">
        <v>323</v>
      </c>
      <c r="N73" s="3" t="s">
        <v>331</v>
      </c>
      <c r="O73" s="3" t="s">
        <v>332</v>
      </c>
      <c r="P73">
        <f>IF(IFERROR(VLOOKUP(crocodile_dataset[[#This Row],[Observation ID]],A75:A1073,1,FALSE),0),1,0)</f>
        <v>0</v>
      </c>
    </row>
    <row r="74" spans="1:16" x14ac:dyDescent="0.2">
      <c r="A74" s="4">
        <v>73</v>
      </c>
      <c r="B74" s="3" t="s">
        <v>201</v>
      </c>
      <c r="C74" s="3" t="s">
        <v>202</v>
      </c>
      <c r="D74" s="3" t="s">
        <v>17</v>
      </c>
      <c r="E74" s="3" t="s">
        <v>203</v>
      </c>
      <c r="F74" s="1">
        <v>2.9</v>
      </c>
      <c r="G74" s="1">
        <v>165.4</v>
      </c>
      <c r="H74" s="3" t="s">
        <v>19</v>
      </c>
      <c r="I74" s="3" t="s">
        <v>104</v>
      </c>
      <c r="J74" s="2" t="s">
        <v>333</v>
      </c>
      <c r="K74" s="3" t="s">
        <v>282</v>
      </c>
      <c r="L74" s="3" t="s">
        <v>23</v>
      </c>
      <c r="M74" s="3" t="s">
        <v>41</v>
      </c>
      <c r="N74" s="3" t="s">
        <v>334</v>
      </c>
      <c r="O74" s="3" t="s">
        <v>335</v>
      </c>
      <c r="P74">
        <f>IF(IFERROR(VLOOKUP(crocodile_dataset[[#This Row],[Observation ID]],A76:A1074,1,FALSE),0),1,0)</f>
        <v>0</v>
      </c>
    </row>
    <row r="75" spans="1:16" x14ac:dyDescent="0.2">
      <c r="A75" s="4">
        <v>74</v>
      </c>
      <c r="B75" s="3" t="s">
        <v>115</v>
      </c>
      <c r="C75" s="3" t="s">
        <v>116</v>
      </c>
      <c r="D75" s="3" t="s">
        <v>17</v>
      </c>
      <c r="E75" s="3" t="s">
        <v>18</v>
      </c>
      <c r="F75" s="1">
        <v>4.34</v>
      </c>
      <c r="G75" s="1">
        <v>596.20000000000005</v>
      </c>
      <c r="H75" s="3" t="s">
        <v>61</v>
      </c>
      <c r="I75" s="3" t="s">
        <v>104</v>
      </c>
      <c r="J75" s="2" t="s">
        <v>336</v>
      </c>
      <c r="K75" s="3" t="s">
        <v>337</v>
      </c>
      <c r="L75" s="3" t="s">
        <v>80</v>
      </c>
      <c r="M75" s="3" t="s">
        <v>24</v>
      </c>
      <c r="N75" s="3" t="s">
        <v>338</v>
      </c>
      <c r="O75" s="3" t="s">
        <v>339</v>
      </c>
      <c r="P75">
        <f>IF(IFERROR(VLOOKUP(crocodile_dataset[[#This Row],[Observation ID]],A77:A1075,1,FALSE),0),1,0)</f>
        <v>0</v>
      </c>
    </row>
    <row r="76" spans="1:16" x14ac:dyDescent="0.2">
      <c r="A76" s="4">
        <v>75</v>
      </c>
      <c r="B76" s="3" t="s">
        <v>145</v>
      </c>
      <c r="C76" s="3" t="s">
        <v>146</v>
      </c>
      <c r="D76" s="3" t="s">
        <v>17</v>
      </c>
      <c r="E76" s="3" t="s">
        <v>18</v>
      </c>
      <c r="F76" s="1">
        <v>2.63</v>
      </c>
      <c r="G76" s="1">
        <v>107.9</v>
      </c>
      <c r="H76" s="3" t="s">
        <v>19</v>
      </c>
      <c r="I76" s="3" t="s">
        <v>38</v>
      </c>
      <c r="J76" s="2" t="s">
        <v>340</v>
      </c>
      <c r="K76" s="3" t="s">
        <v>148</v>
      </c>
      <c r="L76" s="3" t="s">
        <v>23</v>
      </c>
      <c r="M76" s="3" t="s">
        <v>41</v>
      </c>
      <c r="N76" s="3" t="s">
        <v>341</v>
      </c>
      <c r="O76" s="3" t="s">
        <v>342</v>
      </c>
      <c r="P76">
        <f>IF(IFERROR(VLOOKUP(crocodile_dataset[[#This Row],[Observation ID]],A78:A1076,1,FALSE),0),1,0)</f>
        <v>0</v>
      </c>
    </row>
    <row r="77" spans="1:16" x14ac:dyDescent="0.2">
      <c r="A77" s="4">
        <v>76</v>
      </c>
      <c r="B77" s="3" t="s">
        <v>120</v>
      </c>
      <c r="C77" s="3" t="s">
        <v>121</v>
      </c>
      <c r="D77" s="3" t="s">
        <v>17</v>
      </c>
      <c r="E77" s="3" t="s">
        <v>18</v>
      </c>
      <c r="F77" s="1">
        <v>2.54</v>
      </c>
      <c r="G77" s="1">
        <v>103.3</v>
      </c>
      <c r="H77" s="3" t="s">
        <v>19</v>
      </c>
      <c r="I77" s="3" t="s">
        <v>20</v>
      </c>
      <c r="J77" s="2" t="s">
        <v>343</v>
      </c>
      <c r="K77" s="3" t="s">
        <v>135</v>
      </c>
      <c r="L77" s="3" t="s">
        <v>124</v>
      </c>
      <c r="M77" s="3" t="s">
        <v>73</v>
      </c>
      <c r="N77" s="3" t="s">
        <v>344</v>
      </c>
      <c r="O77" s="3" t="s">
        <v>345</v>
      </c>
      <c r="P77">
        <f>IF(IFERROR(VLOOKUP(crocodile_dataset[[#This Row],[Observation ID]],A79:A1077,1,FALSE),0),1,0)</f>
        <v>0</v>
      </c>
    </row>
    <row r="78" spans="1:16" x14ac:dyDescent="0.2">
      <c r="A78" s="4">
        <v>77</v>
      </c>
      <c r="B78" s="3" t="s">
        <v>15</v>
      </c>
      <c r="C78" s="3" t="s">
        <v>16</v>
      </c>
      <c r="D78" s="3" t="s">
        <v>17</v>
      </c>
      <c r="E78" s="3" t="s">
        <v>18</v>
      </c>
      <c r="F78" s="1">
        <v>2.15</v>
      </c>
      <c r="G78" s="1">
        <v>75.099999999999994</v>
      </c>
      <c r="H78" s="3" t="s">
        <v>19</v>
      </c>
      <c r="I78" s="3" t="s">
        <v>104</v>
      </c>
      <c r="J78" s="2" t="s">
        <v>346</v>
      </c>
      <c r="K78" s="3" t="s">
        <v>233</v>
      </c>
      <c r="L78" s="3" t="s">
        <v>46</v>
      </c>
      <c r="M78" s="3" t="s">
        <v>24</v>
      </c>
      <c r="N78" s="3" t="s">
        <v>347</v>
      </c>
      <c r="O78" s="3" t="s">
        <v>348</v>
      </c>
      <c r="P78">
        <f>IF(IFERROR(VLOOKUP(crocodile_dataset[[#This Row],[Observation ID]],A80:A1078,1,FALSE),0),1,0)</f>
        <v>0</v>
      </c>
    </row>
    <row r="79" spans="1:16" x14ac:dyDescent="0.2">
      <c r="A79" s="4">
        <v>78</v>
      </c>
      <c r="B79" s="3" t="s">
        <v>76</v>
      </c>
      <c r="C79" s="3" t="s">
        <v>77</v>
      </c>
      <c r="D79" s="3" t="s">
        <v>17</v>
      </c>
      <c r="E79" s="3" t="s">
        <v>18</v>
      </c>
      <c r="F79" s="1">
        <v>2.13</v>
      </c>
      <c r="G79" s="1">
        <v>86.4</v>
      </c>
      <c r="H79" s="3" t="s">
        <v>19</v>
      </c>
      <c r="I79" s="3" t="s">
        <v>38</v>
      </c>
      <c r="J79" s="2" t="s">
        <v>349</v>
      </c>
      <c r="K79" s="3" t="s">
        <v>350</v>
      </c>
      <c r="L79" s="3" t="s">
        <v>216</v>
      </c>
      <c r="M79" s="3" t="s">
        <v>24</v>
      </c>
      <c r="N79" s="3" t="s">
        <v>351</v>
      </c>
      <c r="O79" s="3" t="s">
        <v>352</v>
      </c>
      <c r="P79">
        <f>IF(IFERROR(VLOOKUP(crocodile_dataset[[#This Row],[Observation ID]],A81:A1079,1,FALSE),0),1,0)</f>
        <v>0</v>
      </c>
    </row>
    <row r="80" spans="1:16" x14ac:dyDescent="0.2">
      <c r="A80" s="4">
        <v>79</v>
      </c>
      <c r="B80" s="3" t="s">
        <v>320</v>
      </c>
      <c r="C80" s="3" t="s">
        <v>321</v>
      </c>
      <c r="D80" s="3" t="s">
        <v>17</v>
      </c>
      <c r="E80" s="3" t="s">
        <v>203</v>
      </c>
      <c r="F80" s="1">
        <v>1.69</v>
      </c>
      <c r="G80" s="1">
        <v>63.7</v>
      </c>
      <c r="H80" s="3" t="s">
        <v>37</v>
      </c>
      <c r="I80" s="3" t="s">
        <v>104</v>
      </c>
      <c r="J80" s="2" t="s">
        <v>353</v>
      </c>
      <c r="K80" s="3" t="s">
        <v>354</v>
      </c>
      <c r="L80" s="3" t="s">
        <v>355</v>
      </c>
      <c r="M80" s="3" t="s">
        <v>323</v>
      </c>
      <c r="N80" s="3" t="s">
        <v>356</v>
      </c>
      <c r="O80" s="3" t="s">
        <v>357</v>
      </c>
      <c r="P80">
        <f>IF(IFERROR(VLOOKUP(crocodile_dataset[[#This Row],[Observation ID]],A82:A1080,1,FALSE),0),1,0)</f>
        <v>0</v>
      </c>
    </row>
    <row r="81" spans="1:16" x14ac:dyDescent="0.2">
      <c r="A81" s="4">
        <v>80</v>
      </c>
      <c r="B81" s="3" t="s">
        <v>127</v>
      </c>
      <c r="C81" s="3" t="s">
        <v>128</v>
      </c>
      <c r="D81" s="3" t="s">
        <v>17</v>
      </c>
      <c r="E81" s="3" t="s">
        <v>18</v>
      </c>
      <c r="F81" s="1">
        <v>5.07</v>
      </c>
      <c r="G81" s="1">
        <v>791.7</v>
      </c>
      <c r="H81" s="3" t="s">
        <v>19</v>
      </c>
      <c r="I81" s="3" t="s">
        <v>104</v>
      </c>
      <c r="J81" s="2" t="s">
        <v>358</v>
      </c>
      <c r="K81" s="3" t="s">
        <v>359</v>
      </c>
      <c r="L81" s="3" t="s">
        <v>31</v>
      </c>
      <c r="M81" s="3" t="s">
        <v>24</v>
      </c>
      <c r="N81" s="3" t="s">
        <v>360</v>
      </c>
      <c r="O81" s="3" t="s">
        <v>361</v>
      </c>
      <c r="P81">
        <f>IF(IFERROR(VLOOKUP(crocodile_dataset[[#This Row],[Observation ID]],A83:A1081,1,FALSE),0),1,0)</f>
        <v>0</v>
      </c>
    </row>
    <row r="82" spans="1:16" x14ac:dyDescent="0.2">
      <c r="A82" s="4">
        <v>81</v>
      </c>
      <c r="B82" s="3" t="s">
        <v>15</v>
      </c>
      <c r="C82" s="3" t="s">
        <v>16</v>
      </c>
      <c r="D82" s="3" t="s">
        <v>17</v>
      </c>
      <c r="E82" s="3" t="s">
        <v>18</v>
      </c>
      <c r="F82" s="1">
        <v>1.1000000000000001</v>
      </c>
      <c r="G82" s="1">
        <v>41.1</v>
      </c>
      <c r="H82" s="3" t="s">
        <v>37</v>
      </c>
      <c r="I82" s="3" t="s">
        <v>104</v>
      </c>
      <c r="J82" s="2" t="s">
        <v>362</v>
      </c>
      <c r="K82" s="3" t="s">
        <v>233</v>
      </c>
      <c r="L82" s="3" t="s">
        <v>46</v>
      </c>
      <c r="M82" s="3" t="s">
        <v>24</v>
      </c>
      <c r="N82" s="3" t="s">
        <v>363</v>
      </c>
      <c r="O82" s="3" t="s">
        <v>364</v>
      </c>
      <c r="P82">
        <f>IF(IFERROR(VLOOKUP(crocodile_dataset[[#This Row],[Observation ID]],A84:A1082,1,FALSE),0),1,0)</f>
        <v>0</v>
      </c>
    </row>
    <row r="83" spans="1:16" x14ac:dyDescent="0.2">
      <c r="A83" s="4">
        <v>82</v>
      </c>
      <c r="B83" s="3" t="s">
        <v>76</v>
      </c>
      <c r="C83" s="3" t="s">
        <v>77</v>
      </c>
      <c r="D83" s="3" t="s">
        <v>17</v>
      </c>
      <c r="E83" s="3" t="s">
        <v>18</v>
      </c>
      <c r="F83" s="1">
        <v>3.02</v>
      </c>
      <c r="G83" s="1">
        <v>180.7</v>
      </c>
      <c r="H83" s="3" t="s">
        <v>19</v>
      </c>
      <c r="I83" s="3" t="s">
        <v>20</v>
      </c>
      <c r="J83" s="2" t="s">
        <v>365</v>
      </c>
      <c r="K83" s="3" t="s">
        <v>366</v>
      </c>
      <c r="L83" s="3" t="s">
        <v>46</v>
      </c>
      <c r="M83" s="3" t="s">
        <v>24</v>
      </c>
      <c r="N83" s="3" t="s">
        <v>367</v>
      </c>
      <c r="O83" s="3" t="s">
        <v>368</v>
      </c>
      <c r="P83">
        <f>IF(IFERROR(VLOOKUP(crocodile_dataset[[#This Row],[Observation ID]],A85:A1083,1,FALSE),0),1,0)</f>
        <v>0</v>
      </c>
    </row>
    <row r="84" spans="1:16" x14ac:dyDescent="0.2">
      <c r="A84" s="4">
        <v>83</v>
      </c>
      <c r="B84" s="3" t="s">
        <v>183</v>
      </c>
      <c r="C84" s="3" t="s">
        <v>184</v>
      </c>
      <c r="D84" s="3" t="s">
        <v>17</v>
      </c>
      <c r="E84" s="3" t="s">
        <v>18</v>
      </c>
      <c r="F84" s="1">
        <v>1.6</v>
      </c>
      <c r="G84" s="1">
        <v>47</v>
      </c>
      <c r="H84" s="3" t="s">
        <v>61</v>
      </c>
      <c r="I84" s="3" t="s">
        <v>20</v>
      </c>
      <c r="J84" s="2" t="s">
        <v>369</v>
      </c>
      <c r="K84" s="3" t="s">
        <v>130</v>
      </c>
      <c r="L84" s="3" t="s">
        <v>195</v>
      </c>
      <c r="M84" s="3" t="s">
        <v>41</v>
      </c>
      <c r="N84" s="3" t="s">
        <v>370</v>
      </c>
      <c r="O84" s="3" t="s">
        <v>371</v>
      </c>
      <c r="P84">
        <f>IF(IFERROR(VLOOKUP(crocodile_dataset[[#This Row],[Observation ID]],A86:A1084,1,FALSE),0),1,0)</f>
        <v>0</v>
      </c>
    </row>
    <row r="85" spans="1:16" x14ac:dyDescent="0.2">
      <c r="A85" s="4">
        <v>84</v>
      </c>
      <c r="B85" s="3" t="s">
        <v>59</v>
      </c>
      <c r="C85" s="3" t="s">
        <v>60</v>
      </c>
      <c r="D85" s="3" t="s">
        <v>17</v>
      </c>
      <c r="E85" s="3" t="s">
        <v>18</v>
      </c>
      <c r="F85" s="1">
        <v>1.25</v>
      </c>
      <c r="G85" s="1">
        <v>36.299999999999997</v>
      </c>
      <c r="H85" s="3" t="s">
        <v>37</v>
      </c>
      <c r="I85" s="3" t="s">
        <v>20</v>
      </c>
      <c r="J85" s="2" t="s">
        <v>372</v>
      </c>
      <c r="K85" s="3" t="s">
        <v>293</v>
      </c>
      <c r="L85" s="3" t="s">
        <v>23</v>
      </c>
      <c r="M85" s="3" t="s">
        <v>41</v>
      </c>
      <c r="N85" s="3" t="s">
        <v>373</v>
      </c>
      <c r="O85" s="3" t="s">
        <v>374</v>
      </c>
      <c r="P85">
        <f>IF(IFERROR(VLOOKUP(crocodile_dataset[[#This Row],[Observation ID]],A87:A1085,1,FALSE),0),1,0)</f>
        <v>0</v>
      </c>
    </row>
    <row r="86" spans="1:16" x14ac:dyDescent="0.2">
      <c r="A86" s="4">
        <v>85</v>
      </c>
      <c r="B86" s="3" t="s">
        <v>15</v>
      </c>
      <c r="C86" s="3" t="s">
        <v>16</v>
      </c>
      <c r="D86" s="3" t="s">
        <v>17</v>
      </c>
      <c r="E86" s="3" t="s">
        <v>18</v>
      </c>
      <c r="F86" s="1">
        <v>2.31</v>
      </c>
      <c r="G86" s="1">
        <v>90.9</v>
      </c>
      <c r="H86" s="3" t="s">
        <v>19</v>
      </c>
      <c r="I86" s="3" t="s">
        <v>104</v>
      </c>
      <c r="J86" s="2" t="s">
        <v>375</v>
      </c>
      <c r="K86" s="3" t="s">
        <v>233</v>
      </c>
      <c r="L86" s="3" t="s">
        <v>23</v>
      </c>
      <c r="M86" s="3" t="s">
        <v>24</v>
      </c>
      <c r="N86" s="3" t="s">
        <v>376</v>
      </c>
      <c r="O86" s="3" t="s">
        <v>377</v>
      </c>
      <c r="P86">
        <f>IF(IFERROR(VLOOKUP(crocodile_dataset[[#This Row],[Observation ID]],A88:A1086,1,FALSE),0),1,0)</f>
        <v>0</v>
      </c>
    </row>
    <row r="87" spans="1:16" x14ac:dyDescent="0.2">
      <c r="A87" s="4">
        <v>86</v>
      </c>
      <c r="B87" s="3" t="s">
        <v>320</v>
      </c>
      <c r="C87" s="3" t="s">
        <v>321</v>
      </c>
      <c r="D87" s="3" t="s">
        <v>17</v>
      </c>
      <c r="E87" s="3" t="s">
        <v>203</v>
      </c>
      <c r="F87" s="1">
        <v>0.79</v>
      </c>
      <c r="G87" s="1">
        <v>34.200000000000003</v>
      </c>
      <c r="H87" s="3" t="s">
        <v>37</v>
      </c>
      <c r="I87" s="3" t="s">
        <v>38</v>
      </c>
      <c r="J87" s="2" t="s">
        <v>378</v>
      </c>
      <c r="K87" s="3" t="s">
        <v>330</v>
      </c>
      <c r="L87" s="3" t="s">
        <v>23</v>
      </c>
      <c r="M87" s="3" t="s">
        <v>323</v>
      </c>
      <c r="N87" s="3" t="s">
        <v>379</v>
      </c>
      <c r="O87" s="3" t="s">
        <v>380</v>
      </c>
      <c r="P87">
        <f>IF(IFERROR(VLOOKUP(crocodile_dataset[[#This Row],[Observation ID]],A89:A1087,1,FALSE),0),1,0)</f>
        <v>0</v>
      </c>
    </row>
    <row r="88" spans="1:16" x14ac:dyDescent="0.2">
      <c r="A88" s="4">
        <v>87</v>
      </c>
      <c r="B88" s="3" t="s">
        <v>87</v>
      </c>
      <c r="C88" s="3" t="s">
        <v>88</v>
      </c>
      <c r="D88" s="3" t="s">
        <v>17</v>
      </c>
      <c r="E88" s="3" t="s">
        <v>69</v>
      </c>
      <c r="F88" s="1">
        <v>1.23</v>
      </c>
      <c r="G88" s="1">
        <v>13.1</v>
      </c>
      <c r="H88" s="3" t="s">
        <v>19</v>
      </c>
      <c r="I88" s="3" t="s">
        <v>38</v>
      </c>
      <c r="J88" s="2" t="s">
        <v>381</v>
      </c>
      <c r="K88" s="3" t="s">
        <v>248</v>
      </c>
      <c r="L88" s="3" t="s">
        <v>91</v>
      </c>
      <c r="M88" s="3" t="s">
        <v>32</v>
      </c>
      <c r="N88" s="3" t="s">
        <v>382</v>
      </c>
      <c r="O88" s="3" t="s">
        <v>383</v>
      </c>
      <c r="P88">
        <f>IF(IFERROR(VLOOKUP(crocodile_dataset[[#This Row],[Observation ID]],A90:A1088,1,FALSE),0),1,0)</f>
        <v>0</v>
      </c>
    </row>
    <row r="89" spans="1:16" x14ac:dyDescent="0.2">
      <c r="A89" s="4">
        <v>88</v>
      </c>
      <c r="B89" s="3" t="s">
        <v>49</v>
      </c>
      <c r="C89" s="3" t="s">
        <v>50</v>
      </c>
      <c r="D89" s="3" t="s">
        <v>17</v>
      </c>
      <c r="E89" s="3" t="s">
        <v>18</v>
      </c>
      <c r="F89" s="1">
        <v>2.82</v>
      </c>
      <c r="G89" s="1">
        <v>159.30000000000001</v>
      </c>
      <c r="H89" s="3" t="s">
        <v>61</v>
      </c>
      <c r="I89" s="3" t="s">
        <v>38</v>
      </c>
      <c r="J89" s="2" t="s">
        <v>384</v>
      </c>
      <c r="K89" s="3" t="s">
        <v>161</v>
      </c>
      <c r="L89" s="3" t="s">
        <v>80</v>
      </c>
      <c r="M89" s="3" t="s">
        <v>32</v>
      </c>
      <c r="N89" s="3" t="s">
        <v>385</v>
      </c>
      <c r="O89" s="3" t="s">
        <v>386</v>
      </c>
      <c r="P89">
        <f>IF(IFERROR(VLOOKUP(crocodile_dataset[[#This Row],[Observation ID]],A91:A1089,1,FALSE),0),1,0)</f>
        <v>0</v>
      </c>
    </row>
    <row r="90" spans="1:16" x14ac:dyDescent="0.2">
      <c r="A90" s="4">
        <v>89</v>
      </c>
      <c r="B90" s="3" t="s">
        <v>27</v>
      </c>
      <c r="C90" s="3" t="s">
        <v>28</v>
      </c>
      <c r="D90" s="3" t="s">
        <v>17</v>
      </c>
      <c r="E90" s="3" t="s">
        <v>18</v>
      </c>
      <c r="F90" s="1">
        <v>2.76</v>
      </c>
      <c r="G90" s="1">
        <v>152.5</v>
      </c>
      <c r="H90" s="3" t="s">
        <v>19</v>
      </c>
      <c r="I90" s="3" t="s">
        <v>38</v>
      </c>
      <c r="J90" s="2" t="s">
        <v>387</v>
      </c>
      <c r="K90" s="3" t="s">
        <v>388</v>
      </c>
      <c r="L90" s="3" t="s">
        <v>389</v>
      </c>
      <c r="M90" s="3" t="s">
        <v>32</v>
      </c>
      <c r="N90" s="3" t="s">
        <v>390</v>
      </c>
      <c r="O90" s="3" t="s">
        <v>391</v>
      </c>
      <c r="P90">
        <f>IF(IFERROR(VLOOKUP(crocodile_dataset[[#This Row],[Observation ID]],A92:A1090,1,FALSE),0),1,0)</f>
        <v>0</v>
      </c>
    </row>
    <row r="91" spans="1:16" x14ac:dyDescent="0.2">
      <c r="A91" s="4">
        <v>90</v>
      </c>
      <c r="B91" s="3" t="s">
        <v>392</v>
      </c>
      <c r="C91" s="3" t="s">
        <v>393</v>
      </c>
      <c r="D91" s="3" t="s">
        <v>17</v>
      </c>
      <c r="E91" s="3" t="s">
        <v>18</v>
      </c>
      <c r="F91" s="1">
        <v>2.4500000000000002</v>
      </c>
      <c r="G91" s="1">
        <v>75.8</v>
      </c>
      <c r="H91" s="3" t="s">
        <v>61</v>
      </c>
      <c r="I91" s="3" t="s">
        <v>38</v>
      </c>
      <c r="J91" s="2" t="s">
        <v>394</v>
      </c>
      <c r="K91" s="3" t="s">
        <v>191</v>
      </c>
      <c r="L91" s="3" t="s">
        <v>46</v>
      </c>
      <c r="M91" s="3" t="s">
        <v>24</v>
      </c>
      <c r="N91" s="3" t="s">
        <v>395</v>
      </c>
      <c r="O91" s="3" t="s">
        <v>396</v>
      </c>
      <c r="P91">
        <f>IF(IFERROR(VLOOKUP(crocodile_dataset[[#This Row],[Observation ID]],A93:A1091,1,FALSE),0),1,0)</f>
        <v>0</v>
      </c>
    </row>
    <row r="92" spans="1:16" x14ac:dyDescent="0.2">
      <c r="A92" s="4">
        <v>91</v>
      </c>
      <c r="B92" s="3" t="s">
        <v>15</v>
      </c>
      <c r="C92" s="3" t="s">
        <v>16</v>
      </c>
      <c r="D92" s="3" t="s">
        <v>17</v>
      </c>
      <c r="E92" s="3" t="s">
        <v>18</v>
      </c>
      <c r="F92" s="1">
        <v>2.5099999999999998</v>
      </c>
      <c r="G92" s="1">
        <v>102.4</v>
      </c>
      <c r="H92" s="3" t="s">
        <v>61</v>
      </c>
      <c r="I92" s="3" t="s">
        <v>38</v>
      </c>
      <c r="J92" s="2" t="s">
        <v>397</v>
      </c>
      <c r="K92" s="3" t="s">
        <v>233</v>
      </c>
      <c r="L92" s="3" t="s">
        <v>84</v>
      </c>
      <c r="M92" s="3" t="s">
        <v>24</v>
      </c>
      <c r="N92" s="3" t="s">
        <v>398</v>
      </c>
      <c r="O92" s="3" t="s">
        <v>399</v>
      </c>
      <c r="P92">
        <f>IF(IFERROR(VLOOKUP(crocodile_dataset[[#This Row],[Observation ID]],A94:A1092,1,FALSE),0),1,0)</f>
        <v>0</v>
      </c>
    </row>
    <row r="93" spans="1:16" x14ac:dyDescent="0.2">
      <c r="A93" s="4">
        <v>92</v>
      </c>
      <c r="B93" s="3" t="s">
        <v>115</v>
      </c>
      <c r="C93" s="3" t="s">
        <v>116</v>
      </c>
      <c r="D93" s="3" t="s">
        <v>17</v>
      </c>
      <c r="E93" s="3" t="s">
        <v>18</v>
      </c>
      <c r="F93" s="1">
        <v>3.32</v>
      </c>
      <c r="G93" s="1">
        <v>309.5</v>
      </c>
      <c r="H93" s="3" t="s">
        <v>61</v>
      </c>
      <c r="I93" s="3" t="s">
        <v>38</v>
      </c>
      <c r="J93" s="2" t="s">
        <v>400</v>
      </c>
      <c r="K93" s="3" t="s">
        <v>152</v>
      </c>
      <c r="L93" s="3" t="s">
        <v>80</v>
      </c>
      <c r="M93" s="3" t="s">
        <v>24</v>
      </c>
      <c r="N93" s="3" t="s">
        <v>401</v>
      </c>
      <c r="O93" s="3" t="s">
        <v>402</v>
      </c>
      <c r="P93">
        <f>IF(IFERROR(VLOOKUP(crocodile_dataset[[#This Row],[Observation ID]],A95:A1093,1,FALSE),0),1,0)</f>
        <v>0</v>
      </c>
    </row>
    <row r="94" spans="1:16" x14ac:dyDescent="0.2">
      <c r="A94" s="4">
        <v>93</v>
      </c>
      <c r="B94" s="3" t="s">
        <v>27</v>
      </c>
      <c r="C94" s="3" t="s">
        <v>28</v>
      </c>
      <c r="D94" s="3" t="s">
        <v>17</v>
      </c>
      <c r="E94" s="3" t="s">
        <v>18</v>
      </c>
      <c r="F94" s="1">
        <v>3.88</v>
      </c>
      <c r="G94" s="1">
        <v>273.60000000000002</v>
      </c>
      <c r="H94" s="3" t="s">
        <v>19</v>
      </c>
      <c r="I94" s="3" t="s">
        <v>38</v>
      </c>
      <c r="J94" s="2" t="s">
        <v>403</v>
      </c>
      <c r="K94" s="3" t="s">
        <v>45</v>
      </c>
      <c r="L94" s="3" t="s">
        <v>389</v>
      </c>
      <c r="M94" s="3" t="s">
        <v>32</v>
      </c>
      <c r="N94" s="3" t="s">
        <v>404</v>
      </c>
      <c r="O94" s="3" t="s">
        <v>405</v>
      </c>
      <c r="P94">
        <f>IF(IFERROR(VLOOKUP(crocodile_dataset[[#This Row],[Observation ID]],A96:A1094,1,FALSE),0),1,0)</f>
        <v>0</v>
      </c>
    </row>
    <row r="95" spans="1:16" x14ac:dyDescent="0.2">
      <c r="A95" s="4">
        <v>94</v>
      </c>
      <c r="B95" s="3" t="s">
        <v>35</v>
      </c>
      <c r="C95" s="3" t="s">
        <v>36</v>
      </c>
      <c r="D95" s="3" t="s">
        <v>17</v>
      </c>
      <c r="E95" s="3" t="s">
        <v>18</v>
      </c>
      <c r="F95" s="1">
        <v>1.96</v>
      </c>
      <c r="G95" s="1">
        <v>133.19999999999999</v>
      </c>
      <c r="H95" s="3" t="s">
        <v>37</v>
      </c>
      <c r="I95" s="3" t="s">
        <v>20</v>
      </c>
      <c r="J95" s="2" t="s">
        <v>406</v>
      </c>
      <c r="K95" s="3" t="s">
        <v>240</v>
      </c>
      <c r="L95" s="3" t="s">
        <v>40</v>
      </c>
      <c r="M95" s="3" t="s">
        <v>41</v>
      </c>
      <c r="N95" s="3" t="s">
        <v>407</v>
      </c>
      <c r="O95" s="3" t="s">
        <v>408</v>
      </c>
      <c r="P95">
        <f>IF(IFERROR(VLOOKUP(crocodile_dataset[[#This Row],[Observation ID]],A97:A1095,1,FALSE),0),1,0)</f>
        <v>0</v>
      </c>
    </row>
    <row r="96" spans="1:16" x14ac:dyDescent="0.2">
      <c r="A96" s="4">
        <v>95</v>
      </c>
      <c r="B96" s="3" t="s">
        <v>49</v>
      </c>
      <c r="C96" s="3" t="s">
        <v>50</v>
      </c>
      <c r="D96" s="3" t="s">
        <v>17</v>
      </c>
      <c r="E96" s="3" t="s">
        <v>18</v>
      </c>
      <c r="F96" s="1">
        <v>1.21</v>
      </c>
      <c r="G96" s="1">
        <v>54.8</v>
      </c>
      <c r="H96" s="3" t="s">
        <v>37</v>
      </c>
      <c r="I96" s="3" t="s">
        <v>20</v>
      </c>
      <c r="J96" s="2" t="s">
        <v>409</v>
      </c>
      <c r="K96" s="3" t="s">
        <v>161</v>
      </c>
      <c r="L96" s="3" t="s">
        <v>46</v>
      </c>
      <c r="M96" s="3" t="s">
        <v>32</v>
      </c>
      <c r="N96" s="3" t="s">
        <v>410</v>
      </c>
      <c r="O96" s="3" t="s">
        <v>411</v>
      </c>
      <c r="P96">
        <f>IF(IFERROR(VLOOKUP(crocodile_dataset[[#This Row],[Observation ID]],A98:A1096,1,FALSE),0),1,0)</f>
        <v>0</v>
      </c>
    </row>
    <row r="97" spans="1:16" x14ac:dyDescent="0.2">
      <c r="A97" s="4">
        <v>96</v>
      </c>
      <c r="B97" s="3" t="s">
        <v>76</v>
      </c>
      <c r="C97" s="3" t="s">
        <v>77</v>
      </c>
      <c r="D97" s="3" t="s">
        <v>17</v>
      </c>
      <c r="E97" s="3" t="s">
        <v>18</v>
      </c>
      <c r="F97" s="1">
        <v>2.7</v>
      </c>
      <c r="G97" s="1">
        <v>131.1</v>
      </c>
      <c r="H97" s="3" t="s">
        <v>61</v>
      </c>
      <c r="I97" s="3" t="s">
        <v>104</v>
      </c>
      <c r="J97" s="2" t="s">
        <v>278</v>
      </c>
      <c r="K97" s="3" t="s">
        <v>350</v>
      </c>
      <c r="L97" s="3" t="s">
        <v>80</v>
      </c>
      <c r="M97" s="3" t="s">
        <v>24</v>
      </c>
      <c r="N97" s="3" t="s">
        <v>412</v>
      </c>
      <c r="O97" s="3" t="s">
        <v>413</v>
      </c>
      <c r="P97">
        <f>IF(IFERROR(VLOOKUP(crocodile_dataset[[#This Row],[Observation ID]],A99:A1097,1,FALSE),0),1,0)</f>
        <v>0</v>
      </c>
    </row>
    <row r="98" spans="1:16" x14ac:dyDescent="0.2">
      <c r="A98" s="4">
        <v>97</v>
      </c>
      <c r="B98" s="3" t="s">
        <v>76</v>
      </c>
      <c r="C98" s="3" t="s">
        <v>77</v>
      </c>
      <c r="D98" s="3" t="s">
        <v>17</v>
      </c>
      <c r="E98" s="3" t="s">
        <v>18</v>
      </c>
      <c r="F98" s="1">
        <v>3.08</v>
      </c>
      <c r="G98" s="1">
        <v>188.3</v>
      </c>
      <c r="H98" s="3" t="s">
        <v>19</v>
      </c>
      <c r="I98" s="3" t="s">
        <v>104</v>
      </c>
      <c r="J98" s="2" t="s">
        <v>414</v>
      </c>
      <c r="K98" s="3" t="s">
        <v>415</v>
      </c>
      <c r="L98" s="3" t="s">
        <v>46</v>
      </c>
      <c r="M98" s="3" t="s">
        <v>24</v>
      </c>
      <c r="N98" s="3" t="s">
        <v>416</v>
      </c>
      <c r="O98" s="3" t="s">
        <v>417</v>
      </c>
      <c r="P98">
        <f>IF(IFERROR(VLOOKUP(crocodile_dataset[[#This Row],[Observation ID]],A100:A1098,1,FALSE),0),1,0)</f>
        <v>0</v>
      </c>
    </row>
    <row r="99" spans="1:16" x14ac:dyDescent="0.2">
      <c r="A99" s="4">
        <v>98</v>
      </c>
      <c r="B99" s="3" t="s">
        <v>120</v>
      </c>
      <c r="C99" s="3" t="s">
        <v>121</v>
      </c>
      <c r="D99" s="3" t="s">
        <v>17</v>
      </c>
      <c r="E99" s="3" t="s">
        <v>18</v>
      </c>
      <c r="F99" s="1">
        <v>2.4</v>
      </c>
      <c r="G99" s="1">
        <v>91.7</v>
      </c>
      <c r="H99" s="3" t="s">
        <v>61</v>
      </c>
      <c r="I99" s="3" t="s">
        <v>20</v>
      </c>
      <c r="J99" s="2" t="s">
        <v>418</v>
      </c>
      <c r="K99" s="3" t="s">
        <v>123</v>
      </c>
      <c r="L99" s="3" t="s">
        <v>124</v>
      </c>
      <c r="M99" s="3" t="s">
        <v>73</v>
      </c>
      <c r="N99" s="3" t="s">
        <v>419</v>
      </c>
      <c r="O99" s="3" t="s">
        <v>420</v>
      </c>
      <c r="P99">
        <f>IF(IFERROR(VLOOKUP(crocodile_dataset[[#This Row],[Observation ID]],A101:A1099,1,FALSE),0),1,0)</f>
        <v>0</v>
      </c>
    </row>
    <row r="100" spans="1:16" x14ac:dyDescent="0.2">
      <c r="A100" s="4">
        <v>99</v>
      </c>
      <c r="B100" s="3" t="s">
        <v>145</v>
      </c>
      <c r="C100" s="3" t="s">
        <v>146</v>
      </c>
      <c r="D100" s="3" t="s">
        <v>17</v>
      </c>
      <c r="E100" s="3" t="s">
        <v>18</v>
      </c>
      <c r="F100" s="1">
        <v>2.71</v>
      </c>
      <c r="G100" s="1">
        <v>125.3</v>
      </c>
      <c r="H100" s="3" t="s">
        <v>19</v>
      </c>
      <c r="I100" s="3" t="s">
        <v>20</v>
      </c>
      <c r="J100" s="2" t="s">
        <v>421</v>
      </c>
      <c r="K100" s="3" t="s">
        <v>148</v>
      </c>
      <c r="L100" s="3" t="s">
        <v>23</v>
      </c>
      <c r="M100" s="3" t="s">
        <v>41</v>
      </c>
      <c r="N100" s="3" t="s">
        <v>422</v>
      </c>
      <c r="O100" s="3" t="s">
        <v>423</v>
      </c>
      <c r="P100">
        <f>IF(IFERROR(VLOOKUP(crocodile_dataset[[#This Row],[Observation ID]],A102:A1100,1,FALSE),0),1,0)</f>
        <v>0</v>
      </c>
    </row>
    <row r="101" spans="1:16" x14ac:dyDescent="0.2">
      <c r="A101" s="4">
        <v>100</v>
      </c>
      <c r="B101" s="3" t="s">
        <v>188</v>
      </c>
      <c r="C101" s="3" t="s">
        <v>189</v>
      </c>
      <c r="D101" s="3" t="s">
        <v>17</v>
      </c>
      <c r="E101" s="3" t="s">
        <v>18</v>
      </c>
      <c r="F101" s="1">
        <v>2.21</v>
      </c>
      <c r="G101" s="1">
        <v>64.900000000000006</v>
      </c>
      <c r="H101" s="3" t="s">
        <v>61</v>
      </c>
      <c r="I101" s="3" t="s">
        <v>38</v>
      </c>
      <c r="J101" s="2" t="s">
        <v>424</v>
      </c>
      <c r="K101" s="3" t="s">
        <v>252</v>
      </c>
      <c r="L101" s="3" t="s">
        <v>23</v>
      </c>
      <c r="M101" s="3" t="s">
        <v>24</v>
      </c>
      <c r="N101" s="3" t="s">
        <v>425</v>
      </c>
      <c r="O101" s="3" t="s">
        <v>426</v>
      </c>
      <c r="P101">
        <f>IF(IFERROR(VLOOKUP(crocodile_dataset[[#This Row],[Observation ID]],A103:A1101,1,FALSE),0),1,0)</f>
        <v>0</v>
      </c>
    </row>
    <row r="102" spans="1:16" x14ac:dyDescent="0.2">
      <c r="A102" s="4">
        <v>101</v>
      </c>
      <c r="B102" s="3" t="s">
        <v>127</v>
      </c>
      <c r="C102" s="3" t="s">
        <v>128</v>
      </c>
      <c r="D102" s="3" t="s">
        <v>17</v>
      </c>
      <c r="E102" s="3" t="s">
        <v>18</v>
      </c>
      <c r="F102" s="1">
        <v>4.8600000000000003</v>
      </c>
      <c r="G102" s="1">
        <v>760.5</v>
      </c>
      <c r="H102" s="3" t="s">
        <v>19</v>
      </c>
      <c r="I102" s="3" t="s">
        <v>38</v>
      </c>
      <c r="J102" s="2" t="s">
        <v>427</v>
      </c>
      <c r="K102" s="3" t="s">
        <v>191</v>
      </c>
      <c r="L102" s="3" t="s">
        <v>131</v>
      </c>
      <c r="M102" s="3" t="s">
        <v>24</v>
      </c>
      <c r="N102" s="3" t="s">
        <v>428</v>
      </c>
      <c r="O102" s="3" t="s">
        <v>429</v>
      </c>
      <c r="P102">
        <f>IF(IFERROR(VLOOKUP(crocodile_dataset[[#This Row],[Observation ID]],A104:A1102,1,FALSE),0),1,0)</f>
        <v>0</v>
      </c>
    </row>
    <row r="103" spans="1:16" x14ac:dyDescent="0.2">
      <c r="A103" s="4">
        <v>102</v>
      </c>
      <c r="B103" s="3" t="s">
        <v>183</v>
      </c>
      <c r="C103" s="3" t="s">
        <v>184</v>
      </c>
      <c r="D103" s="3" t="s">
        <v>17</v>
      </c>
      <c r="E103" s="3" t="s">
        <v>18</v>
      </c>
      <c r="F103" s="1">
        <v>2.27</v>
      </c>
      <c r="G103" s="1">
        <v>76.7</v>
      </c>
      <c r="H103" s="3" t="s">
        <v>19</v>
      </c>
      <c r="I103" s="3" t="s">
        <v>38</v>
      </c>
      <c r="J103" s="2" t="s">
        <v>430</v>
      </c>
      <c r="K103" s="3" t="s">
        <v>130</v>
      </c>
      <c r="L103" s="3" t="s">
        <v>195</v>
      </c>
      <c r="M103" s="3" t="s">
        <v>41</v>
      </c>
      <c r="N103" s="3" t="s">
        <v>431</v>
      </c>
      <c r="O103" s="3" t="s">
        <v>432</v>
      </c>
      <c r="P103">
        <f>IF(IFERROR(VLOOKUP(crocodile_dataset[[#This Row],[Observation ID]],A105:A1103,1,FALSE),0),1,0)</f>
        <v>0</v>
      </c>
    </row>
    <row r="104" spans="1:16" x14ac:dyDescent="0.2">
      <c r="A104" s="4">
        <v>103</v>
      </c>
      <c r="B104" s="3" t="s">
        <v>201</v>
      </c>
      <c r="C104" s="3" t="s">
        <v>202</v>
      </c>
      <c r="D104" s="3" t="s">
        <v>17</v>
      </c>
      <c r="E104" s="3" t="s">
        <v>203</v>
      </c>
      <c r="F104" s="1">
        <v>2.58</v>
      </c>
      <c r="G104" s="1">
        <v>109.7</v>
      </c>
      <c r="H104" s="3" t="s">
        <v>19</v>
      </c>
      <c r="I104" s="3" t="s">
        <v>104</v>
      </c>
      <c r="J104" s="2" t="s">
        <v>433</v>
      </c>
      <c r="K104" s="3" t="s">
        <v>90</v>
      </c>
      <c r="L104" s="3" t="s">
        <v>259</v>
      </c>
      <c r="M104" s="3" t="s">
        <v>41</v>
      </c>
      <c r="N104" s="3" t="s">
        <v>434</v>
      </c>
      <c r="O104" s="3" t="s">
        <v>435</v>
      </c>
      <c r="P104">
        <f>IF(IFERROR(VLOOKUP(crocodile_dataset[[#This Row],[Observation ID]],A106:A1104,1,FALSE),0),1,0)</f>
        <v>0</v>
      </c>
    </row>
    <row r="105" spans="1:16" x14ac:dyDescent="0.2">
      <c r="A105" s="4">
        <v>104</v>
      </c>
      <c r="B105" s="3" t="s">
        <v>76</v>
      </c>
      <c r="C105" s="3" t="s">
        <v>77</v>
      </c>
      <c r="D105" s="3" t="s">
        <v>17</v>
      </c>
      <c r="E105" s="3" t="s">
        <v>18</v>
      </c>
      <c r="F105" s="1">
        <v>2.54</v>
      </c>
      <c r="G105" s="1">
        <v>104.3</v>
      </c>
      <c r="H105" s="3" t="s">
        <v>61</v>
      </c>
      <c r="I105" s="3" t="s">
        <v>104</v>
      </c>
      <c r="J105" s="2" t="s">
        <v>436</v>
      </c>
      <c r="K105" s="3" t="s">
        <v>215</v>
      </c>
      <c r="L105" s="3" t="s">
        <v>216</v>
      </c>
      <c r="M105" s="3" t="s">
        <v>24</v>
      </c>
      <c r="N105" s="3" t="s">
        <v>437</v>
      </c>
      <c r="O105" s="3" t="s">
        <v>438</v>
      </c>
      <c r="P105">
        <f>IF(IFERROR(VLOOKUP(crocodile_dataset[[#This Row],[Observation ID]],A107:A1105,1,FALSE),0),1,0)</f>
        <v>0</v>
      </c>
    </row>
    <row r="106" spans="1:16" x14ac:dyDescent="0.2">
      <c r="A106" s="4">
        <v>105</v>
      </c>
      <c r="B106" s="3" t="s">
        <v>145</v>
      </c>
      <c r="C106" s="3" t="s">
        <v>146</v>
      </c>
      <c r="D106" s="3" t="s">
        <v>17</v>
      </c>
      <c r="E106" s="3" t="s">
        <v>18</v>
      </c>
      <c r="F106" s="1">
        <v>2.93</v>
      </c>
      <c r="G106" s="1">
        <v>147.4</v>
      </c>
      <c r="H106" s="3" t="s">
        <v>19</v>
      </c>
      <c r="I106" s="3" t="s">
        <v>38</v>
      </c>
      <c r="J106" s="2" t="s">
        <v>439</v>
      </c>
      <c r="K106" s="3" t="s">
        <v>148</v>
      </c>
      <c r="L106" s="3" t="s">
        <v>23</v>
      </c>
      <c r="M106" s="3" t="s">
        <v>41</v>
      </c>
      <c r="N106" s="3" t="s">
        <v>440</v>
      </c>
      <c r="O106" s="3" t="s">
        <v>441</v>
      </c>
      <c r="P106">
        <f>IF(IFERROR(VLOOKUP(crocodile_dataset[[#This Row],[Observation ID]],A108:A1106,1,FALSE),0),1,0)</f>
        <v>0</v>
      </c>
    </row>
    <row r="107" spans="1:16" x14ac:dyDescent="0.2">
      <c r="A107" s="4">
        <v>106</v>
      </c>
      <c r="B107" s="3" t="s">
        <v>392</v>
      </c>
      <c r="C107" s="3" t="s">
        <v>393</v>
      </c>
      <c r="D107" s="3" t="s">
        <v>17</v>
      </c>
      <c r="E107" s="3" t="s">
        <v>18</v>
      </c>
      <c r="F107" s="1">
        <v>2.2599999999999998</v>
      </c>
      <c r="G107" s="1">
        <v>74.5</v>
      </c>
      <c r="H107" s="3" t="s">
        <v>19</v>
      </c>
      <c r="I107" s="3" t="s">
        <v>38</v>
      </c>
      <c r="J107" s="2" t="s">
        <v>442</v>
      </c>
      <c r="K107" s="3" t="s">
        <v>191</v>
      </c>
      <c r="L107" s="3" t="s">
        <v>46</v>
      </c>
      <c r="M107" s="3" t="s">
        <v>24</v>
      </c>
      <c r="N107" s="3" t="s">
        <v>443</v>
      </c>
      <c r="O107" s="3" t="s">
        <v>444</v>
      </c>
      <c r="P107">
        <f>IF(IFERROR(VLOOKUP(crocodile_dataset[[#This Row],[Observation ID]],A109:A1107,1,FALSE),0),1,0)</f>
        <v>0</v>
      </c>
    </row>
    <row r="108" spans="1:16" x14ac:dyDescent="0.2">
      <c r="A108" s="4">
        <v>107</v>
      </c>
      <c r="B108" s="3" t="s">
        <v>76</v>
      </c>
      <c r="C108" s="3" t="s">
        <v>77</v>
      </c>
      <c r="D108" s="3" t="s">
        <v>17</v>
      </c>
      <c r="E108" s="3" t="s">
        <v>18</v>
      </c>
      <c r="F108" s="1">
        <v>2.2799999999999998</v>
      </c>
      <c r="G108" s="1">
        <v>104.8</v>
      </c>
      <c r="H108" s="3" t="s">
        <v>19</v>
      </c>
      <c r="I108" s="3" t="s">
        <v>20</v>
      </c>
      <c r="J108" s="2" t="s">
        <v>445</v>
      </c>
      <c r="K108" s="3" t="s">
        <v>366</v>
      </c>
      <c r="L108" s="3" t="s">
        <v>216</v>
      </c>
      <c r="M108" s="3" t="s">
        <v>24</v>
      </c>
      <c r="N108" s="3" t="s">
        <v>446</v>
      </c>
      <c r="O108" s="3" t="s">
        <v>447</v>
      </c>
      <c r="P108">
        <f>IF(IFERROR(VLOOKUP(crocodile_dataset[[#This Row],[Observation ID]],A110:A1108,1,FALSE),0),1,0)</f>
        <v>0</v>
      </c>
    </row>
    <row r="109" spans="1:16" x14ac:dyDescent="0.2">
      <c r="A109" s="4">
        <v>108</v>
      </c>
      <c r="B109" s="3" t="s">
        <v>201</v>
      </c>
      <c r="C109" s="3" t="s">
        <v>202</v>
      </c>
      <c r="D109" s="3" t="s">
        <v>17</v>
      </c>
      <c r="E109" s="3" t="s">
        <v>203</v>
      </c>
      <c r="F109" s="1">
        <v>3.07</v>
      </c>
      <c r="G109" s="1">
        <v>199.3</v>
      </c>
      <c r="H109" s="3" t="s">
        <v>19</v>
      </c>
      <c r="I109" s="3" t="s">
        <v>20</v>
      </c>
      <c r="J109" s="2" t="s">
        <v>448</v>
      </c>
      <c r="K109" s="3" t="s">
        <v>282</v>
      </c>
      <c r="L109" s="3" t="s">
        <v>23</v>
      </c>
      <c r="M109" s="3" t="s">
        <v>41</v>
      </c>
      <c r="N109" s="3" t="s">
        <v>449</v>
      </c>
      <c r="O109" s="3" t="s">
        <v>450</v>
      </c>
      <c r="P109">
        <f>IF(IFERROR(VLOOKUP(crocodile_dataset[[#This Row],[Observation ID]],A111:A1109,1,FALSE),0),1,0)</f>
        <v>0</v>
      </c>
    </row>
    <row r="110" spans="1:16" x14ac:dyDescent="0.2">
      <c r="A110" s="4">
        <v>109</v>
      </c>
      <c r="B110" s="3" t="s">
        <v>207</v>
      </c>
      <c r="C110" s="3" t="s">
        <v>208</v>
      </c>
      <c r="D110" s="3" t="s">
        <v>17</v>
      </c>
      <c r="E110" s="3" t="s">
        <v>18</v>
      </c>
      <c r="F110" s="1">
        <v>2.57</v>
      </c>
      <c r="G110" s="1">
        <v>82.1</v>
      </c>
      <c r="H110" s="3" t="s">
        <v>19</v>
      </c>
      <c r="I110" s="3" t="s">
        <v>104</v>
      </c>
      <c r="J110" s="2" t="s">
        <v>451</v>
      </c>
      <c r="K110" s="3" t="s">
        <v>210</v>
      </c>
      <c r="L110" s="3" t="s">
        <v>452</v>
      </c>
      <c r="M110" s="3" t="s">
        <v>24</v>
      </c>
      <c r="N110" s="3" t="s">
        <v>453</v>
      </c>
      <c r="O110" s="3" t="s">
        <v>454</v>
      </c>
      <c r="P110">
        <f>IF(IFERROR(VLOOKUP(crocodile_dataset[[#This Row],[Observation ID]],A112:A1110,1,FALSE),0),1,0)</f>
        <v>0</v>
      </c>
    </row>
    <row r="111" spans="1:16" x14ac:dyDescent="0.2">
      <c r="A111" s="4">
        <v>110</v>
      </c>
      <c r="B111" s="3" t="s">
        <v>15</v>
      </c>
      <c r="C111" s="3" t="s">
        <v>16</v>
      </c>
      <c r="D111" s="3" t="s">
        <v>17</v>
      </c>
      <c r="E111" s="3" t="s">
        <v>18</v>
      </c>
      <c r="F111" s="1">
        <v>2.46</v>
      </c>
      <c r="G111" s="1">
        <v>100.2</v>
      </c>
      <c r="H111" s="3" t="s">
        <v>61</v>
      </c>
      <c r="I111" s="3" t="s">
        <v>20</v>
      </c>
      <c r="J111" s="2" t="s">
        <v>455</v>
      </c>
      <c r="K111" s="3" t="s">
        <v>45</v>
      </c>
      <c r="L111" s="3" t="s">
        <v>46</v>
      </c>
      <c r="M111" s="3" t="s">
        <v>24</v>
      </c>
      <c r="N111" s="3" t="s">
        <v>456</v>
      </c>
      <c r="O111" s="3" t="s">
        <v>457</v>
      </c>
      <c r="P111">
        <f>IF(IFERROR(VLOOKUP(crocodile_dataset[[#This Row],[Observation ID]],A113:A1111,1,FALSE),0),1,0)</f>
        <v>0</v>
      </c>
    </row>
    <row r="112" spans="1:16" x14ac:dyDescent="0.2">
      <c r="A112" s="4">
        <v>111</v>
      </c>
      <c r="B112" s="3" t="s">
        <v>115</v>
      </c>
      <c r="C112" s="3" t="s">
        <v>116</v>
      </c>
      <c r="D112" s="3" t="s">
        <v>17</v>
      </c>
      <c r="E112" s="3" t="s">
        <v>18</v>
      </c>
      <c r="F112" s="1">
        <v>1.77</v>
      </c>
      <c r="G112" s="1">
        <v>159.9</v>
      </c>
      <c r="H112" s="3" t="s">
        <v>37</v>
      </c>
      <c r="I112" s="3" t="s">
        <v>38</v>
      </c>
      <c r="J112" s="2" t="s">
        <v>458</v>
      </c>
      <c r="K112" s="3" t="s">
        <v>139</v>
      </c>
      <c r="L112" s="3" t="s">
        <v>80</v>
      </c>
      <c r="M112" s="3" t="s">
        <v>24</v>
      </c>
      <c r="N112" s="3" t="s">
        <v>459</v>
      </c>
      <c r="O112" s="3" t="s">
        <v>460</v>
      </c>
      <c r="P112">
        <f>IF(IFERROR(VLOOKUP(crocodile_dataset[[#This Row],[Observation ID]],A114:A1112,1,FALSE),0),1,0)</f>
        <v>0</v>
      </c>
    </row>
    <row r="113" spans="1:16" x14ac:dyDescent="0.2">
      <c r="A113" s="4">
        <v>112</v>
      </c>
      <c r="B113" s="3" t="s">
        <v>127</v>
      </c>
      <c r="C113" s="3" t="s">
        <v>128</v>
      </c>
      <c r="D113" s="3" t="s">
        <v>17</v>
      </c>
      <c r="E113" s="3" t="s">
        <v>18</v>
      </c>
      <c r="F113" s="1">
        <v>3.59</v>
      </c>
      <c r="G113" s="1">
        <v>402.7</v>
      </c>
      <c r="H113" s="3" t="s">
        <v>61</v>
      </c>
      <c r="I113" s="3" t="s">
        <v>104</v>
      </c>
      <c r="J113" s="2" t="s">
        <v>461</v>
      </c>
      <c r="K113" s="3" t="s">
        <v>52</v>
      </c>
      <c r="L113" s="3" t="s">
        <v>266</v>
      </c>
      <c r="M113" s="3" t="s">
        <v>24</v>
      </c>
      <c r="N113" s="3" t="s">
        <v>462</v>
      </c>
      <c r="O113" s="3" t="s">
        <v>463</v>
      </c>
      <c r="P113">
        <f>IF(IFERROR(VLOOKUP(crocodile_dataset[[#This Row],[Observation ID]],A115:A1113,1,FALSE),0),1,0)</f>
        <v>0</v>
      </c>
    </row>
    <row r="114" spans="1:16" x14ac:dyDescent="0.2">
      <c r="A114" s="4">
        <v>113</v>
      </c>
      <c r="B114" s="3" t="s">
        <v>207</v>
      </c>
      <c r="C114" s="3" t="s">
        <v>208</v>
      </c>
      <c r="D114" s="3" t="s">
        <v>17</v>
      </c>
      <c r="E114" s="3" t="s">
        <v>18</v>
      </c>
      <c r="F114" s="1">
        <v>1.59</v>
      </c>
      <c r="G114" s="1">
        <v>37.4</v>
      </c>
      <c r="H114" s="3" t="s">
        <v>37</v>
      </c>
      <c r="I114" s="3" t="s">
        <v>38</v>
      </c>
      <c r="J114" s="2" t="s">
        <v>464</v>
      </c>
      <c r="K114" s="3" t="s">
        <v>210</v>
      </c>
      <c r="L114" s="3" t="s">
        <v>465</v>
      </c>
      <c r="M114" s="3" t="s">
        <v>24</v>
      </c>
      <c r="N114" s="3" t="s">
        <v>466</v>
      </c>
      <c r="O114" s="3" t="s">
        <v>467</v>
      </c>
      <c r="P114">
        <f>IF(IFERROR(VLOOKUP(crocodile_dataset[[#This Row],[Observation ID]],A116:A1114,1,FALSE),0),1,0)</f>
        <v>0</v>
      </c>
    </row>
    <row r="115" spans="1:16" x14ac:dyDescent="0.2">
      <c r="A115" s="4">
        <v>114</v>
      </c>
      <c r="B115" s="3" t="s">
        <v>207</v>
      </c>
      <c r="C115" s="3" t="s">
        <v>208</v>
      </c>
      <c r="D115" s="3" t="s">
        <v>17</v>
      </c>
      <c r="E115" s="3" t="s">
        <v>18</v>
      </c>
      <c r="F115" s="1">
        <v>1.77</v>
      </c>
      <c r="G115" s="1">
        <v>38.1</v>
      </c>
      <c r="H115" s="3" t="s">
        <v>37</v>
      </c>
      <c r="I115" s="3" t="s">
        <v>38</v>
      </c>
      <c r="J115" s="2" t="s">
        <v>468</v>
      </c>
      <c r="K115" s="3" t="s">
        <v>210</v>
      </c>
      <c r="L115" s="3" t="s">
        <v>452</v>
      </c>
      <c r="M115" s="3" t="s">
        <v>24</v>
      </c>
      <c r="N115" s="3" t="s">
        <v>469</v>
      </c>
      <c r="O115" s="3" t="s">
        <v>470</v>
      </c>
      <c r="P115">
        <f>IF(IFERROR(VLOOKUP(crocodile_dataset[[#This Row],[Observation ID]],A117:A1115,1,FALSE),0),1,0)</f>
        <v>0</v>
      </c>
    </row>
    <row r="116" spans="1:16" x14ac:dyDescent="0.2">
      <c r="A116" s="4">
        <v>115</v>
      </c>
      <c r="B116" s="3" t="s">
        <v>127</v>
      </c>
      <c r="C116" s="3" t="s">
        <v>128</v>
      </c>
      <c r="D116" s="3" t="s">
        <v>17</v>
      </c>
      <c r="E116" s="3" t="s">
        <v>18</v>
      </c>
      <c r="F116" s="1">
        <v>4.68</v>
      </c>
      <c r="G116" s="1">
        <v>692.4</v>
      </c>
      <c r="H116" s="3" t="s">
        <v>19</v>
      </c>
      <c r="I116" s="3" t="s">
        <v>38</v>
      </c>
      <c r="J116" s="2" t="s">
        <v>471</v>
      </c>
      <c r="K116" s="3" t="s">
        <v>286</v>
      </c>
      <c r="L116" s="3" t="s">
        <v>31</v>
      </c>
      <c r="M116" s="3" t="s">
        <v>24</v>
      </c>
      <c r="N116" s="3" t="s">
        <v>472</v>
      </c>
      <c r="O116" s="3" t="s">
        <v>473</v>
      </c>
      <c r="P116">
        <f>IF(IFERROR(VLOOKUP(crocodile_dataset[[#This Row],[Observation ID]],A118:A1116,1,FALSE),0),1,0)</f>
        <v>0</v>
      </c>
    </row>
    <row r="117" spans="1:16" x14ac:dyDescent="0.2">
      <c r="A117" s="4">
        <v>116</v>
      </c>
      <c r="B117" s="3" t="s">
        <v>392</v>
      </c>
      <c r="C117" s="3" t="s">
        <v>393</v>
      </c>
      <c r="D117" s="3" t="s">
        <v>17</v>
      </c>
      <c r="E117" s="3" t="s">
        <v>18</v>
      </c>
      <c r="F117" s="1">
        <v>3.32</v>
      </c>
      <c r="G117" s="1">
        <v>163.4</v>
      </c>
      <c r="H117" s="3" t="s">
        <v>19</v>
      </c>
      <c r="I117" s="3" t="s">
        <v>38</v>
      </c>
      <c r="J117" s="2" t="s">
        <v>474</v>
      </c>
      <c r="K117" s="3" t="s">
        <v>191</v>
      </c>
      <c r="L117" s="3" t="s">
        <v>475</v>
      </c>
      <c r="M117" s="3" t="s">
        <v>24</v>
      </c>
      <c r="N117" s="3" t="s">
        <v>476</v>
      </c>
      <c r="O117" s="3" t="s">
        <v>477</v>
      </c>
      <c r="P117">
        <f>IF(IFERROR(VLOOKUP(crocodile_dataset[[#This Row],[Observation ID]],A119:A1117,1,FALSE),0),1,0)</f>
        <v>0</v>
      </c>
    </row>
    <row r="118" spans="1:16" x14ac:dyDescent="0.2">
      <c r="A118" s="4">
        <v>117</v>
      </c>
      <c r="B118" s="3" t="s">
        <v>127</v>
      </c>
      <c r="C118" s="3" t="s">
        <v>128</v>
      </c>
      <c r="D118" s="3" t="s">
        <v>17</v>
      </c>
      <c r="E118" s="3" t="s">
        <v>18</v>
      </c>
      <c r="F118" s="1">
        <v>5.0999999999999996</v>
      </c>
      <c r="G118" s="1">
        <v>827.2</v>
      </c>
      <c r="H118" s="3" t="s">
        <v>61</v>
      </c>
      <c r="I118" s="3" t="s">
        <v>104</v>
      </c>
      <c r="J118" s="2" t="s">
        <v>478</v>
      </c>
      <c r="K118" s="3" t="s">
        <v>210</v>
      </c>
      <c r="L118" s="3" t="s">
        <v>479</v>
      </c>
      <c r="M118" s="3" t="s">
        <v>24</v>
      </c>
      <c r="N118" s="3" t="s">
        <v>480</v>
      </c>
      <c r="O118" s="3" t="s">
        <v>481</v>
      </c>
      <c r="P118">
        <f>IF(IFERROR(VLOOKUP(crocodile_dataset[[#This Row],[Observation ID]],A120:A1118,1,FALSE),0),1,0)</f>
        <v>0</v>
      </c>
    </row>
    <row r="119" spans="1:16" x14ac:dyDescent="0.2">
      <c r="A119" s="4">
        <v>118</v>
      </c>
      <c r="B119" s="3" t="s">
        <v>76</v>
      </c>
      <c r="C119" s="3" t="s">
        <v>77</v>
      </c>
      <c r="D119" s="3" t="s">
        <v>17</v>
      </c>
      <c r="E119" s="3" t="s">
        <v>18</v>
      </c>
      <c r="F119" s="1">
        <v>2.9</v>
      </c>
      <c r="G119" s="1">
        <v>158.4</v>
      </c>
      <c r="H119" s="3" t="s">
        <v>61</v>
      </c>
      <c r="I119" s="3" t="s">
        <v>20</v>
      </c>
      <c r="J119" s="2" t="s">
        <v>482</v>
      </c>
      <c r="K119" s="3" t="s">
        <v>415</v>
      </c>
      <c r="L119" s="3" t="s">
        <v>46</v>
      </c>
      <c r="M119" s="3" t="s">
        <v>24</v>
      </c>
      <c r="N119" s="3" t="s">
        <v>483</v>
      </c>
      <c r="O119" s="3" t="s">
        <v>484</v>
      </c>
      <c r="P119">
        <f>IF(IFERROR(VLOOKUP(crocodile_dataset[[#This Row],[Observation ID]],A121:A1119,1,FALSE),0),1,0)</f>
        <v>0</v>
      </c>
    </row>
    <row r="120" spans="1:16" x14ac:dyDescent="0.2">
      <c r="A120" s="4">
        <v>119</v>
      </c>
      <c r="B120" s="3" t="s">
        <v>35</v>
      </c>
      <c r="C120" s="3" t="s">
        <v>36</v>
      </c>
      <c r="D120" s="3" t="s">
        <v>17</v>
      </c>
      <c r="E120" s="3" t="s">
        <v>18</v>
      </c>
      <c r="F120" s="1">
        <v>4.55</v>
      </c>
      <c r="G120" s="1">
        <v>524.1</v>
      </c>
      <c r="H120" s="3" t="s">
        <v>19</v>
      </c>
      <c r="I120" s="3" t="s">
        <v>104</v>
      </c>
      <c r="J120" s="2" t="s">
        <v>485</v>
      </c>
      <c r="K120" s="3" t="s">
        <v>240</v>
      </c>
      <c r="L120" s="3" t="s">
        <v>40</v>
      </c>
      <c r="M120" s="3" t="s">
        <v>41</v>
      </c>
      <c r="N120" s="3" t="s">
        <v>486</v>
      </c>
      <c r="O120" s="3" t="s">
        <v>487</v>
      </c>
      <c r="P120">
        <f>IF(IFERROR(VLOOKUP(crocodile_dataset[[#This Row],[Observation ID]],A122:A1120,1,FALSE),0),1,0)</f>
        <v>0</v>
      </c>
    </row>
    <row r="121" spans="1:16" x14ac:dyDescent="0.2">
      <c r="A121" s="4">
        <v>120</v>
      </c>
      <c r="B121" s="3" t="s">
        <v>127</v>
      </c>
      <c r="C121" s="3" t="s">
        <v>128</v>
      </c>
      <c r="D121" s="3" t="s">
        <v>17</v>
      </c>
      <c r="E121" s="3" t="s">
        <v>18</v>
      </c>
      <c r="F121" s="1">
        <v>5.22</v>
      </c>
      <c r="G121" s="1">
        <v>809</v>
      </c>
      <c r="H121" s="3" t="s">
        <v>19</v>
      </c>
      <c r="I121" s="3" t="s">
        <v>20</v>
      </c>
      <c r="J121" s="2" t="s">
        <v>488</v>
      </c>
      <c r="K121" s="3" t="s">
        <v>359</v>
      </c>
      <c r="L121" s="3" t="s">
        <v>266</v>
      </c>
      <c r="M121" s="3" t="s">
        <v>24</v>
      </c>
      <c r="N121" s="3" t="s">
        <v>489</v>
      </c>
      <c r="O121" s="3" t="s">
        <v>490</v>
      </c>
      <c r="P121">
        <f>IF(IFERROR(VLOOKUP(crocodile_dataset[[#This Row],[Observation ID]],A123:A1121,1,FALSE),0),1,0)</f>
        <v>0</v>
      </c>
    </row>
    <row r="122" spans="1:16" x14ac:dyDescent="0.2">
      <c r="A122" s="4">
        <v>121</v>
      </c>
      <c r="B122" s="3" t="s">
        <v>87</v>
      </c>
      <c r="C122" s="3" t="s">
        <v>88</v>
      </c>
      <c r="D122" s="3" t="s">
        <v>17</v>
      </c>
      <c r="E122" s="3" t="s">
        <v>69</v>
      </c>
      <c r="F122" s="1">
        <v>0.86</v>
      </c>
      <c r="G122" s="1">
        <v>8.1</v>
      </c>
      <c r="H122" s="3" t="s">
        <v>37</v>
      </c>
      <c r="I122" s="3" t="s">
        <v>104</v>
      </c>
      <c r="J122" s="2" t="s">
        <v>491</v>
      </c>
      <c r="K122" s="3" t="s">
        <v>272</v>
      </c>
      <c r="L122" s="3" t="s">
        <v>72</v>
      </c>
      <c r="M122" s="3" t="s">
        <v>32</v>
      </c>
      <c r="N122" s="3" t="s">
        <v>492</v>
      </c>
      <c r="O122" s="3" t="s">
        <v>493</v>
      </c>
      <c r="P122">
        <f>IF(IFERROR(VLOOKUP(crocodile_dataset[[#This Row],[Observation ID]],A124:A1122,1,FALSE),0),1,0)</f>
        <v>0</v>
      </c>
    </row>
    <row r="123" spans="1:16" x14ac:dyDescent="0.2">
      <c r="A123" s="4">
        <v>122</v>
      </c>
      <c r="B123" s="3" t="s">
        <v>392</v>
      </c>
      <c r="C123" s="3" t="s">
        <v>393</v>
      </c>
      <c r="D123" s="3" t="s">
        <v>17</v>
      </c>
      <c r="E123" s="3" t="s">
        <v>18</v>
      </c>
      <c r="F123" s="1">
        <v>2.69</v>
      </c>
      <c r="G123" s="1">
        <v>100.3</v>
      </c>
      <c r="H123" s="3" t="s">
        <v>19</v>
      </c>
      <c r="I123" s="3" t="s">
        <v>20</v>
      </c>
      <c r="J123" s="2" t="s">
        <v>494</v>
      </c>
      <c r="K123" s="3" t="s">
        <v>191</v>
      </c>
      <c r="L123" s="3" t="s">
        <v>475</v>
      </c>
      <c r="M123" s="3" t="s">
        <v>24</v>
      </c>
      <c r="N123" s="3" t="s">
        <v>495</v>
      </c>
      <c r="O123" s="3" t="s">
        <v>496</v>
      </c>
      <c r="P123">
        <f>IF(IFERROR(VLOOKUP(crocodile_dataset[[#This Row],[Observation ID]],A125:A1123,1,FALSE),0),1,0)</f>
        <v>0</v>
      </c>
    </row>
    <row r="124" spans="1:16" x14ac:dyDescent="0.2">
      <c r="A124" s="4">
        <v>123</v>
      </c>
      <c r="B124" s="3" t="s">
        <v>87</v>
      </c>
      <c r="C124" s="3" t="s">
        <v>88</v>
      </c>
      <c r="D124" s="3" t="s">
        <v>17</v>
      </c>
      <c r="E124" s="3" t="s">
        <v>69</v>
      </c>
      <c r="F124" s="1">
        <v>1.37</v>
      </c>
      <c r="G124" s="1">
        <v>18.100000000000001</v>
      </c>
      <c r="H124" s="3" t="s">
        <v>19</v>
      </c>
      <c r="I124" s="3" t="s">
        <v>104</v>
      </c>
      <c r="J124" s="2" t="s">
        <v>497</v>
      </c>
      <c r="K124" s="3" t="s">
        <v>106</v>
      </c>
      <c r="L124" s="3" t="s">
        <v>72</v>
      </c>
      <c r="M124" s="3" t="s">
        <v>32</v>
      </c>
      <c r="N124" s="3" t="s">
        <v>498</v>
      </c>
      <c r="O124" s="3" t="s">
        <v>499</v>
      </c>
      <c r="P124">
        <f>IF(IFERROR(VLOOKUP(crocodile_dataset[[#This Row],[Observation ID]],A126:A1124,1,FALSE),0),1,0)</f>
        <v>0</v>
      </c>
    </row>
    <row r="125" spans="1:16" x14ac:dyDescent="0.2">
      <c r="A125" s="4">
        <v>124</v>
      </c>
      <c r="B125" s="3" t="s">
        <v>145</v>
      </c>
      <c r="C125" s="3" t="s">
        <v>146</v>
      </c>
      <c r="D125" s="3" t="s">
        <v>17</v>
      </c>
      <c r="E125" s="3" t="s">
        <v>18</v>
      </c>
      <c r="F125" s="1">
        <v>2.2599999999999998</v>
      </c>
      <c r="G125" s="1">
        <v>86.1</v>
      </c>
      <c r="H125" s="3" t="s">
        <v>19</v>
      </c>
      <c r="I125" s="3" t="s">
        <v>20</v>
      </c>
      <c r="J125" s="2" t="s">
        <v>500</v>
      </c>
      <c r="K125" s="3" t="s">
        <v>148</v>
      </c>
      <c r="L125" s="3" t="s">
        <v>23</v>
      </c>
      <c r="M125" s="3" t="s">
        <v>41</v>
      </c>
      <c r="N125" s="3" t="s">
        <v>501</v>
      </c>
      <c r="O125" s="3" t="s">
        <v>502</v>
      </c>
      <c r="P125">
        <f>IF(IFERROR(VLOOKUP(crocodile_dataset[[#This Row],[Observation ID]],A127:A1125,1,FALSE),0),1,0)</f>
        <v>0</v>
      </c>
    </row>
    <row r="126" spans="1:16" x14ac:dyDescent="0.2">
      <c r="A126" s="4">
        <v>125</v>
      </c>
      <c r="B126" s="3" t="s">
        <v>49</v>
      </c>
      <c r="C126" s="3" t="s">
        <v>50</v>
      </c>
      <c r="D126" s="3" t="s">
        <v>17</v>
      </c>
      <c r="E126" s="3" t="s">
        <v>18</v>
      </c>
      <c r="F126" s="1">
        <v>3.19</v>
      </c>
      <c r="G126" s="1">
        <v>153.6</v>
      </c>
      <c r="H126" s="3" t="s">
        <v>19</v>
      </c>
      <c r="I126" s="3" t="s">
        <v>104</v>
      </c>
      <c r="J126" s="2" t="s">
        <v>503</v>
      </c>
      <c r="K126" s="3" t="s">
        <v>504</v>
      </c>
      <c r="L126" s="3" t="s">
        <v>46</v>
      </c>
      <c r="M126" s="3" t="s">
        <v>32</v>
      </c>
      <c r="N126" s="3" t="s">
        <v>505</v>
      </c>
      <c r="O126" s="3" t="s">
        <v>506</v>
      </c>
      <c r="P126">
        <f>IF(IFERROR(VLOOKUP(crocodile_dataset[[#This Row],[Observation ID]],A128:A1126,1,FALSE),0),1,0)</f>
        <v>0</v>
      </c>
    </row>
    <row r="127" spans="1:16" x14ac:dyDescent="0.2">
      <c r="A127" s="4">
        <v>126</v>
      </c>
      <c r="B127" s="3" t="s">
        <v>27</v>
      </c>
      <c r="C127" s="3" t="s">
        <v>28</v>
      </c>
      <c r="D127" s="3" t="s">
        <v>17</v>
      </c>
      <c r="E127" s="3" t="s">
        <v>18</v>
      </c>
      <c r="F127" s="1">
        <v>3.04</v>
      </c>
      <c r="G127" s="1">
        <v>190</v>
      </c>
      <c r="H127" s="3" t="s">
        <v>19</v>
      </c>
      <c r="I127" s="3" t="s">
        <v>20</v>
      </c>
      <c r="J127" s="2" t="s">
        <v>507</v>
      </c>
      <c r="K127" s="3" t="s">
        <v>388</v>
      </c>
      <c r="L127" s="3" t="s">
        <v>389</v>
      </c>
      <c r="M127" s="3" t="s">
        <v>32</v>
      </c>
      <c r="N127" s="3" t="s">
        <v>508</v>
      </c>
      <c r="O127" s="3" t="s">
        <v>509</v>
      </c>
      <c r="P127">
        <f>IF(IFERROR(VLOOKUP(crocodile_dataset[[#This Row],[Observation ID]],A129:A1127,1,FALSE),0),1,0)</f>
        <v>0</v>
      </c>
    </row>
    <row r="128" spans="1:16" x14ac:dyDescent="0.2">
      <c r="A128" s="4">
        <v>127</v>
      </c>
      <c r="B128" s="3" t="s">
        <v>201</v>
      </c>
      <c r="C128" s="3" t="s">
        <v>202</v>
      </c>
      <c r="D128" s="3" t="s">
        <v>17</v>
      </c>
      <c r="E128" s="3" t="s">
        <v>203</v>
      </c>
      <c r="F128" s="1">
        <v>2.0499999999999998</v>
      </c>
      <c r="G128" s="1">
        <v>82.8</v>
      </c>
      <c r="H128" s="3" t="s">
        <v>37</v>
      </c>
      <c r="I128" s="3" t="s">
        <v>20</v>
      </c>
      <c r="J128" s="2" t="s">
        <v>510</v>
      </c>
      <c r="K128" s="3" t="s">
        <v>272</v>
      </c>
      <c r="L128" s="3" t="s">
        <v>259</v>
      </c>
      <c r="M128" s="3" t="s">
        <v>41</v>
      </c>
      <c r="N128" s="3" t="s">
        <v>511</v>
      </c>
      <c r="O128" s="3" t="s">
        <v>512</v>
      </c>
      <c r="P128">
        <f>IF(IFERROR(VLOOKUP(crocodile_dataset[[#This Row],[Observation ID]],A130:A1128,1,FALSE),0),1,0)</f>
        <v>0</v>
      </c>
    </row>
    <row r="129" spans="1:16" x14ac:dyDescent="0.2">
      <c r="A129" s="4">
        <v>128</v>
      </c>
      <c r="B129" s="3" t="s">
        <v>35</v>
      </c>
      <c r="C129" s="3" t="s">
        <v>36</v>
      </c>
      <c r="D129" s="3" t="s">
        <v>17</v>
      </c>
      <c r="E129" s="3" t="s">
        <v>18</v>
      </c>
      <c r="F129" s="1">
        <v>2.87</v>
      </c>
      <c r="G129" s="1">
        <v>199.9</v>
      </c>
      <c r="H129" s="3" t="s">
        <v>61</v>
      </c>
      <c r="I129" s="3" t="s">
        <v>38</v>
      </c>
      <c r="J129" s="2" t="s">
        <v>513</v>
      </c>
      <c r="K129" s="3" t="s">
        <v>30</v>
      </c>
      <c r="L129" s="3" t="s">
        <v>40</v>
      </c>
      <c r="M129" s="3" t="s">
        <v>41</v>
      </c>
      <c r="N129" s="3" t="s">
        <v>514</v>
      </c>
      <c r="O129" s="3" t="s">
        <v>515</v>
      </c>
      <c r="P129">
        <f>IF(IFERROR(VLOOKUP(crocodile_dataset[[#This Row],[Observation ID]],A131:A1129,1,FALSE),0),1,0)</f>
        <v>0</v>
      </c>
    </row>
    <row r="130" spans="1:16" x14ac:dyDescent="0.2">
      <c r="A130" s="4">
        <v>129</v>
      </c>
      <c r="B130" s="3" t="s">
        <v>27</v>
      </c>
      <c r="C130" s="3" t="s">
        <v>28</v>
      </c>
      <c r="D130" s="3" t="s">
        <v>17</v>
      </c>
      <c r="E130" s="3" t="s">
        <v>18</v>
      </c>
      <c r="F130" s="1">
        <v>3.32</v>
      </c>
      <c r="G130" s="1">
        <v>213.1</v>
      </c>
      <c r="H130" s="3" t="s">
        <v>19</v>
      </c>
      <c r="I130" s="3" t="s">
        <v>38</v>
      </c>
      <c r="J130" s="2" t="s">
        <v>516</v>
      </c>
      <c r="K130" s="3" t="s">
        <v>45</v>
      </c>
      <c r="L130" s="3" t="s">
        <v>389</v>
      </c>
      <c r="M130" s="3" t="s">
        <v>32</v>
      </c>
      <c r="N130" s="3" t="s">
        <v>517</v>
      </c>
      <c r="O130" s="3" t="s">
        <v>518</v>
      </c>
      <c r="P130">
        <f>IF(IFERROR(VLOOKUP(crocodile_dataset[[#This Row],[Observation ID]],A132:A1130,1,FALSE),0),1,0)</f>
        <v>0</v>
      </c>
    </row>
    <row r="131" spans="1:16" x14ac:dyDescent="0.2">
      <c r="A131" s="4">
        <v>130</v>
      </c>
      <c r="B131" s="3" t="s">
        <v>59</v>
      </c>
      <c r="C131" s="3" t="s">
        <v>60</v>
      </c>
      <c r="D131" s="3" t="s">
        <v>17</v>
      </c>
      <c r="E131" s="3" t="s">
        <v>18</v>
      </c>
      <c r="F131" s="1">
        <v>2.88</v>
      </c>
      <c r="G131" s="1">
        <v>154.9</v>
      </c>
      <c r="H131" s="3" t="s">
        <v>19</v>
      </c>
      <c r="I131" s="3" t="s">
        <v>104</v>
      </c>
      <c r="J131" s="2" t="s">
        <v>519</v>
      </c>
      <c r="K131" s="3" t="s">
        <v>520</v>
      </c>
      <c r="L131" s="3" t="s">
        <v>23</v>
      </c>
      <c r="M131" s="3" t="s">
        <v>41</v>
      </c>
      <c r="N131" s="3" t="s">
        <v>521</v>
      </c>
      <c r="O131" s="3" t="s">
        <v>522</v>
      </c>
      <c r="P131">
        <f>IF(IFERROR(VLOOKUP(crocodile_dataset[[#This Row],[Observation ID]],A133:A1131,1,FALSE),0),1,0)</f>
        <v>0</v>
      </c>
    </row>
    <row r="132" spans="1:16" x14ac:dyDescent="0.2">
      <c r="A132" s="4">
        <v>131</v>
      </c>
      <c r="B132" s="3" t="s">
        <v>76</v>
      </c>
      <c r="C132" s="3" t="s">
        <v>77</v>
      </c>
      <c r="D132" s="3" t="s">
        <v>17</v>
      </c>
      <c r="E132" s="3" t="s">
        <v>18</v>
      </c>
      <c r="F132" s="1">
        <v>1.55</v>
      </c>
      <c r="G132" s="1">
        <v>47.9</v>
      </c>
      <c r="H132" s="3" t="s">
        <v>37</v>
      </c>
      <c r="I132" s="3" t="s">
        <v>38</v>
      </c>
      <c r="J132" s="2" t="s">
        <v>523</v>
      </c>
      <c r="K132" s="3" t="s">
        <v>215</v>
      </c>
      <c r="L132" s="3" t="s">
        <v>80</v>
      </c>
      <c r="M132" s="3" t="s">
        <v>24</v>
      </c>
      <c r="N132" s="3" t="s">
        <v>524</v>
      </c>
      <c r="O132" s="3" t="s">
        <v>525</v>
      </c>
      <c r="P132">
        <f>IF(IFERROR(VLOOKUP(crocodile_dataset[[#This Row],[Observation ID]],A134:A1132,1,FALSE),0),1,0)</f>
        <v>0</v>
      </c>
    </row>
    <row r="133" spans="1:16" x14ac:dyDescent="0.2">
      <c r="A133" s="4">
        <v>132</v>
      </c>
      <c r="B133" s="3" t="s">
        <v>145</v>
      </c>
      <c r="C133" s="3" t="s">
        <v>146</v>
      </c>
      <c r="D133" s="3" t="s">
        <v>17</v>
      </c>
      <c r="E133" s="3" t="s">
        <v>18</v>
      </c>
      <c r="F133" s="1">
        <v>2.0699999999999998</v>
      </c>
      <c r="G133" s="1">
        <v>64.8</v>
      </c>
      <c r="H133" s="3" t="s">
        <v>61</v>
      </c>
      <c r="I133" s="3" t="s">
        <v>104</v>
      </c>
      <c r="J133" s="2" t="s">
        <v>526</v>
      </c>
      <c r="K133" s="3" t="s">
        <v>148</v>
      </c>
      <c r="L133" s="3" t="s">
        <v>475</v>
      </c>
      <c r="M133" s="3" t="s">
        <v>41</v>
      </c>
      <c r="N133" s="3" t="s">
        <v>527</v>
      </c>
      <c r="O133" s="3" t="s">
        <v>528</v>
      </c>
      <c r="P133">
        <f>IF(IFERROR(VLOOKUP(crocodile_dataset[[#This Row],[Observation ID]],A135:A1133,1,FALSE),0),1,0)</f>
        <v>0</v>
      </c>
    </row>
    <row r="134" spans="1:16" x14ac:dyDescent="0.2">
      <c r="A134" s="4">
        <v>133</v>
      </c>
      <c r="B134" s="3" t="s">
        <v>188</v>
      </c>
      <c r="C134" s="3" t="s">
        <v>189</v>
      </c>
      <c r="D134" s="3" t="s">
        <v>17</v>
      </c>
      <c r="E134" s="3" t="s">
        <v>18</v>
      </c>
      <c r="F134" s="1">
        <v>1.52</v>
      </c>
      <c r="G134" s="1">
        <v>39</v>
      </c>
      <c r="H134" s="3" t="s">
        <v>37</v>
      </c>
      <c r="I134" s="3" t="s">
        <v>104</v>
      </c>
      <c r="J134" s="2" t="s">
        <v>529</v>
      </c>
      <c r="K134" s="3" t="s">
        <v>252</v>
      </c>
      <c r="L134" s="3" t="s">
        <v>23</v>
      </c>
      <c r="M134" s="3" t="s">
        <v>24</v>
      </c>
      <c r="N134" s="3" t="s">
        <v>530</v>
      </c>
      <c r="O134" s="3" t="s">
        <v>531</v>
      </c>
      <c r="P134">
        <f>IF(IFERROR(VLOOKUP(crocodile_dataset[[#This Row],[Observation ID]],A136:A1134,1,FALSE),0),1,0)</f>
        <v>0</v>
      </c>
    </row>
    <row r="135" spans="1:16" x14ac:dyDescent="0.2">
      <c r="A135" s="4">
        <v>134</v>
      </c>
      <c r="B135" s="3" t="s">
        <v>115</v>
      </c>
      <c r="C135" s="3" t="s">
        <v>116</v>
      </c>
      <c r="D135" s="3" t="s">
        <v>17</v>
      </c>
      <c r="E135" s="3" t="s">
        <v>18</v>
      </c>
      <c r="F135" s="1">
        <v>4.55</v>
      </c>
      <c r="G135" s="1">
        <v>621.4</v>
      </c>
      <c r="H135" s="3" t="s">
        <v>19</v>
      </c>
      <c r="I135" s="3" t="s">
        <v>20</v>
      </c>
      <c r="J135" s="2" t="s">
        <v>532</v>
      </c>
      <c r="K135" s="3" t="s">
        <v>282</v>
      </c>
      <c r="L135" s="3" t="s">
        <v>153</v>
      </c>
      <c r="M135" s="3" t="s">
        <v>24</v>
      </c>
      <c r="N135" s="3" t="s">
        <v>533</v>
      </c>
      <c r="O135" s="3" t="s">
        <v>534</v>
      </c>
      <c r="P135">
        <f>IF(IFERROR(VLOOKUP(crocodile_dataset[[#This Row],[Observation ID]],A137:A1135,1,FALSE),0),1,0)</f>
        <v>0</v>
      </c>
    </row>
    <row r="136" spans="1:16" x14ac:dyDescent="0.2">
      <c r="A136" s="4">
        <v>135</v>
      </c>
      <c r="B136" s="3" t="s">
        <v>76</v>
      </c>
      <c r="C136" s="3" t="s">
        <v>77</v>
      </c>
      <c r="D136" s="3" t="s">
        <v>17</v>
      </c>
      <c r="E136" s="3" t="s">
        <v>18</v>
      </c>
      <c r="F136" s="1">
        <v>2.0699999999999998</v>
      </c>
      <c r="G136" s="1">
        <v>75.5</v>
      </c>
      <c r="H136" s="3" t="s">
        <v>37</v>
      </c>
      <c r="I136" s="3" t="s">
        <v>104</v>
      </c>
      <c r="J136" s="2" t="s">
        <v>535</v>
      </c>
      <c r="K136" s="3" t="s">
        <v>366</v>
      </c>
      <c r="L136" s="3" t="s">
        <v>46</v>
      </c>
      <c r="M136" s="3" t="s">
        <v>24</v>
      </c>
      <c r="N136" s="3" t="s">
        <v>536</v>
      </c>
      <c r="O136" s="3" t="s">
        <v>537</v>
      </c>
      <c r="P136">
        <f>IF(IFERROR(VLOOKUP(crocodile_dataset[[#This Row],[Observation ID]],A138:A1136,1,FALSE),0),1,0)</f>
        <v>0</v>
      </c>
    </row>
    <row r="137" spans="1:16" x14ac:dyDescent="0.2">
      <c r="A137" s="4">
        <v>136</v>
      </c>
      <c r="B137" s="3" t="s">
        <v>87</v>
      </c>
      <c r="C137" s="3" t="s">
        <v>88</v>
      </c>
      <c r="D137" s="3" t="s">
        <v>17</v>
      </c>
      <c r="E137" s="3" t="s">
        <v>69</v>
      </c>
      <c r="F137" s="1">
        <v>1.57</v>
      </c>
      <c r="G137" s="1">
        <v>27.1</v>
      </c>
      <c r="H137" s="3" t="s">
        <v>19</v>
      </c>
      <c r="I137" s="3" t="s">
        <v>20</v>
      </c>
      <c r="J137" s="2" t="s">
        <v>170</v>
      </c>
      <c r="K137" s="3" t="s">
        <v>538</v>
      </c>
      <c r="L137" s="3" t="s">
        <v>72</v>
      </c>
      <c r="M137" s="3" t="s">
        <v>32</v>
      </c>
      <c r="N137" s="3" t="s">
        <v>539</v>
      </c>
      <c r="O137" s="3" t="s">
        <v>540</v>
      </c>
      <c r="P137">
        <f>IF(IFERROR(VLOOKUP(crocodile_dataset[[#This Row],[Observation ID]],A139:A1137,1,FALSE),0),1,0)</f>
        <v>0</v>
      </c>
    </row>
    <row r="138" spans="1:16" x14ac:dyDescent="0.2">
      <c r="A138" s="4">
        <v>137</v>
      </c>
      <c r="B138" s="3" t="s">
        <v>188</v>
      </c>
      <c r="C138" s="3" t="s">
        <v>189</v>
      </c>
      <c r="D138" s="3" t="s">
        <v>17</v>
      </c>
      <c r="E138" s="3" t="s">
        <v>18</v>
      </c>
      <c r="F138" s="1">
        <v>2.2599999999999998</v>
      </c>
      <c r="G138" s="1">
        <v>74</v>
      </c>
      <c r="H138" s="3" t="s">
        <v>19</v>
      </c>
      <c r="I138" s="3" t="s">
        <v>38</v>
      </c>
      <c r="J138" s="2" t="s">
        <v>541</v>
      </c>
      <c r="K138" s="3" t="s">
        <v>252</v>
      </c>
      <c r="L138" s="3" t="s">
        <v>23</v>
      </c>
      <c r="M138" s="3" t="s">
        <v>24</v>
      </c>
      <c r="N138" s="3" t="s">
        <v>542</v>
      </c>
      <c r="O138" s="3" t="s">
        <v>543</v>
      </c>
      <c r="P138">
        <f>IF(IFERROR(VLOOKUP(crocodile_dataset[[#This Row],[Observation ID]],A140:A1138,1,FALSE),0),1,0)</f>
        <v>0</v>
      </c>
    </row>
    <row r="139" spans="1:16" x14ac:dyDescent="0.2">
      <c r="A139" s="4">
        <v>138</v>
      </c>
      <c r="B139" s="3" t="s">
        <v>392</v>
      </c>
      <c r="C139" s="3" t="s">
        <v>393</v>
      </c>
      <c r="D139" s="3" t="s">
        <v>17</v>
      </c>
      <c r="E139" s="3" t="s">
        <v>18</v>
      </c>
      <c r="F139" s="1">
        <v>2.81</v>
      </c>
      <c r="G139" s="1">
        <v>126.9</v>
      </c>
      <c r="H139" s="3" t="s">
        <v>19</v>
      </c>
      <c r="I139" s="3" t="s">
        <v>38</v>
      </c>
      <c r="J139" s="2" t="s">
        <v>544</v>
      </c>
      <c r="K139" s="3" t="s">
        <v>191</v>
      </c>
      <c r="L139" s="3" t="s">
        <v>46</v>
      </c>
      <c r="M139" s="3" t="s">
        <v>24</v>
      </c>
      <c r="N139" s="3" t="s">
        <v>545</v>
      </c>
      <c r="O139" s="3" t="s">
        <v>546</v>
      </c>
      <c r="P139">
        <f>IF(IFERROR(VLOOKUP(crocodile_dataset[[#This Row],[Observation ID]],A141:A1139,1,FALSE),0),1,0)</f>
        <v>0</v>
      </c>
    </row>
    <row r="140" spans="1:16" x14ac:dyDescent="0.2">
      <c r="A140" s="4">
        <v>139</v>
      </c>
      <c r="B140" s="3" t="s">
        <v>127</v>
      </c>
      <c r="C140" s="3" t="s">
        <v>128</v>
      </c>
      <c r="D140" s="3" t="s">
        <v>17</v>
      </c>
      <c r="E140" s="3" t="s">
        <v>18</v>
      </c>
      <c r="F140" s="1">
        <v>3.05</v>
      </c>
      <c r="G140" s="1">
        <v>344</v>
      </c>
      <c r="H140" s="3" t="s">
        <v>37</v>
      </c>
      <c r="I140" s="3" t="s">
        <v>38</v>
      </c>
      <c r="J140" s="2" t="s">
        <v>547</v>
      </c>
      <c r="K140" s="3" t="s">
        <v>52</v>
      </c>
      <c r="L140" s="3" t="s">
        <v>131</v>
      </c>
      <c r="M140" s="3" t="s">
        <v>24</v>
      </c>
      <c r="N140" s="3" t="s">
        <v>548</v>
      </c>
      <c r="O140" s="3" t="s">
        <v>549</v>
      </c>
      <c r="P140">
        <f>IF(IFERROR(VLOOKUP(crocodile_dataset[[#This Row],[Observation ID]],A142:A1140,1,FALSE),0),1,0)</f>
        <v>0</v>
      </c>
    </row>
    <row r="141" spans="1:16" x14ac:dyDescent="0.2">
      <c r="A141" s="4">
        <v>140</v>
      </c>
      <c r="B141" s="3" t="s">
        <v>188</v>
      </c>
      <c r="C141" s="3" t="s">
        <v>189</v>
      </c>
      <c r="D141" s="3" t="s">
        <v>17</v>
      </c>
      <c r="E141" s="3" t="s">
        <v>18</v>
      </c>
      <c r="F141" s="1">
        <v>2.82</v>
      </c>
      <c r="G141" s="1">
        <v>129.1</v>
      </c>
      <c r="H141" s="3" t="s">
        <v>61</v>
      </c>
      <c r="I141" s="3" t="s">
        <v>38</v>
      </c>
      <c r="J141" s="2" t="s">
        <v>550</v>
      </c>
      <c r="K141" s="3" t="s">
        <v>191</v>
      </c>
      <c r="L141" s="3" t="s">
        <v>46</v>
      </c>
      <c r="M141" s="3" t="s">
        <v>24</v>
      </c>
      <c r="N141" s="3" t="s">
        <v>551</v>
      </c>
      <c r="O141" s="3" t="s">
        <v>552</v>
      </c>
      <c r="P141">
        <f>IF(IFERROR(VLOOKUP(crocodile_dataset[[#This Row],[Observation ID]],A143:A1141,1,FALSE),0),1,0)</f>
        <v>0</v>
      </c>
    </row>
    <row r="142" spans="1:16" x14ac:dyDescent="0.2">
      <c r="A142" s="4">
        <v>141</v>
      </c>
      <c r="B142" s="3" t="s">
        <v>320</v>
      </c>
      <c r="C142" s="3" t="s">
        <v>321</v>
      </c>
      <c r="D142" s="3" t="s">
        <v>17</v>
      </c>
      <c r="E142" s="3" t="s">
        <v>203</v>
      </c>
      <c r="F142" s="1">
        <v>2.5</v>
      </c>
      <c r="G142" s="1">
        <v>120.6</v>
      </c>
      <c r="H142" s="3" t="s">
        <v>61</v>
      </c>
      <c r="I142" s="3" t="s">
        <v>38</v>
      </c>
      <c r="J142" s="2" t="s">
        <v>553</v>
      </c>
      <c r="K142" s="3" t="s">
        <v>330</v>
      </c>
      <c r="L142" s="3" t="s">
        <v>23</v>
      </c>
      <c r="M142" s="3" t="s">
        <v>323</v>
      </c>
      <c r="N142" s="3" t="s">
        <v>554</v>
      </c>
      <c r="O142" s="3" t="s">
        <v>555</v>
      </c>
      <c r="P142">
        <f>IF(IFERROR(VLOOKUP(crocodile_dataset[[#This Row],[Observation ID]],A144:A1142,1,FALSE),0),1,0)</f>
        <v>0</v>
      </c>
    </row>
    <row r="143" spans="1:16" x14ac:dyDescent="0.2">
      <c r="A143" s="4">
        <v>142</v>
      </c>
      <c r="B143" s="3" t="s">
        <v>183</v>
      </c>
      <c r="C143" s="3" t="s">
        <v>184</v>
      </c>
      <c r="D143" s="3" t="s">
        <v>17</v>
      </c>
      <c r="E143" s="3" t="s">
        <v>18</v>
      </c>
      <c r="F143" s="1">
        <v>1.94</v>
      </c>
      <c r="G143" s="1">
        <v>65.900000000000006</v>
      </c>
      <c r="H143" s="3" t="s">
        <v>61</v>
      </c>
      <c r="I143" s="3" t="s">
        <v>38</v>
      </c>
      <c r="J143" s="2" t="s">
        <v>556</v>
      </c>
      <c r="K143" s="3" t="s">
        <v>130</v>
      </c>
      <c r="L143" s="3" t="s">
        <v>195</v>
      </c>
      <c r="M143" s="3" t="s">
        <v>41</v>
      </c>
      <c r="N143" s="3" t="s">
        <v>557</v>
      </c>
      <c r="O143" s="3" t="s">
        <v>558</v>
      </c>
      <c r="P143">
        <f>IF(IFERROR(VLOOKUP(crocodile_dataset[[#This Row],[Observation ID]],A145:A1143,1,FALSE),0),1,0)</f>
        <v>0</v>
      </c>
    </row>
    <row r="144" spans="1:16" x14ac:dyDescent="0.2">
      <c r="A144" s="4">
        <v>143</v>
      </c>
      <c r="B144" s="3" t="s">
        <v>76</v>
      </c>
      <c r="C144" s="3" t="s">
        <v>77</v>
      </c>
      <c r="D144" s="3" t="s">
        <v>17</v>
      </c>
      <c r="E144" s="3" t="s">
        <v>18</v>
      </c>
      <c r="F144" s="1">
        <v>2.52</v>
      </c>
      <c r="G144" s="1">
        <v>107</v>
      </c>
      <c r="H144" s="3" t="s">
        <v>61</v>
      </c>
      <c r="I144" s="3" t="s">
        <v>20</v>
      </c>
      <c r="J144" s="2" t="s">
        <v>559</v>
      </c>
      <c r="K144" s="3" t="s">
        <v>215</v>
      </c>
      <c r="L144" s="3" t="s">
        <v>216</v>
      </c>
      <c r="M144" s="3" t="s">
        <v>24</v>
      </c>
      <c r="N144" s="3" t="s">
        <v>560</v>
      </c>
      <c r="O144" s="3" t="s">
        <v>561</v>
      </c>
      <c r="P144">
        <f>IF(IFERROR(VLOOKUP(crocodile_dataset[[#This Row],[Observation ID]],A146:A1144,1,FALSE),0),1,0)</f>
        <v>0</v>
      </c>
    </row>
    <row r="145" spans="1:16" x14ac:dyDescent="0.2">
      <c r="A145" s="4">
        <v>144</v>
      </c>
      <c r="B145" s="3" t="s">
        <v>49</v>
      </c>
      <c r="C145" s="3" t="s">
        <v>50</v>
      </c>
      <c r="D145" s="3" t="s">
        <v>17</v>
      </c>
      <c r="E145" s="3" t="s">
        <v>18</v>
      </c>
      <c r="F145" s="1">
        <v>3.11</v>
      </c>
      <c r="G145" s="1">
        <v>179.1</v>
      </c>
      <c r="H145" s="3" t="s">
        <v>61</v>
      </c>
      <c r="I145" s="3" t="s">
        <v>20</v>
      </c>
      <c r="J145" s="2" t="s">
        <v>562</v>
      </c>
      <c r="K145" s="3" t="s">
        <v>504</v>
      </c>
      <c r="L145" s="3" t="s">
        <v>46</v>
      </c>
      <c r="M145" s="3" t="s">
        <v>32</v>
      </c>
      <c r="N145" s="3" t="s">
        <v>563</v>
      </c>
      <c r="O145" s="3" t="s">
        <v>564</v>
      </c>
      <c r="P145">
        <f>IF(IFERROR(VLOOKUP(crocodile_dataset[[#This Row],[Observation ID]],A147:A1145,1,FALSE),0),1,0)</f>
        <v>0</v>
      </c>
    </row>
    <row r="146" spans="1:16" x14ac:dyDescent="0.2">
      <c r="A146" s="4">
        <v>145</v>
      </c>
      <c r="B146" s="3" t="s">
        <v>320</v>
      </c>
      <c r="C146" s="3" t="s">
        <v>321</v>
      </c>
      <c r="D146" s="3" t="s">
        <v>17</v>
      </c>
      <c r="E146" s="3" t="s">
        <v>203</v>
      </c>
      <c r="F146" s="1">
        <v>2.36</v>
      </c>
      <c r="G146" s="1">
        <v>87.9</v>
      </c>
      <c r="H146" s="3" t="s">
        <v>19</v>
      </c>
      <c r="I146" s="3" t="s">
        <v>38</v>
      </c>
      <c r="J146" s="2" t="s">
        <v>565</v>
      </c>
      <c r="K146" s="3" t="s">
        <v>330</v>
      </c>
      <c r="L146" s="3" t="s">
        <v>355</v>
      </c>
      <c r="M146" s="3" t="s">
        <v>323</v>
      </c>
      <c r="N146" s="3" t="s">
        <v>566</v>
      </c>
      <c r="O146" s="3" t="s">
        <v>567</v>
      </c>
      <c r="P146">
        <f>IF(IFERROR(VLOOKUP(crocodile_dataset[[#This Row],[Observation ID]],A148:A1146,1,FALSE),0),1,0)</f>
        <v>0</v>
      </c>
    </row>
    <row r="147" spans="1:16" x14ac:dyDescent="0.2">
      <c r="A147" s="4">
        <v>146</v>
      </c>
      <c r="B147" s="3" t="s">
        <v>120</v>
      </c>
      <c r="C147" s="3" t="s">
        <v>121</v>
      </c>
      <c r="D147" s="3" t="s">
        <v>17</v>
      </c>
      <c r="E147" s="3" t="s">
        <v>18</v>
      </c>
      <c r="F147" s="1">
        <v>3.68</v>
      </c>
      <c r="G147" s="1">
        <v>273.7</v>
      </c>
      <c r="H147" s="3" t="s">
        <v>19</v>
      </c>
      <c r="I147" s="3" t="s">
        <v>104</v>
      </c>
      <c r="J147" s="2" t="s">
        <v>568</v>
      </c>
      <c r="K147" s="3" t="s">
        <v>123</v>
      </c>
      <c r="L147" s="3" t="s">
        <v>46</v>
      </c>
      <c r="M147" s="3" t="s">
        <v>73</v>
      </c>
      <c r="N147" s="3" t="s">
        <v>569</v>
      </c>
      <c r="O147" s="3" t="s">
        <v>570</v>
      </c>
      <c r="P147">
        <f>IF(IFERROR(VLOOKUP(crocodile_dataset[[#This Row],[Observation ID]],A149:A1147,1,FALSE),0),1,0)</f>
        <v>0</v>
      </c>
    </row>
    <row r="148" spans="1:16" x14ac:dyDescent="0.2">
      <c r="A148" s="4">
        <v>147</v>
      </c>
      <c r="B148" s="3" t="s">
        <v>15</v>
      </c>
      <c r="C148" s="3" t="s">
        <v>16</v>
      </c>
      <c r="D148" s="3" t="s">
        <v>17</v>
      </c>
      <c r="E148" s="3" t="s">
        <v>18</v>
      </c>
      <c r="F148" s="1">
        <v>2.42</v>
      </c>
      <c r="G148" s="1">
        <v>78.599999999999994</v>
      </c>
      <c r="H148" s="3" t="s">
        <v>19</v>
      </c>
      <c r="I148" s="3" t="s">
        <v>104</v>
      </c>
      <c r="J148" s="2" t="s">
        <v>571</v>
      </c>
      <c r="K148" s="3" t="s">
        <v>45</v>
      </c>
      <c r="L148" s="3" t="s">
        <v>46</v>
      </c>
      <c r="M148" s="3" t="s">
        <v>24</v>
      </c>
      <c r="N148" s="3" t="s">
        <v>572</v>
      </c>
      <c r="O148" s="3" t="s">
        <v>573</v>
      </c>
      <c r="P148">
        <f>IF(IFERROR(VLOOKUP(crocodile_dataset[[#This Row],[Observation ID]],A150:A1148,1,FALSE),0),1,0)</f>
        <v>0</v>
      </c>
    </row>
    <row r="149" spans="1:16" x14ac:dyDescent="0.2">
      <c r="A149" s="4">
        <v>148</v>
      </c>
      <c r="B149" s="3" t="s">
        <v>201</v>
      </c>
      <c r="C149" s="3" t="s">
        <v>202</v>
      </c>
      <c r="D149" s="3" t="s">
        <v>17</v>
      </c>
      <c r="E149" s="3" t="s">
        <v>203</v>
      </c>
      <c r="F149" s="1">
        <v>3.41</v>
      </c>
      <c r="G149" s="1">
        <v>220.3</v>
      </c>
      <c r="H149" s="3" t="s">
        <v>19</v>
      </c>
      <c r="I149" s="3" t="s">
        <v>20</v>
      </c>
      <c r="J149" s="2" t="s">
        <v>574</v>
      </c>
      <c r="K149" s="3" t="s">
        <v>538</v>
      </c>
      <c r="L149" s="3" t="s">
        <v>23</v>
      </c>
      <c r="M149" s="3" t="s">
        <v>41</v>
      </c>
      <c r="N149" s="3" t="s">
        <v>575</v>
      </c>
      <c r="O149" s="3" t="s">
        <v>576</v>
      </c>
      <c r="P149">
        <f>IF(IFERROR(VLOOKUP(crocodile_dataset[[#This Row],[Observation ID]],A151:A1149,1,FALSE),0),1,0)</f>
        <v>0</v>
      </c>
    </row>
    <row r="150" spans="1:16" x14ac:dyDescent="0.2">
      <c r="A150" s="4">
        <v>149</v>
      </c>
      <c r="B150" s="3" t="s">
        <v>87</v>
      </c>
      <c r="C150" s="3" t="s">
        <v>88</v>
      </c>
      <c r="D150" s="3" t="s">
        <v>17</v>
      </c>
      <c r="E150" s="3" t="s">
        <v>69</v>
      </c>
      <c r="F150" s="1">
        <v>1.47</v>
      </c>
      <c r="G150" s="1">
        <v>21.3</v>
      </c>
      <c r="H150" s="3" t="s">
        <v>19</v>
      </c>
      <c r="I150" s="3" t="s">
        <v>20</v>
      </c>
      <c r="J150" s="2" t="s">
        <v>577</v>
      </c>
      <c r="K150" s="3" t="s">
        <v>106</v>
      </c>
      <c r="L150" s="3" t="s">
        <v>72</v>
      </c>
      <c r="M150" s="3" t="s">
        <v>32</v>
      </c>
      <c r="N150" s="3" t="s">
        <v>578</v>
      </c>
      <c r="O150" s="3" t="s">
        <v>579</v>
      </c>
      <c r="P150">
        <f>IF(IFERROR(VLOOKUP(crocodile_dataset[[#This Row],[Observation ID]],A152:A1150,1,FALSE),0),1,0)</f>
        <v>0</v>
      </c>
    </row>
    <row r="151" spans="1:16" x14ac:dyDescent="0.2">
      <c r="A151" s="4">
        <v>150</v>
      </c>
      <c r="B151" s="3" t="s">
        <v>59</v>
      </c>
      <c r="C151" s="3" t="s">
        <v>60</v>
      </c>
      <c r="D151" s="3" t="s">
        <v>17</v>
      </c>
      <c r="E151" s="3" t="s">
        <v>18</v>
      </c>
      <c r="F151" s="1">
        <v>2.4500000000000002</v>
      </c>
      <c r="G151" s="1">
        <v>121</v>
      </c>
      <c r="H151" s="3" t="s">
        <v>61</v>
      </c>
      <c r="I151" s="3" t="s">
        <v>38</v>
      </c>
      <c r="J151" s="2" t="s">
        <v>580</v>
      </c>
      <c r="K151" s="3" t="s">
        <v>520</v>
      </c>
      <c r="L151" s="3" t="s">
        <v>581</v>
      </c>
      <c r="M151" s="3" t="s">
        <v>41</v>
      </c>
      <c r="N151" s="3" t="s">
        <v>582</v>
      </c>
      <c r="O151" s="3" t="s">
        <v>583</v>
      </c>
      <c r="P151">
        <f>IF(IFERROR(VLOOKUP(crocodile_dataset[[#This Row],[Observation ID]],A153:A1151,1,FALSE),0),1,0)</f>
        <v>0</v>
      </c>
    </row>
    <row r="152" spans="1:16" x14ac:dyDescent="0.2">
      <c r="A152" s="4">
        <v>151</v>
      </c>
      <c r="B152" s="3" t="s">
        <v>207</v>
      </c>
      <c r="C152" s="3" t="s">
        <v>208</v>
      </c>
      <c r="D152" s="3" t="s">
        <v>17</v>
      </c>
      <c r="E152" s="3" t="s">
        <v>18</v>
      </c>
      <c r="F152" s="1">
        <v>2.17</v>
      </c>
      <c r="G152" s="1">
        <v>60.6</v>
      </c>
      <c r="H152" s="3" t="s">
        <v>19</v>
      </c>
      <c r="I152" s="3" t="s">
        <v>104</v>
      </c>
      <c r="J152" s="2" t="s">
        <v>584</v>
      </c>
      <c r="K152" s="3" t="s">
        <v>210</v>
      </c>
      <c r="L152" s="3" t="s">
        <v>211</v>
      </c>
      <c r="M152" s="3" t="s">
        <v>24</v>
      </c>
      <c r="N152" s="3" t="s">
        <v>585</v>
      </c>
      <c r="O152" s="3" t="s">
        <v>586</v>
      </c>
      <c r="P152">
        <f>IF(IFERROR(VLOOKUP(crocodile_dataset[[#This Row],[Observation ID]],A154:A1152,1,FALSE),0),1,0)</f>
        <v>0</v>
      </c>
    </row>
    <row r="153" spans="1:16" x14ac:dyDescent="0.2">
      <c r="A153" s="4">
        <v>152</v>
      </c>
      <c r="B153" s="3" t="s">
        <v>87</v>
      </c>
      <c r="C153" s="3" t="s">
        <v>88</v>
      </c>
      <c r="D153" s="3" t="s">
        <v>17</v>
      </c>
      <c r="E153" s="3" t="s">
        <v>69</v>
      </c>
      <c r="F153" s="1">
        <v>1.53</v>
      </c>
      <c r="G153" s="1">
        <v>20.3</v>
      </c>
      <c r="H153" s="3" t="s">
        <v>19</v>
      </c>
      <c r="I153" s="3" t="s">
        <v>38</v>
      </c>
      <c r="J153" s="2" t="s">
        <v>587</v>
      </c>
      <c r="K153" s="3" t="s">
        <v>538</v>
      </c>
      <c r="L153" s="3" t="s">
        <v>72</v>
      </c>
      <c r="M153" s="3" t="s">
        <v>32</v>
      </c>
      <c r="N153" s="3" t="s">
        <v>588</v>
      </c>
      <c r="O153" s="3" t="s">
        <v>589</v>
      </c>
      <c r="P153">
        <f>IF(IFERROR(VLOOKUP(crocodile_dataset[[#This Row],[Observation ID]],A155:A1153,1,FALSE),0),1,0)</f>
        <v>0</v>
      </c>
    </row>
    <row r="154" spans="1:16" x14ac:dyDescent="0.2">
      <c r="A154" s="4">
        <v>153</v>
      </c>
      <c r="B154" s="3" t="s">
        <v>188</v>
      </c>
      <c r="C154" s="3" t="s">
        <v>189</v>
      </c>
      <c r="D154" s="3" t="s">
        <v>17</v>
      </c>
      <c r="E154" s="3" t="s">
        <v>18</v>
      </c>
      <c r="F154" s="1">
        <v>0.88</v>
      </c>
      <c r="G154" s="1">
        <v>32.299999999999997</v>
      </c>
      <c r="H154" s="3" t="s">
        <v>37</v>
      </c>
      <c r="I154" s="3" t="s">
        <v>38</v>
      </c>
      <c r="J154" s="2" t="s">
        <v>590</v>
      </c>
      <c r="K154" s="3" t="s">
        <v>252</v>
      </c>
      <c r="L154" s="3" t="s">
        <v>46</v>
      </c>
      <c r="M154" s="3" t="s">
        <v>24</v>
      </c>
      <c r="N154" s="3" t="s">
        <v>591</v>
      </c>
      <c r="O154" s="3" t="s">
        <v>592</v>
      </c>
      <c r="P154">
        <f>IF(IFERROR(VLOOKUP(crocodile_dataset[[#This Row],[Observation ID]],A156:A1154,1,FALSE),0),1,0)</f>
        <v>0</v>
      </c>
    </row>
    <row r="155" spans="1:16" x14ac:dyDescent="0.2">
      <c r="A155" s="4">
        <v>154</v>
      </c>
      <c r="B155" s="3" t="s">
        <v>115</v>
      </c>
      <c r="C155" s="3" t="s">
        <v>116</v>
      </c>
      <c r="D155" s="3" t="s">
        <v>17</v>
      </c>
      <c r="E155" s="3" t="s">
        <v>18</v>
      </c>
      <c r="F155" s="1">
        <v>3.13</v>
      </c>
      <c r="G155" s="1">
        <v>362.6</v>
      </c>
      <c r="H155" s="3" t="s">
        <v>61</v>
      </c>
      <c r="I155" s="3" t="s">
        <v>20</v>
      </c>
      <c r="J155" s="2" t="s">
        <v>593</v>
      </c>
      <c r="K155" s="3" t="s">
        <v>223</v>
      </c>
      <c r="L155" s="3" t="s">
        <v>46</v>
      </c>
      <c r="M155" s="3" t="s">
        <v>24</v>
      </c>
      <c r="N155" s="3" t="s">
        <v>594</v>
      </c>
      <c r="O155" s="3" t="s">
        <v>595</v>
      </c>
      <c r="P155">
        <f>IF(IFERROR(VLOOKUP(crocodile_dataset[[#This Row],[Observation ID]],A157:A1155,1,FALSE),0),1,0)</f>
        <v>0</v>
      </c>
    </row>
    <row r="156" spans="1:16" x14ac:dyDescent="0.2">
      <c r="A156" s="4">
        <v>155</v>
      </c>
      <c r="B156" s="3" t="s">
        <v>120</v>
      </c>
      <c r="C156" s="3" t="s">
        <v>121</v>
      </c>
      <c r="D156" s="3" t="s">
        <v>17</v>
      </c>
      <c r="E156" s="3" t="s">
        <v>18</v>
      </c>
      <c r="F156" s="1">
        <v>3.27</v>
      </c>
      <c r="G156" s="1">
        <v>177.7</v>
      </c>
      <c r="H156" s="3" t="s">
        <v>61</v>
      </c>
      <c r="I156" s="3" t="s">
        <v>104</v>
      </c>
      <c r="J156" s="2" t="s">
        <v>596</v>
      </c>
      <c r="K156" s="3" t="s">
        <v>123</v>
      </c>
      <c r="L156" s="3" t="s">
        <v>46</v>
      </c>
      <c r="M156" s="3" t="s">
        <v>73</v>
      </c>
      <c r="N156" s="3" t="s">
        <v>597</v>
      </c>
      <c r="O156" s="3" t="s">
        <v>598</v>
      </c>
      <c r="P156">
        <f>IF(IFERROR(VLOOKUP(crocodile_dataset[[#This Row],[Observation ID]],A158:A1156,1,FALSE),0),1,0)</f>
        <v>0</v>
      </c>
    </row>
    <row r="157" spans="1:16" x14ac:dyDescent="0.2">
      <c r="A157" s="4">
        <v>156</v>
      </c>
      <c r="B157" s="3" t="s">
        <v>15</v>
      </c>
      <c r="C157" s="3" t="s">
        <v>16</v>
      </c>
      <c r="D157" s="3" t="s">
        <v>17</v>
      </c>
      <c r="E157" s="3" t="s">
        <v>18</v>
      </c>
      <c r="F157" s="1">
        <v>0.16</v>
      </c>
      <c r="G157" s="1">
        <v>28.2</v>
      </c>
      <c r="H157" s="3" t="s">
        <v>156</v>
      </c>
      <c r="I157" s="3" t="s">
        <v>38</v>
      </c>
      <c r="J157" s="2" t="s">
        <v>599</v>
      </c>
      <c r="K157" s="3" t="s">
        <v>233</v>
      </c>
      <c r="L157" s="3" t="s">
        <v>46</v>
      </c>
      <c r="M157" s="3" t="s">
        <v>24</v>
      </c>
      <c r="N157" s="3" t="s">
        <v>600</v>
      </c>
      <c r="O157" s="3" t="s">
        <v>601</v>
      </c>
      <c r="P157">
        <f>IF(IFERROR(VLOOKUP(crocodile_dataset[[#This Row],[Observation ID]],A159:A1157,1,FALSE),0),1,0)</f>
        <v>0</v>
      </c>
    </row>
    <row r="158" spans="1:16" x14ac:dyDescent="0.2">
      <c r="A158" s="4">
        <v>157</v>
      </c>
      <c r="B158" s="3" t="s">
        <v>76</v>
      </c>
      <c r="C158" s="3" t="s">
        <v>77</v>
      </c>
      <c r="D158" s="3" t="s">
        <v>17</v>
      </c>
      <c r="E158" s="3" t="s">
        <v>18</v>
      </c>
      <c r="F158" s="1">
        <v>3.04</v>
      </c>
      <c r="G158" s="1">
        <v>171.9</v>
      </c>
      <c r="H158" s="3" t="s">
        <v>19</v>
      </c>
      <c r="I158" s="3" t="s">
        <v>20</v>
      </c>
      <c r="J158" s="2" t="s">
        <v>602</v>
      </c>
      <c r="K158" s="3" t="s">
        <v>603</v>
      </c>
      <c r="L158" s="3" t="s">
        <v>46</v>
      </c>
      <c r="M158" s="3" t="s">
        <v>24</v>
      </c>
      <c r="N158" s="3" t="s">
        <v>604</v>
      </c>
      <c r="O158" s="3" t="s">
        <v>605</v>
      </c>
      <c r="P158">
        <f>IF(IFERROR(VLOOKUP(crocodile_dataset[[#This Row],[Observation ID]],A160:A1158,1,FALSE),0),1,0)</f>
        <v>0</v>
      </c>
    </row>
    <row r="159" spans="1:16" x14ac:dyDescent="0.2">
      <c r="A159" s="4">
        <v>158</v>
      </c>
      <c r="B159" s="3" t="s">
        <v>127</v>
      </c>
      <c r="C159" s="3" t="s">
        <v>128</v>
      </c>
      <c r="D159" s="3" t="s">
        <v>17</v>
      </c>
      <c r="E159" s="3" t="s">
        <v>18</v>
      </c>
      <c r="F159" s="1">
        <v>6.02</v>
      </c>
      <c r="G159" s="1">
        <v>1032.7</v>
      </c>
      <c r="H159" s="3" t="s">
        <v>19</v>
      </c>
      <c r="I159" s="3" t="s">
        <v>20</v>
      </c>
      <c r="J159" s="2" t="s">
        <v>606</v>
      </c>
      <c r="K159" s="3" t="s">
        <v>130</v>
      </c>
      <c r="L159" s="3" t="s">
        <v>479</v>
      </c>
      <c r="M159" s="3" t="s">
        <v>24</v>
      </c>
      <c r="N159" s="3" t="s">
        <v>607</v>
      </c>
      <c r="O159" s="3" t="s">
        <v>608</v>
      </c>
      <c r="P159">
        <f>IF(IFERROR(VLOOKUP(crocodile_dataset[[#This Row],[Observation ID]],A161:A1159,1,FALSE),0),1,0)</f>
        <v>0</v>
      </c>
    </row>
    <row r="160" spans="1:16" x14ac:dyDescent="0.2">
      <c r="A160" s="4">
        <v>159</v>
      </c>
      <c r="B160" s="3" t="s">
        <v>188</v>
      </c>
      <c r="C160" s="3" t="s">
        <v>189</v>
      </c>
      <c r="D160" s="3" t="s">
        <v>17</v>
      </c>
      <c r="E160" s="3" t="s">
        <v>18</v>
      </c>
      <c r="F160" s="1">
        <v>2.21</v>
      </c>
      <c r="G160" s="1">
        <v>76.099999999999994</v>
      </c>
      <c r="H160" s="3" t="s">
        <v>61</v>
      </c>
      <c r="I160" s="3" t="s">
        <v>38</v>
      </c>
      <c r="J160" s="2" t="s">
        <v>609</v>
      </c>
      <c r="K160" s="3" t="s">
        <v>191</v>
      </c>
      <c r="L160" s="3" t="s">
        <v>46</v>
      </c>
      <c r="M160" s="3" t="s">
        <v>24</v>
      </c>
      <c r="N160" s="3" t="s">
        <v>610</v>
      </c>
      <c r="O160" s="3" t="s">
        <v>611</v>
      </c>
      <c r="P160">
        <f>IF(IFERROR(VLOOKUP(crocodile_dataset[[#This Row],[Observation ID]],A162:A1160,1,FALSE),0),1,0)</f>
        <v>0</v>
      </c>
    </row>
    <row r="161" spans="1:16" x14ac:dyDescent="0.2">
      <c r="A161" s="4">
        <v>160</v>
      </c>
      <c r="B161" s="3" t="s">
        <v>67</v>
      </c>
      <c r="C161" s="3" t="s">
        <v>68</v>
      </c>
      <c r="D161" s="3" t="s">
        <v>17</v>
      </c>
      <c r="E161" s="3" t="s">
        <v>69</v>
      </c>
      <c r="F161" s="1">
        <v>0.6</v>
      </c>
      <c r="G161" s="1">
        <v>6.9</v>
      </c>
      <c r="H161" s="3" t="s">
        <v>37</v>
      </c>
      <c r="I161" s="3" t="s">
        <v>104</v>
      </c>
      <c r="J161" s="2" t="s">
        <v>612</v>
      </c>
      <c r="K161" s="3" t="s">
        <v>142</v>
      </c>
      <c r="L161" s="3" t="s">
        <v>310</v>
      </c>
      <c r="M161" s="3" t="s">
        <v>73</v>
      </c>
      <c r="N161" s="3" t="s">
        <v>613</v>
      </c>
      <c r="O161" s="3" t="s">
        <v>614</v>
      </c>
      <c r="P161">
        <f>IF(IFERROR(VLOOKUP(crocodile_dataset[[#This Row],[Observation ID]],A163:A1161,1,FALSE),0),1,0)</f>
        <v>0</v>
      </c>
    </row>
    <row r="162" spans="1:16" x14ac:dyDescent="0.2">
      <c r="A162" s="4">
        <v>161</v>
      </c>
      <c r="B162" s="3" t="s">
        <v>201</v>
      </c>
      <c r="C162" s="3" t="s">
        <v>202</v>
      </c>
      <c r="D162" s="3" t="s">
        <v>17</v>
      </c>
      <c r="E162" s="3" t="s">
        <v>203</v>
      </c>
      <c r="F162" s="1">
        <v>2.64</v>
      </c>
      <c r="G162" s="1">
        <v>149.5</v>
      </c>
      <c r="H162" s="3" t="s">
        <v>19</v>
      </c>
      <c r="I162" s="3" t="s">
        <v>20</v>
      </c>
      <c r="J162" s="2" t="s">
        <v>615</v>
      </c>
      <c r="K162" s="3" t="s">
        <v>282</v>
      </c>
      <c r="L162" s="3" t="s">
        <v>259</v>
      </c>
      <c r="M162" s="3" t="s">
        <v>41</v>
      </c>
      <c r="N162" s="3" t="s">
        <v>616</v>
      </c>
      <c r="O162" s="3" t="s">
        <v>617</v>
      </c>
      <c r="P162">
        <f>IF(IFERROR(VLOOKUP(crocodile_dataset[[#This Row],[Observation ID]],A164:A1162,1,FALSE),0),1,0)</f>
        <v>0</v>
      </c>
    </row>
    <row r="163" spans="1:16" x14ac:dyDescent="0.2">
      <c r="A163" s="4">
        <v>162</v>
      </c>
      <c r="B163" s="3" t="s">
        <v>59</v>
      </c>
      <c r="C163" s="3" t="s">
        <v>60</v>
      </c>
      <c r="D163" s="3" t="s">
        <v>17</v>
      </c>
      <c r="E163" s="3" t="s">
        <v>18</v>
      </c>
      <c r="F163" s="1">
        <v>0.94</v>
      </c>
      <c r="G163" s="1">
        <v>39.1</v>
      </c>
      <c r="H163" s="3" t="s">
        <v>37</v>
      </c>
      <c r="I163" s="3" t="s">
        <v>104</v>
      </c>
      <c r="J163" s="2" t="s">
        <v>618</v>
      </c>
      <c r="K163" s="3" t="s">
        <v>98</v>
      </c>
      <c r="L163" s="3" t="s">
        <v>64</v>
      </c>
      <c r="M163" s="3" t="s">
        <v>41</v>
      </c>
      <c r="N163" s="3" t="s">
        <v>619</v>
      </c>
      <c r="O163" s="3" t="s">
        <v>620</v>
      </c>
      <c r="P163">
        <f>IF(IFERROR(VLOOKUP(crocodile_dataset[[#This Row],[Observation ID]],A165:A1163,1,FALSE),0),1,0)</f>
        <v>0</v>
      </c>
    </row>
    <row r="164" spans="1:16" x14ac:dyDescent="0.2">
      <c r="A164" s="4">
        <v>163</v>
      </c>
      <c r="B164" s="3" t="s">
        <v>15</v>
      </c>
      <c r="C164" s="3" t="s">
        <v>16</v>
      </c>
      <c r="D164" s="3" t="s">
        <v>17</v>
      </c>
      <c r="E164" s="3" t="s">
        <v>18</v>
      </c>
      <c r="F164" s="1">
        <v>2.2200000000000002</v>
      </c>
      <c r="G164" s="1">
        <v>74.599999999999994</v>
      </c>
      <c r="H164" s="3" t="s">
        <v>61</v>
      </c>
      <c r="I164" s="3" t="s">
        <v>38</v>
      </c>
      <c r="J164" s="2" t="s">
        <v>621</v>
      </c>
      <c r="K164" s="3" t="s">
        <v>22</v>
      </c>
      <c r="L164" s="3" t="s">
        <v>46</v>
      </c>
      <c r="M164" s="3" t="s">
        <v>24</v>
      </c>
      <c r="N164" s="3" t="s">
        <v>622</v>
      </c>
      <c r="O164" s="3" t="s">
        <v>623</v>
      </c>
      <c r="P164">
        <f>IF(IFERROR(VLOOKUP(crocodile_dataset[[#This Row],[Observation ID]],A166:A1164,1,FALSE),0),1,0)</f>
        <v>0</v>
      </c>
    </row>
    <row r="165" spans="1:16" x14ac:dyDescent="0.2">
      <c r="A165" s="4">
        <v>164</v>
      </c>
      <c r="B165" s="3" t="s">
        <v>87</v>
      </c>
      <c r="C165" s="3" t="s">
        <v>88</v>
      </c>
      <c r="D165" s="3" t="s">
        <v>17</v>
      </c>
      <c r="E165" s="3" t="s">
        <v>69</v>
      </c>
      <c r="F165" s="1">
        <v>0.96</v>
      </c>
      <c r="G165" s="1">
        <v>10.8</v>
      </c>
      <c r="H165" s="3" t="s">
        <v>61</v>
      </c>
      <c r="I165" s="3" t="s">
        <v>38</v>
      </c>
      <c r="J165" s="2" t="s">
        <v>624</v>
      </c>
      <c r="K165" s="3" t="s">
        <v>272</v>
      </c>
      <c r="L165" s="3" t="s">
        <v>91</v>
      </c>
      <c r="M165" s="3" t="s">
        <v>32</v>
      </c>
      <c r="N165" s="3" t="s">
        <v>625</v>
      </c>
      <c r="O165" s="3" t="s">
        <v>626</v>
      </c>
      <c r="P165">
        <f>IF(IFERROR(VLOOKUP(crocodile_dataset[[#This Row],[Observation ID]],A167:A1165,1,FALSE),0),1,0)</f>
        <v>0</v>
      </c>
    </row>
    <row r="166" spans="1:16" x14ac:dyDescent="0.2">
      <c r="A166" s="4">
        <v>165</v>
      </c>
      <c r="B166" s="3" t="s">
        <v>120</v>
      </c>
      <c r="C166" s="3" t="s">
        <v>121</v>
      </c>
      <c r="D166" s="3" t="s">
        <v>17</v>
      </c>
      <c r="E166" s="3" t="s">
        <v>18</v>
      </c>
      <c r="F166" s="1">
        <v>3.1</v>
      </c>
      <c r="G166" s="1">
        <v>146.80000000000001</v>
      </c>
      <c r="H166" s="3" t="s">
        <v>19</v>
      </c>
      <c r="I166" s="3" t="s">
        <v>38</v>
      </c>
      <c r="J166" s="2" t="s">
        <v>627</v>
      </c>
      <c r="K166" s="3" t="s">
        <v>135</v>
      </c>
      <c r="L166" s="3" t="s">
        <v>124</v>
      </c>
      <c r="M166" s="3" t="s">
        <v>73</v>
      </c>
      <c r="N166" s="3" t="s">
        <v>628</v>
      </c>
      <c r="O166" s="3" t="s">
        <v>629</v>
      </c>
      <c r="P166">
        <f>IF(IFERROR(VLOOKUP(crocodile_dataset[[#This Row],[Observation ID]],A168:A1166,1,FALSE),0),1,0)</f>
        <v>0</v>
      </c>
    </row>
    <row r="167" spans="1:16" x14ac:dyDescent="0.2">
      <c r="A167" s="4">
        <v>166</v>
      </c>
      <c r="B167" s="3" t="s">
        <v>201</v>
      </c>
      <c r="C167" s="3" t="s">
        <v>202</v>
      </c>
      <c r="D167" s="3" t="s">
        <v>17</v>
      </c>
      <c r="E167" s="3" t="s">
        <v>203</v>
      </c>
      <c r="F167" s="1">
        <v>2.75</v>
      </c>
      <c r="G167" s="1">
        <v>143.80000000000001</v>
      </c>
      <c r="H167" s="3" t="s">
        <v>19</v>
      </c>
      <c r="I167" s="3" t="s">
        <v>38</v>
      </c>
      <c r="J167" s="2" t="s">
        <v>630</v>
      </c>
      <c r="K167" s="3" t="s">
        <v>272</v>
      </c>
      <c r="L167" s="3" t="s">
        <v>259</v>
      </c>
      <c r="M167" s="3" t="s">
        <v>41</v>
      </c>
      <c r="N167" s="3" t="s">
        <v>631</v>
      </c>
      <c r="O167" s="3" t="s">
        <v>632</v>
      </c>
      <c r="P167">
        <f>IF(IFERROR(VLOOKUP(crocodile_dataset[[#This Row],[Observation ID]],A169:A1167,1,FALSE),0),1,0)</f>
        <v>0</v>
      </c>
    </row>
    <row r="168" spans="1:16" x14ac:dyDescent="0.2">
      <c r="A168" s="4">
        <v>167</v>
      </c>
      <c r="B168" s="3" t="s">
        <v>127</v>
      </c>
      <c r="C168" s="3" t="s">
        <v>128</v>
      </c>
      <c r="D168" s="3" t="s">
        <v>17</v>
      </c>
      <c r="E168" s="3" t="s">
        <v>18</v>
      </c>
      <c r="F168" s="1">
        <v>5.48</v>
      </c>
      <c r="G168" s="1">
        <v>878.6</v>
      </c>
      <c r="H168" s="3" t="s">
        <v>19</v>
      </c>
      <c r="I168" s="3" t="s">
        <v>38</v>
      </c>
      <c r="J168" s="2" t="s">
        <v>633</v>
      </c>
      <c r="K168" s="3" t="s">
        <v>191</v>
      </c>
      <c r="L168" s="3" t="s">
        <v>266</v>
      </c>
      <c r="M168" s="3" t="s">
        <v>24</v>
      </c>
      <c r="N168" s="3" t="s">
        <v>634</v>
      </c>
      <c r="O168" s="3" t="s">
        <v>635</v>
      </c>
      <c r="P168">
        <f>IF(IFERROR(VLOOKUP(crocodile_dataset[[#This Row],[Observation ID]],A170:A1168,1,FALSE),0),1,0)</f>
        <v>0</v>
      </c>
    </row>
    <row r="169" spans="1:16" x14ac:dyDescent="0.2">
      <c r="A169" s="4">
        <v>168</v>
      </c>
      <c r="B169" s="3" t="s">
        <v>115</v>
      </c>
      <c r="C169" s="3" t="s">
        <v>116</v>
      </c>
      <c r="D169" s="3" t="s">
        <v>17</v>
      </c>
      <c r="E169" s="3" t="s">
        <v>18</v>
      </c>
      <c r="F169" s="1">
        <v>3.85</v>
      </c>
      <c r="G169" s="1">
        <v>479</v>
      </c>
      <c r="H169" s="3" t="s">
        <v>61</v>
      </c>
      <c r="I169" s="3" t="s">
        <v>104</v>
      </c>
      <c r="J169" s="2" t="s">
        <v>636</v>
      </c>
      <c r="K169" s="3" t="s">
        <v>637</v>
      </c>
      <c r="L169" s="3" t="s">
        <v>46</v>
      </c>
      <c r="M169" s="3" t="s">
        <v>24</v>
      </c>
      <c r="N169" s="3" t="s">
        <v>638</v>
      </c>
      <c r="O169" s="3" t="s">
        <v>639</v>
      </c>
      <c r="P169">
        <f>IF(IFERROR(VLOOKUP(crocodile_dataset[[#This Row],[Observation ID]],A171:A1169,1,FALSE),0),1,0)</f>
        <v>0</v>
      </c>
    </row>
    <row r="170" spans="1:16" x14ac:dyDescent="0.2">
      <c r="A170" s="4">
        <v>169</v>
      </c>
      <c r="B170" s="3" t="s">
        <v>87</v>
      </c>
      <c r="C170" s="3" t="s">
        <v>88</v>
      </c>
      <c r="D170" s="3" t="s">
        <v>17</v>
      </c>
      <c r="E170" s="3" t="s">
        <v>69</v>
      </c>
      <c r="F170" s="1">
        <v>1.1299999999999999</v>
      </c>
      <c r="G170" s="1">
        <v>12.3</v>
      </c>
      <c r="H170" s="3" t="s">
        <v>61</v>
      </c>
      <c r="I170" s="3" t="s">
        <v>38</v>
      </c>
      <c r="J170" s="2" t="s">
        <v>640</v>
      </c>
      <c r="K170" s="3" t="s">
        <v>297</v>
      </c>
      <c r="L170" s="3" t="s">
        <v>72</v>
      </c>
      <c r="M170" s="3" t="s">
        <v>32</v>
      </c>
      <c r="N170" s="3" t="s">
        <v>641</v>
      </c>
      <c r="O170" s="3" t="s">
        <v>642</v>
      </c>
      <c r="P170">
        <f>IF(IFERROR(VLOOKUP(crocodile_dataset[[#This Row],[Observation ID]],A172:A1170,1,FALSE),0),1,0)</f>
        <v>0</v>
      </c>
    </row>
    <row r="171" spans="1:16" x14ac:dyDescent="0.2">
      <c r="A171" s="4">
        <v>170</v>
      </c>
      <c r="B171" s="3" t="s">
        <v>27</v>
      </c>
      <c r="C171" s="3" t="s">
        <v>28</v>
      </c>
      <c r="D171" s="3" t="s">
        <v>17</v>
      </c>
      <c r="E171" s="3" t="s">
        <v>18</v>
      </c>
      <c r="F171" s="1">
        <v>0.36</v>
      </c>
      <c r="G171" s="1">
        <v>70.2</v>
      </c>
      <c r="H171" s="3" t="s">
        <v>156</v>
      </c>
      <c r="I171" s="3" t="s">
        <v>104</v>
      </c>
      <c r="J171" s="2" t="s">
        <v>643</v>
      </c>
      <c r="K171" s="3" t="s">
        <v>388</v>
      </c>
      <c r="L171" s="3" t="s">
        <v>389</v>
      </c>
      <c r="M171" s="3" t="s">
        <v>32</v>
      </c>
      <c r="N171" s="3" t="s">
        <v>644</v>
      </c>
      <c r="O171" s="3" t="s">
        <v>645</v>
      </c>
      <c r="P171">
        <f>IF(IFERROR(VLOOKUP(crocodile_dataset[[#This Row],[Observation ID]],A173:A1171,1,FALSE),0),1,0)</f>
        <v>0</v>
      </c>
    </row>
    <row r="172" spans="1:16" x14ac:dyDescent="0.2">
      <c r="A172" s="4">
        <v>171</v>
      </c>
      <c r="B172" s="3" t="s">
        <v>127</v>
      </c>
      <c r="C172" s="3" t="s">
        <v>128</v>
      </c>
      <c r="D172" s="3" t="s">
        <v>17</v>
      </c>
      <c r="E172" s="3" t="s">
        <v>18</v>
      </c>
      <c r="F172" s="1">
        <v>4.21</v>
      </c>
      <c r="G172" s="1">
        <v>517.29999999999995</v>
      </c>
      <c r="H172" s="3" t="s">
        <v>19</v>
      </c>
      <c r="I172" s="3" t="s">
        <v>38</v>
      </c>
      <c r="J172" s="2" t="s">
        <v>646</v>
      </c>
      <c r="K172" s="3" t="s">
        <v>286</v>
      </c>
      <c r="L172" s="3" t="s">
        <v>131</v>
      </c>
      <c r="M172" s="3" t="s">
        <v>24</v>
      </c>
      <c r="N172" s="3" t="s">
        <v>647</v>
      </c>
      <c r="O172" s="3" t="s">
        <v>648</v>
      </c>
      <c r="P172">
        <f>IF(IFERROR(VLOOKUP(crocodile_dataset[[#This Row],[Observation ID]],A174:A1172,1,FALSE),0),1,0)</f>
        <v>0</v>
      </c>
    </row>
    <row r="173" spans="1:16" x14ac:dyDescent="0.2">
      <c r="A173" s="4">
        <v>172</v>
      </c>
      <c r="B173" s="3" t="s">
        <v>188</v>
      </c>
      <c r="C173" s="3" t="s">
        <v>189</v>
      </c>
      <c r="D173" s="3" t="s">
        <v>17</v>
      </c>
      <c r="E173" s="3" t="s">
        <v>18</v>
      </c>
      <c r="F173" s="1">
        <v>2.31</v>
      </c>
      <c r="G173" s="1">
        <v>88.7</v>
      </c>
      <c r="H173" s="3" t="s">
        <v>19</v>
      </c>
      <c r="I173" s="3" t="s">
        <v>104</v>
      </c>
      <c r="J173" s="2" t="s">
        <v>649</v>
      </c>
      <c r="K173" s="3" t="s">
        <v>191</v>
      </c>
      <c r="L173" s="3" t="s">
        <v>46</v>
      </c>
      <c r="M173" s="3" t="s">
        <v>24</v>
      </c>
      <c r="N173" s="3" t="s">
        <v>650</v>
      </c>
      <c r="O173" s="3" t="s">
        <v>651</v>
      </c>
      <c r="P173">
        <f>IF(IFERROR(VLOOKUP(crocodile_dataset[[#This Row],[Observation ID]],A175:A1173,1,FALSE),0),1,0)</f>
        <v>0</v>
      </c>
    </row>
    <row r="174" spans="1:16" x14ac:dyDescent="0.2">
      <c r="A174" s="4">
        <v>173</v>
      </c>
      <c r="B174" s="3" t="s">
        <v>67</v>
      </c>
      <c r="C174" s="3" t="s">
        <v>68</v>
      </c>
      <c r="D174" s="3" t="s">
        <v>17</v>
      </c>
      <c r="E174" s="3" t="s">
        <v>69</v>
      </c>
      <c r="F174" s="1">
        <v>1.49</v>
      </c>
      <c r="G174" s="1">
        <v>26.9</v>
      </c>
      <c r="H174" s="3" t="s">
        <v>19</v>
      </c>
      <c r="I174" s="3" t="s">
        <v>104</v>
      </c>
      <c r="J174" s="2" t="s">
        <v>652</v>
      </c>
      <c r="K174" s="3" t="s">
        <v>142</v>
      </c>
      <c r="L174" s="3" t="s">
        <v>310</v>
      </c>
      <c r="M174" s="3" t="s">
        <v>73</v>
      </c>
      <c r="N174" s="3" t="s">
        <v>653</v>
      </c>
      <c r="O174" s="3" t="s">
        <v>654</v>
      </c>
      <c r="P174">
        <f>IF(IFERROR(VLOOKUP(crocodile_dataset[[#This Row],[Observation ID]],A176:A1174,1,FALSE),0),1,0)</f>
        <v>0</v>
      </c>
    </row>
    <row r="175" spans="1:16" x14ac:dyDescent="0.2">
      <c r="A175" s="4">
        <v>174</v>
      </c>
      <c r="B175" s="3" t="s">
        <v>27</v>
      </c>
      <c r="C175" s="3" t="s">
        <v>28</v>
      </c>
      <c r="D175" s="3" t="s">
        <v>17</v>
      </c>
      <c r="E175" s="3" t="s">
        <v>18</v>
      </c>
      <c r="F175" s="1">
        <v>3.75</v>
      </c>
      <c r="G175" s="1">
        <v>259.10000000000002</v>
      </c>
      <c r="H175" s="3" t="s">
        <v>61</v>
      </c>
      <c r="I175" s="3" t="s">
        <v>38</v>
      </c>
      <c r="J175" s="2" t="s">
        <v>655</v>
      </c>
      <c r="K175" s="3" t="s">
        <v>177</v>
      </c>
      <c r="L175" s="3" t="s">
        <v>317</v>
      </c>
      <c r="M175" s="3" t="s">
        <v>32</v>
      </c>
      <c r="N175" s="3" t="s">
        <v>656</v>
      </c>
      <c r="O175" s="3" t="s">
        <v>657</v>
      </c>
      <c r="P175">
        <f>IF(IFERROR(VLOOKUP(crocodile_dataset[[#This Row],[Observation ID]],A177:A1175,1,FALSE),0),1,0)</f>
        <v>0</v>
      </c>
    </row>
    <row r="176" spans="1:16" x14ac:dyDescent="0.2">
      <c r="A176" s="4">
        <v>175</v>
      </c>
      <c r="B176" s="3" t="s">
        <v>207</v>
      </c>
      <c r="C176" s="3" t="s">
        <v>208</v>
      </c>
      <c r="D176" s="3" t="s">
        <v>17</v>
      </c>
      <c r="E176" s="3" t="s">
        <v>18</v>
      </c>
      <c r="F176" s="1">
        <v>2.85</v>
      </c>
      <c r="G176" s="1">
        <v>122.1</v>
      </c>
      <c r="H176" s="3" t="s">
        <v>19</v>
      </c>
      <c r="I176" s="3" t="s">
        <v>38</v>
      </c>
      <c r="J176" s="2" t="s">
        <v>658</v>
      </c>
      <c r="K176" s="3" t="s">
        <v>210</v>
      </c>
      <c r="L176" s="3" t="s">
        <v>452</v>
      </c>
      <c r="M176" s="3" t="s">
        <v>24</v>
      </c>
      <c r="N176" s="3" t="s">
        <v>659</v>
      </c>
      <c r="O176" s="3" t="s">
        <v>660</v>
      </c>
      <c r="P176">
        <f>IF(IFERROR(VLOOKUP(crocodile_dataset[[#This Row],[Observation ID]],A178:A1176,1,FALSE),0),1,0)</f>
        <v>0</v>
      </c>
    </row>
    <row r="177" spans="1:16" x14ac:dyDescent="0.2">
      <c r="A177" s="4">
        <v>176</v>
      </c>
      <c r="B177" s="3" t="s">
        <v>27</v>
      </c>
      <c r="C177" s="3" t="s">
        <v>28</v>
      </c>
      <c r="D177" s="3" t="s">
        <v>17</v>
      </c>
      <c r="E177" s="3" t="s">
        <v>18</v>
      </c>
      <c r="F177" s="1">
        <v>1.69</v>
      </c>
      <c r="G177" s="1">
        <v>90.7</v>
      </c>
      <c r="H177" s="3" t="s">
        <v>37</v>
      </c>
      <c r="I177" s="3" t="s">
        <v>104</v>
      </c>
      <c r="J177" s="2" t="s">
        <v>661</v>
      </c>
      <c r="K177" s="3" t="s">
        <v>45</v>
      </c>
      <c r="L177" s="3" t="s">
        <v>389</v>
      </c>
      <c r="M177" s="3" t="s">
        <v>32</v>
      </c>
      <c r="N177" s="3" t="s">
        <v>662</v>
      </c>
      <c r="O177" s="3" t="s">
        <v>663</v>
      </c>
      <c r="P177">
        <f>IF(IFERROR(VLOOKUP(crocodile_dataset[[#This Row],[Observation ID]],A179:A1177,1,FALSE),0),1,0)</f>
        <v>0</v>
      </c>
    </row>
    <row r="178" spans="1:16" x14ac:dyDescent="0.2">
      <c r="A178" s="4">
        <v>177</v>
      </c>
      <c r="B178" s="3" t="s">
        <v>67</v>
      </c>
      <c r="C178" s="3" t="s">
        <v>68</v>
      </c>
      <c r="D178" s="3" t="s">
        <v>17</v>
      </c>
      <c r="E178" s="3" t="s">
        <v>69</v>
      </c>
      <c r="F178" s="1">
        <v>1.04</v>
      </c>
      <c r="G178" s="1">
        <v>13.6</v>
      </c>
      <c r="H178" s="3" t="s">
        <v>61</v>
      </c>
      <c r="I178" s="3" t="s">
        <v>20</v>
      </c>
      <c r="J178" s="2" t="s">
        <v>664</v>
      </c>
      <c r="K178" s="3" t="s">
        <v>142</v>
      </c>
      <c r="L178" s="3" t="s">
        <v>310</v>
      </c>
      <c r="M178" s="3" t="s">
        <v>73</v>
      </c>
      <c r="N178" s="3" t="s">
        <v>665</v>
      </c>
      <c r="O178" s="3" t="s">
        <v>666</v>
      </c>
      <c r="P178">
        <f>IF(IFERROR(VLOOKUP(crocodile_dataset[[#This Row],[Observation ID]],A180:A1178,1,FALSE),0),1,0)</f>
        <v>0</v>
      </c>
    </row>
    <row r="179" spans="1:16" x14ac:dyDescent="0.2">
      <c r="A179" s="4">
        <v>178</v>
      </c>
      <c r="B179" s="3" t="s">
        <v>145</v>
      </c>
      <c r="C179" s="3" t="s">
        <v>146</v>
      </c>
      <c r="D179" s="3" t="s">
        <v>17</v>
      </c>
      <c r="E179" s="3" t="s">
        <v>18</v>
      </c>
      <c r="F179" s="1">
        <v>2.75</v>
      </c>
      <c r="G179" s="1">
        <v>114.5</v>
      </c>
      <c r="H179" s="3" t="s">
        <v>61</v>
      </c>
      <c r="I179" s="3" t="s">
        <v>20</v>
      </c>
      <c r="J179" s="2" t="s">
        <v>381</v>
      </c>
      <c r="K179" s="3" t="s">
        <v>148</v>
      </c>
      <c r="L179" s="3" t="s">
        <v>475</v>
      </c>
      <c r="M179" s="3" t="s">
        <v>41</v>
      </c>
      <c r="N179" s="3" t="s">
        <v>667</v>
      </c>
      <c r="O179" s="3" t="s">
        <v>668</v>
      </c>
      <c r="P179">
        <f>IF(IFERROR(VLOOKUP(crocodile_dataset[[#This Row],[Observation ID]],A181:A1179,1,FALSE),0),1,0)</f>
        <v>0</v>
      </c>
    </row>
    <row r="180" spans="1:16" x14ac:dyDescent="0.2">
      <c r="A180" s="4">
        <v>179</v>
      </c>
      <c r="B180" s="3" t="s">
        <v>15</v>
      </c>
      <c r="C180" s="3" t="s">
        <v>16</v>
      </c>
      <c r="D180" s="3" t="s">
        <v>17</v>
      </c>
      <c r="E180" s="3" t="s">
        <v>18</v>
      </c>
      <c r="F180" s="1">
        <v>2.79</v>
      </c>
      <c r="G180" s="1">
        <v>123.4</v>
      </c>
      <c r="H180" s="3" t="s">
        <v>61</v>
      </c>
      <c r="I180" s="3" t="s">
        <v>38</v>
      </c>
      <c r="J180" s="2" t="s">
        <v>669</v>
      </c>
      <c r="K180" s="3" t="s">
        <v>22</v>
      </c>
      <c r="L180" s="3" t="s">
        <v>46</v>
      </c>
      <c r="M180" s="3" t="s">
        <v>24</v>
      </c>
      <c r="N180" s="3" t="s">
        <v>670</v>
      </c>
      <c r="O180" s="3" t="s">
        <v>671</v>
      </c>
      <c r="P180">
        <f>IF(IFERROR(VLOOKUP(crocodile_dataset[[#This Row],[Observation ID]],A182:A1180,1,FALSE),0),1,0)</f>
        <v>0</v>
      </c>
    </row>
    <row r="181" spans="1:16" x14ac:dyDescent="0.2">
      <c r="A181" s="4">
        <v>180</v>
      </c>
      <c r="B181" s="3" t="s">
        <v>320</v>
      </c>
      <c r="C181" s="3" t="s">
        <v>321</v>
      </c>
      <c r="D181" s="3" t="s">
        <v>17</v>
      </c>
      <c r="E181" s="3" t="s">
        <v>203</v>
      </c>
      <c r="F181" s="1">
        <v>1.1200000000000001</v>
      </c>
      <c r="G181" s="1">
        <v>41.7</v>
      </c>
      <c r="H181" s="3" t="s">
        <v>37</v>
      </c>
      <c r="I181" s="3" t="s">
        <v>104</v>
      </c>
      <c r="J181" s="2" t="s">
        <v>672</v>
      </c>
      <c r="K181" s="3" t="s">
        <v>297</v>
      </c>
      <c r="L181" s="3" t="s">
        <v>355</v>
      </c>
      <c r="M181" s="3" t="s">
        <v>323</v>
      </c>
      <c r="N181" s="3" t="s">
        <v>673</v>
      </c>
      <c r="O181" s="3" t="s">
        <v>674</v>
      </c>
      <c r="P181">
        <f>IF(IFERROR(VLOOKUP(crocodile_dataset[[#This Row],[Observation ID]],A183:A1181,1,FALSE),0),1,0)</f>
        <v>0</v>
      </c>
    </row>
    <row r="182" spans="1:16" x14ac:dyDescent="0.2">
      <c r="A182" s="4">
        <v>181</v>
      </c>
      <c r="B182" s="3" t="s">
        <v>35</v>
      </c>
      <c r="C182" s="3" t="s">
        <v>36</v>
      </c>
      <c r="D182" s="3" t="s">
        <v>17</v>
      </c>
      <c r="E182" s="3" t="s">
        <v>18</v>
      </c>
      <c r="F182" s="1">
        <v>3.7</v>
      </c>
      <c r="G182" s="1">
        <v>328.6</v>
      </c>
      <c r="H182" s="3" t="s">
        <v>19</v>
      </c>
      <c r="I182" s="3" t="s">
        <v>104</v>
      </c>
      <c r="J182" s="2" t="s">
        <v>675</v>
      </c>
      <c r="K182" s="3" t="s">
        <v>240</v>
      </c>
      <c r="L182" s="3" t="s">
        <v>244</v>
      </c>
      <c r="M182" s="3" t="s">
        <v>41</v>
      </c>
      <c r="N182" s="3" t="s">
        <v>676</v>
      </c>
      <c r="O182" s="3" t="s">
        <v>677</v>
      </c>
      <c r="P182">
        <f>IF(IFERROR(VLOOKUP(crocodile_dataset[[#This Row],[Observation ID]],A184:A1182,1,FALSE),0),1,0)</f>
        <v>0</v>
      </c>
    </row>
    <row r="183" spans="1:16" x14ac:dyDescent="0.2">
      <c r="A183" s="4">
        <v>182</v>
      </c>
      <c r="B183" s="3" t="s">
        <v>49</v>
      </c>
      <c r="C183" s="3" t="s">
        <v>50</v>
      </c>
      <c r="D183" s="3" t="s">
        <v>17</v>
      </c>
      <c r="E183" s="3" t="s">
        <v>18</v>
      </c>
      <c r="F183" s="1">
        <v>2.98</v>
      </c>
      <c r="G183" s="1">
        <v>153.5</v>
      </c>
      <c r="H183" s="3" t="s">
        <v>19</v>
      </c>
      <c r="I183" s="3" t="s">
        <v>38</v>
      </c>
      <c r="J183" s="2" t="s">
        <v>400</v>
      </c>
      <c r="K183" s="3" t="s">
        <v>504</v>
      </c>
      <c r="L183" s="3" t="s">
        <v>153</v>
      </c>
      <c r="M183" s="3" t="s">
        <v>32</v>
      </c>
      <c r="N183" s="3" t="s">
        <v>678</v>
      </c>
      <c r="O183" s="3" t="s">
        <v>679</v>
      </c>
      <c r="P183">
        <f>IF(IFERROR(VLOOKUP(crocodile_dataset[[#This Row],[Observation ID]],A185:A1183,1,FALSE),0),1,0)</f>
        <v>0</v>
      </c>
    </row>
    <row r="184" spans="1:16" x14ac:dyDescent="0.2">
      <c r="A184" s="4">
        <v>183</v>
      </c>
      <c r="B184" s="3" t="s">
        <v>127</v>
      </c>
      <c r="C184" s="3" t="s">
        <v>128</v>
      </c>
      <c r="D184" s="3" t="s">
        <v>17</v>
      </c>
      <c r="E184" s="3" t="s">
        <v>18</v>
      </c>
      <c r="F184" s="1">
        <v>5.32</v>
      </c>
      <c r="G184" s="1">
        <v>868.3</v>
      </c>
      <c r="H184" s="3" t="s">
        <v>19</v>
      </c>
      <c r="I184" s="3" t="s">
        <v>104</v>
      </c>
      <c r="J184" s="2" t="s">
        <v>680</v>
      </c>
      <c r="K184" s="3" t="s">
        <v>359</v>
      </c>
      <c r="L184" s="3" t="s">
        <v>131</v>
      </c>
      <c r="M184" s="3" t="s">
        <v>24</v>
      </c>
      <c r="N184" s="3" t="s">
        <v>681</v>
      </c>
      <c r="O184" s="3" t="s">
        <v>682</v>
      </c>
      <c r="P184">
        <f>IF(IFERROR(VLOOKUP(crocodile_dataset[[#This Row],[Observation ID]],A186:A1184,1,FALSE),0),1,0)</f>
        <v>0</v>
      </c>
    </row>
    <row r="185" spans="1:16" x14ac:dyDescent="0.2">
      <c r="A185" s="4">
        <v>184</v>
      </c>
      <c r="B185" s="3" t="s">
        <v>188</v>
      </c>
      <c r="C185" s="3" t="s">
        <v>189</v>
      </c>
      <c r="D185" s="3" t="s">
        <v>17</v>
      </c>
      <c r="E185" s="3" t="s">
        <v>18</v>
      </c>
      <c r="F185" s="1">
        <v>2.1</v>
      </c>
      <c r="G185" s="1">
        <v>70.3</v>
      </c>
      <c r="H185" s="3" t="s">
        <v>19</v>
      </c>
      <c r="I185" s="3" t="s">
        <v>104</v>
      </c>
      <c r="J185" s="2" t="s">
        <v>683</v>
      </c>
      <c r="K185" s="3" t="s">
        <v>252</v>
      </c>
      <c r="L185" s="3" t="s">
        <v>23</v>
      </c>
      <c r="M185" s="3" t="s">
        <v>24</v>
      </c>
      <c r="N185" s="3" t="s">
        <v>684</v>
      </c>
      <c r="O185" s="3" t="s">
        <v>685</v>
      </c>
      <c r="P185">
        <f>IF(IFERROR(VLOOKUP(crocodile_dataset[[#This Row],[Observation ID]],A187:A1185,1,FALSE),0),1,0)</f>
        <v>0</v>
      </c>
    </row>
    <row r="186" spans="1:16" x14ac:dyDescent="0.2">
      <c r="A186" s="4">
        <v>185</v>
      </c>
      <c r="B186" s="3" t="s">
        <v>145</v>
      </c>
      <c r="C186" s="3" t="s">
        <v>146</v>
      </c>
      <c r="D186" s="3" t="s">
        <v>17</v>
      </c>
      <c r="E186" s="3" t="s">
        <v>18</v>
      </c>
      <c r="F186" s="1">
        <v>2.0099999999999998</v>
      </c>
      <c r="G186" s="1">
        <v>64.3</v>
      </c>
      <c r="H186" s="3" t="s">
        <v>37</v>
      </c>
      <c r="I186" s="3" t="s">
        <v>104</v>
      </c>
      <c r="J186" s="2" t="s">
        <v>686</v>
      </c>
      <c r="K186" s="3" t="s">
        <v>148</v>
      </c>
      <c r="L186" s="3" t="s">
        <v>475</v>
      </c>
      <c r="M186" s="3" t="s">
        <v>41</v>
      </c>
      <c r="N186" s="3" t="s">
        <v>687</v>
      </c>
      <c r="O186" s="3" t="s">
        <v>688</v>
      </c>
      <c r="P186">
        <f>IF(IFERROR(VLOOKUP(crocodile_dataset[[#This Row],[Observation ID]],A188:A1186,1,FALSE),0),1,0)</f>
        <v>0</v>
      </c>
    </row>
    <row r="187" spans="1:16" x14ac:dyDescent="0.2">
      <c r="A187" s="4">
        <v>186</v>
      </c>
      <c r="B187" s="3" t="s">
        <v>320</v>
      </c>
      <c r="C187" s="3" t="s">
        <v>321</v>
      </c>
      <c r="D187" s="3" t="s">
        <v>17</v>
      </c>
      <c r="E187" s="3" t="s">
        <v>203</v>
      </c>
      <c r="F187" s="1">
        <v>0.5</v>
      </c>
      <c r="G187" s="1">
        <v>26.4</v>
      </c>
      <c r="H187" s="3" t="s">
        <v>156</v>
      </c>
      <c r="I187" s="3" t="s">
        <v>104</v>
      </c>
      <c r="J187" s="2" t="s">
        <v>51</v>
      </c>
      <c r="K187" s="3" t="s">
        <v>297</v>
      </c>
      <c r="L187" s="3" t="s">
        <v>355</v>
      </c>
      <c r="M187" s="3" t="s">
        <v>323</v>
      </c>
      <c r="N187" s="3" t="s">
        <v>689</v>
      </c>
      <c r="O187" s="3" t="s">
        <v>690</v>
      </c>
      <c r="P187">
        <f>IF(IFERROR(VLOOKUP(crocodile_dataset[[#This Row],[Observation ID]],A189:A1187,1,FALSE),0),1,0)</f>
        <v>0</v>
      </c>
    </row>
    <row r="188" spans="1:16" x14ac:dyDescent="0.2">
      <c r="A188" s="4">
        <v>187</v>
      </c>
      <c r="B188" s="3" t="s">
        <v>87</v>
      </c>
      <c r="C188" s="3" t="s">
        <v>88</v>
      </c>
      <c r="D188" s="3" t="s">
        <v>17</v>
      </c>
      <c r="E188" s="3" t="s">
        <v>69</v>
      </c>
      <c r="F188" s="1">
        <v>1.03</v>
      </c>
      <c r="G188" s="1">
        <v>11.3</v>
      </c>
      <c r="H188" s="3" t="s">
        <v>61</v>
      </c>
      <c r="I188" s="3" t="s">
        <v>104</v>
      </c>
      <c r="J188" s="2" t="s">
        <v>691</v>
      </c>
      <c r="K188" s="3" t="s">
        <v>272</v>
      </c>
      <c r="L188" s="3" t="s">
        <v>72</v>
      </c>
      <c r="M188" s="3" t="s">
        <v>32</v>
      </c>
      <c r="N188" s="3" t="s">
        <v>692</v>
      </c>
      <c r="O188" s="3" t="s">
        <v>693</v>
      </c>
      <c r="P188">
        <f>IF(IFERROR(VLOOKUP(crocodile_dataset[[#This Row],[Observation ID]],A190:A1188,1,FALSE),0),1,0)</f>
        <v>0</v>
      </c>
    </row>
    <row r="189" spans="1:16" x14ac:dyDescent="0.2">
      <c r="A189" s="4">
        <v>188</v>
      </c>
      <c r="B189" s="3" t="s">
        <v>120</v>
      </c>
      <c r="C189" s="3" t="s">
        <v>121</v>
      </c>
      <c r="D189" s="3" t="s">
        <v>17</v>
      </c>
      <c r="E189" s="3" t="s">
        <v>18</v>
      </c>
      <c r="F189" s="1">
        <v>0.87</v>
      </c>
      <c r="G189" s="1">
        <v>36.9</v>
      </c>
      <c r="H189" s="3" t="s">
        <v>37</v>
      </c>
      <c r="I189" s="3" t="s">
        <v>20</v>
      </c>
      <c r="J189" s="2" t="s">
        <v>694</v>
      </c>
      <c r="K189" s="3" t="s">
        <v>135</v>
      </c>
      <c r="L189" s="3" t="s">
        <v>46</v>
      </c>
      <c r="M189" s="3" t="s">
        <v>73</v>
      </c>
      <c r="N189" s="3" t="s">
        <v>695</v>
      </c>
      <c r="O189" s="3" t="s">
        <v>696</v>
      </c>
      <c r="P189">
        <f>IF(IFERROR(VLOOKUP(crocodile_dataset[[#This Row],[Observation ID]],A191:A1189,1,FALSE),0),1,0)</f>
        <v>0</v>
      </c>
    </row>
    <row r="190" spans="1:16" x14ac:dyDescent="0.2">
      <c r="A190" s="4">
        <v>189</v>
      </c>
      <c r="B190" s="3" t="s">
        <v>15</v>
      </c>
      <c r="C190" s="3" t="s">
        <v>16</v>
      </c>
      <c r="D190" s="3" t="s">
        <v>17</v>
      </c>
      <c r="E190" s="3" t="s">
        <v>18</v>
      </c>
      <c r="F190" s="1">
        <v>2.1800000000000002</v>
      </c>
      <c r="G190" s="1">
        <v>75.2</v>
      </c>
      <c r="H190" s="3" t="s">
        <v>19</v>
      </c>
      <c r="I190" s="3" t="s">
        <v>38</v>
      </c>
      <c r="J190" s="2" t="s">
        <v>697</v>
      </c>
      <c r="K190" s="3" t="s">
        <v>22</v>
      </c>
      <c r="L190" s="3" t="s">
        <v>46</v>
      </c>
      <c r="M190" s="3" t="s">
        <v>24</v>
      </c>
      <c r="N190" s="3" t="s">
        <v>698</v>
      </c>
      <c r="O190" s="3" t="s">
        <v>699</v>
      </c>
      <c r="P190">
        <f>IF(IFERROR(VLOOKUP(crocodile_dataset[[#This Row],[Observation ID]],A192:A1190,1,FALSE),0),1,0)</f>
        <v>0</v>
      </c>
    </row>
    <row r="191" spans="1:16" x14ac:dyDescent="0.2">
      <c r="A191" s="4">
        <v>190</v>
      </c>
      <c r="B191" s="3" t="s">
        <v>35</v>
      </c>
      <c r="C191" s="3" t="s">
        <v>36</v>
      </c>
      <c r="D191" s="3" t="s">
        <v>17</v>
      </c>
      <c r="E191" s="3" t="s">
        <v>18</v>
      </c>
      <c r="F191" s="1">
        <v>1.1299999999999999</v>
      </c>
      <c r="G191" s="1">
        <v>101.7</v>
      </c>
      <c r="H191" s="3" t="s">
        <v>37</v>
      </c>
      <c r="I191" s="3" t="s">
        <v>20</v>
      </c>
      <c r="J191" s="2" t="s">
        <v>700</v>
      </c>
      <c r="K191" s="3" t="s">
        <v>30</v>
      </c>
      <c r="L191" s="3" t="s">
        <v>40</v>
      </c>
      <c r="M191" s="3" t="s">
        <v>41</v>
      </c>
      <c r="N191" s="3" t="s">
        <v>701</v>
      </c>
      <c r="O191" s="3" t="s">
        <v>702</v>
      </c>
      <c r="P191">
        <f>IF(IFERROR(VLOOKUP(crocodile_dataset[[#This Row],[Observation ID]],A193:A1191,1,FALSE),0),1,0)</f>
        <v>0</v>
      </c>
    </row>
    <row r="192" spans="1:16" x14ac:dyDescent="0.2">
      <c r="A192" s="4">
        <v>191</v>
      </c>
      <c r="B192" s="3" t="s">
        <v>145</v>
      </c>
      <c r="C192" s="3" t="s">
        <v>146</v>
      </c>
      <c r="D192" s="3" t="s">
        <v>17</v>
      </c>
      <c r="E192" s="3" t="s">
        <v>18</v>
      </c>
      <c r="F192" s="1">
        <v>2.74</v>
      </c>
      <c r="G192" s="1">
        <v>133.6</v>
      </c>
      <c r="H192" s="3" t="s">
        <v>19</v>
      </c>
      <c r="I192" s="3" t="s">
        <v>20</v>
      </c>
      <c r="J192" s="2" t="s">
        <v>703</v>
      </c>
      <c r="K192" s="3" t="s">
        <v>148</v>
      </c>
      <c r="L192" s="3" t="s">
        <v>23</v>
      </c>
      <c r="M192" s="3" t="s">
        <v>41</v>
      </c>
      <c r="N192" s="3" t="s">
        <v>704</v>
      </c>
      <c r="O192" s="3" t="s">
        <v>705</v>
      </c>
      <c r="P192">
        <f>IF(IFERROR(VLOOKUP(crocodile_dataset[[#This Row],[Observation ID]],A194:A1192,1,FALSE),0),1,0)</f>
        <v>0</v>
      </c>
    </row>
    <row r="193" spans="1:16" x14ac:dyDescent="0.2">
      <c r="A193" s="4">
        <v>192</v>
      </c>
      <c r="B193" s="3" t="s">
        <v>145</v>
      </c>
      <c r="C193" s="3" t="s">
        <v>146</v>
      </c>
      <c r="D193" s="3" t="s">
        <v>17</v>
      </c>
      <c r="E193" s="3" t="s">
        <v>18</v>
      </c>
      <c r="F193" s="1">
        <v>2.13</v>
      </c>
      <c r="G193" s="1">
        <v>75.2</v>
      </c>
      <c r="H193" s="3" t="s">
        <v>61</v>
      </c>
      <c r="I193" s="3" t="s">
        <v>38</v>
      </c>
      <c r="J193" s="2" t="s">
        <v>706</v>
      </c>
      <c r="K193" s="3" t="s">
        <v>148</v>
      </c>
      <c r="L193" s="3" t="s">
        <v>23</v>
      </c>
      <c r="M193" s="3" t="s">
        <v>41</v>
      </c>
      <c r="N193" s="3" t="s">
        <v>707</v>
      </c>
      <c r="O193" s="3" t="s">
        <v>708</v>
      </c>
      <c r="P193">
        <f>IF(IFERROR(VLOOKUP(crocodile_dataset[[#This Row],[Observation ID]],A195:A1193,1,FALSE),0),1,0)</f>
        <v>0</v>
      </c>
    </row>
    <row r="194" spans="1:16" x14ac:dyDescent="0.2">
      <c r="A194" s="4">
        <v>193</v>
      </c>
      <c r="B194" s="3" t="s">
        <v>120</v>
      </c>
      <c r="C194" s="3" t="s">
        <v>121</v>
      </c>
      <c r="D194" s="3" t="s">
        <v>17</v>
      </c>
      <c r="E194" s="3" t="s">
        <v>18</v>
      </c>
      <c r="F194" s="1">
        <v>0.76</v>
      </c>
      <c r="G194" s="1">
        <v>29.5</v>
      </c>
      <c r="H194" s="3" t="s">
        <v>37</v>
      </c>
      <c r="I194" s="3" t="s">
        <v>104</v>
      </c>
      <c r="J194" s="2" t="s">
        <v>709</v>
      </c>
      <c r="K194" s="3" t="s">
        <v>135</v>
      </c>
      <c r="L194" s="3" t="s">
        <v>124</v>
      </c>
      <c r="M194" s="3" t="s">
        <v>73</v>
      </c>
      <c r="N194" s="3" t="s">
        <v>710</v>
      </c>
      <c r="O194" s="3" t="s">
        <v>711</v>
      </c>
      <c r="P194">
        <f>IF(IFERROR(VLOOKUP(crocodile_dataset[[#This Row],[Observation ID]],A196:A1194,1,FALSE),0),1,0)</f>
        <v>0</v>
      </c>
    </row>
    <row r="195" spans="1:16" x14ac:dyDescent="0.2">
      <c r="A195" s="4">
        <v>194</v>
      </c>
      <c r="B195" s="3" t="s">
        <v>87</v>
      </c>
      <c r="C195" s="3" t="s">
        <v>88</v>
      </c>
      <c r="D195" s="3" t="s">
        <v>17</v>
      </c>
      <c r="E195" s="3" t="s">
        <v>69</v>
      </c>
      <c r="F195" s="1">
        <v>1</v>
      </c>
      <c r="G195" s="1">
        <v>10</v>
      </c>
      <c r="H195" s="3" t="s">
        <v>19</v>
      </c>
      <c r="I195" s="3" t="s">
        <v>20</v>
      </c>
      <c r="J195" s="2" t="s">
        <v>712</v>
      </c>
      <c r="K195" s="3" t="s">
        <v>297</v>
      </c>
      <c r="L195" s="3" t="s">
        <v>91</v>
      </c>
      <c r="M195" s="3" t="s">
        <v>32</v>
      </c>
      <c r="N195" s="3" t="s">
        <v>713</v>
      </c>
      <c r="O195" s="3" t="s">
        <v>714</v>
      </c>
      <c r="P195">
        <f>IF(IFERROR(VLOOKUP(crocodile_dataset[[#This Row],[Observation ID]],A197:A1195,1,FALSE),0),1,0)</f>
        <v>0</v>
      </c>
    </row>
    <row r="196" spans="1:16" x14ac:dyDescent="0.2">
      <c r="A196" s="4">
        <v>195</v>
      </c>
      <c r="B196" s="3" t="s">
        <v>183</v>
      </c>
      <c r="C196" s="3" t="s">
        <v>184</v>
      </c>
      <c r="D196" s="3" t="s">
        <v>17</v>
      </c>
      <c r="E196" s="3" t="s">
        <v>18</v>
      </c>
      <c r="F196" s="1">
        <v>2.15</v>
      </c>
      <c r="G196" s="1">
        <v>70.3</v>
      </c>
      <c r="H196" s="3" t="s">
        <v>61</v>
      </c>
      <c r="I196" s="3" t="s">
        <v>20</v>
      </c>
      <c r="J196" s="2" t="s">
        <v>715</v>
      </c>
      <c r="K196" s="3" t="s">
        <v>130</v>
      </c>
      <c r="L196" s="3" t="s">
        <v>195</v>
      </c>
      <c r="M196" s="3" t="s">
        <v>41</v>
      </c>
      <c r="N196" s="3" t="s">
        <v>716</v>
      </c>
      <c r="O196" s="3" t="s">
        <v>717</v>
      </c>
      <c r="P196">
        <f>IF(IFERROR(VLOOKUP(crocodile_dataset[[#This Row],[Observation ID]],A198:A1196,1,FALSE),0),1,0)</f>
        <v>0</v>
      </c>
    </row>
    <row r="197" spans="1:16" x14ac:dyDescent="0.2">
      <c r="A197" s="4">
        <v>196</v>
      </c>
      <c r="B197" s="3" t="s">
        <v>120</v>
      </c>
      <c r="C197" s="3" t="s">
        <v>121</v>
      </c>
      <c r="D197" s="3" t="s">
        <v>17</v>
      </c>
      <c r="E197" s="3" t="s">
        <v>18</v>
      </c>
      <c r="F197" s="1">
        <v>2.54</v>
      </c>
      <c r="G197" s="1">
        <v>103.5</v>
      </c>
      <c r="H197" s="3" t="s">
        <v>61</v>
      </c>
      <c r="I197" s="3" t="s">
        <v>104</v>
      </c>
      <c r="J197" s="2" t="s">
        <v>718</v>
      </c>
      <c r="K197" s="3" t="s">
        <v>135</v>
      </c>
      <c r="L197" s="3" t="s">
        <v>124</v>
      </c>
      <c r="M197" s="3" t="s">
        <v>73</v>
      </c>
      <c r="N197" s="3" t="s">
        <v>719</v>
      </c>
      <c r="O197" s="3" t="s">
        <v>720</v>
      </c>
      <c r="P197">
        <f>IF(IFERROR(VLOOKUP(crocodile_dataset[[#This Row],[Observation ID]],A199:A1197,1,FALSE),0),1,0)</f>
        <v>0</v>
      </c>
    </row>
    <row r="198" spans="1:16" x14ac:dyDescent="0.2">
      <c r="A198" s="4">
        <v>197</v>
      </c>
      <c r="B198" s="3" t="s">
        <v>87</v>
      </c>
      <c r="C198" s="3" t="s">
        <v>88</v>
      </c>
      <c r="D198" s="3" t="s">
        <v>17</v>
      </c>
      <c r="E198" s="3" t="s">
        <v>69</v>
      </c>
      <c r="F198" s="1">
        <v>0.99</v>
      </c>
      <c r="G198" s="1">
        <v>11.7</v>
      </c>
      <c r="H198" s="3" t="s">
        <v>19</v>
      </c>
      <c r="I198" s="3" t="s">
        <v>20</v>
      </c>
      <c r="J198" s="2" t="s">
        <v>721</v>
      </c>
      <c r="K198" s="3" t="s">
        <v>248</v>
      </c>
      <c r="L198" s="3" t="s">
        <v>72</v>
      </c>
      <c r="M198" s="3" t="s">
        <v>32</v>
      </c>
      <c r="N198" s="3" t="s">
        <v>722</v>
      </c>
      <c r="O198" s="3" t="s">
        <v>723</v>
      </c>
      <c r="P198">
        <f>IF(IFERROR(VLOOKUP(crocodile_dataset[[#This Row],[Observation ID]],A200:A1198,1,FALSE),0),1,0)</f>
        <v>0</v>
      </c>
    </row>
    <row r="199" spans="1:16" x14ac:dyDescent="0.2">
      <c r="A199" s="4">
        <v>198</v>
      </c>
      <c r="B199" s="3" t="s">
        <v>188</v>
      </c>
      <c r="C199" s="3" t="s">
        <v>189</v>
      </c>
      <c r="D199" s="3" t="s">
        <v>17</v>
      </c>
      <c r="E199" s="3" t="s">
        <v>18</v>
      </c>
      <c r="F199" s="1">
        <v>2.36</v>
      </c>
      <c r="G199" s="1">
        <v>83</v>
      </c>
      <c r="H199" s="3" t="s">
        <v>61</v>
      </c>
      <c r="I199" s="3" t="s">
        <v>38</v>
      </c>
      <c r="J199" s="2" t="s">
        <v>724</v>
      </c>
      <c r="K199" s="3" t="s">
        <v>191</v>
      </c>
      <c r="L199" s="3" t="s">
        <v>23</v>
      </c>
      <c r="M199" s="3" t="s">
        <v>24</v>
      </c>
      <c r="N199" s="3" t="s">
        <v>725</v>
      </c>
      <c r="O199" s="3" t="s">
        <v>726</v>
      </c>
      <c r="P199">
        <f>IF(IFERROR(VLOOKUP(crocodile_dataset[[#This Row],[Observation ID]],A201:A1199,1,FALSE),0),1,0)</f>
        <v>0</v>
      </c>
    </row>
    <row r="200" spans="1:16" x14ac:dyDescent="0.2">
      <c r="A200" s="4">
        <v>199</v>
      </c>
      <c r="B200" s="3" t="s">
        <v>59</v>
      </c>
      <c r="C200" s="3" t="s">
        <v>60</v>
      </c>
      <c r="D200" s="3" t="s">
        <v>17</v>
      </c>
      <c r="E200" s="3" t="s">
        <v>18</v>
      </c>
      <c r="F200" s="1">
        <v>2.89</v>
      </c>
      <c r="G200" s="1">
        <v>160.1</v>
      </c>
      <c r="H200" s="3" t="s">
        <v>19</v>
      </c>
      <c r="I200" s="3" t="s">
        <v>38</v>
      </c>
      <c r="J200" s="2" t="s">
        <v>727</v>
      </c>
      <c r="K200" s="3" t="s">
        <v>293</v>
      </c>
      <c r="L200" s="3" t="s">
        <v>581</v>
      </c>
      <c r="M200" s="3" t="s">
        <v>41</v>
      </c>
      <c r="N200" s="3" t="s">
        <v>728</v>
      </c>
      <c r="O200" s="3" t="s">
        <v>729</v>
      </c>
      <c r="P200">
        <f>IF(IFERROR(VLOOKUP(crocodile_dataset[[#This Row],[Observation ID]],A202:A1200,1,FALSE),0),1,0)</f>
        <v>0</v>
      </c>
    </row>
    <row r="201" spans="1:16" x14ac:dyDescent="0.2">
      <c r="A201" s="4">
        <v>200</v>
      </c>
      <c r="B201" s="3" t="s">
        <v>27</v>
      </c>
      <c r="C201" s="3" t="s">
        <v>28</v>
      </c>
      <c r="D201" s="3" t="s">
        <v>17</v>
      </c>
      <c r="E201" s="3" t="s">
        <v>18</v>
      </c>
      <c r="F201" s="1">
        <v>3.88</v>
      </c>
      <c r="G201" s="1">
        <v>266.2</v>
      </c>
      <c r="H201" s="3" t="s">
        <v>19</v>
      </c>
      <c r="I201" s="3" t="s">
        <v>20</v>
      </c>
      <c r="J201" s="2" t="s">
        <v>730</v>
      </c>
      <c r="K201" s="3" t="s">
        <v>240</v>
      </c>
      <c r="L201" s="3" t="s">
        <v>31</v>
      </c>
      <c r="M201" s="3" t="s">
        <v>32</v>
      </c>
      <c r="N201" s="3" t="s">
        <v>731</v>
      </c>
      <c r="O201" s="3" t="s">
        <v>732</v>
      </c>
      <c r="P201">
        <f>IF(IFERROR(VLOOKUP(crocodile_dataset[[#This Row],[Observation ID]],A203:A1201,1,FALSE),0),1,0)</f>
        <v>0</v>
      </c>
    </row>
    <row r="202" spans="1:16" x14ac:dyDescent="0.2">
      <c r="A202" s="4">
        <v>201</v>
      </c>
      <c r="B202" s="3" t="s">
        <v>127</v>
      </c>
      <c r="C202" s="3" t="s">
        <v>128</v>
      </c>
      <c r="D202" s="3" t="s">
        <v>17</v>
      </c>
      <c r="E202" s="3" t="s">
        <v>18</v>
      </c>
      <c r="F202" s="1">
        <v>3.58</v>
      </c>
      <c r="G202" s="1">
        <v>522.79999999999995</v>
      </c>
      <c r="H202" s="3" t="s">
        <v>61</v>
      </c>
      <c r="I202" s="3" t="s">
        <v>20</v>
      </c>
      <c r="J202" s="2" t="s">
        <v>733</v>
      </c>
      <c r="K202" s="3" t="s">
        <v>52</v>
      </c>
      <c r="L202" s="3" t="s">
        <v>479</v>
      </c>
      <c r="M202" s="3" t="s">
        <v>24</v>
      </c>
      <c r="N202" s="3" t="s">
        <v>734</v>
      </c>
      <c r="O202" s="3" t="s">
        <v>735</v>
      </c>
      <c r="P202">
        <f>IF(IFERROR(VLOOKUP(crocodile_dataset[[#This Row],[Observation ID]],A204:A1202,1,FALSE),0),1,0)</f>
        <v>0</v>
      </c>
    </row>
    <row r="203" spans="1:16" x14ac:dyDescent="0.2">
      <c r="A203" s="4">
        <v>202</v>
      </c>
      <c r="B203" s="3" t="s">
        <v>59</v>
      </c>
      <c r="C203" s="3" t="s">
        <v>60</v>
      </c>
      <c r="D203" s="3" t="s">
        <v>17</v>
      </c>
      <c r="E203" s="3" t="s">
        <v>18</v>
      </c>
      <c r="F203" s="1">
        <v>1.55</v>
      </c>
      <c r="G203" s="1">
        <v>54.2</v>
      </c>
      <c r="H203" s="3" t="s">
        <v>37</v>
      </c>
      <c r="I203" s="3" t="s">
        <v>20</v>
      </c>
      <c r="J203" s="2" t="s">
        <v>736</v>
      </c>
      <c r="K203" s="3" t="s">
        <v>98</v>
      </c>
      <c r="L203" s="3" t="s">
        <v>581</v>
      </c>
      <c r="M203" s="3" t="s">
        <v>41</v>
      </c>
      <c r="N203" s="3" t="s">
        <v>737</v>
      </c>
      <c r="O203" s="3" t="s">
        <v>738</v>
      </c>
      <c r="P203">
        <f>IF(IFERROR(VLOOKUP(crocodile_dataset[[#This Row],[Observation ID]],A205:A1203,1,FALSE),0),1,0)</f>
        <v>0</v>
      </c>
    </row>
    <row r="204" spans="1:16" x14ac:dyDescent="0.2">
      <c r="A204" s="4">
        <v>203</v>
      </c>
      <c r="B204" s="3" t="s">
        <v>115</v>
      </c>
      <c r="C204" s="3" t="s">
        <v>116</v>
      </c>
      <c r="D204" s="3" t="s">
        <v>17</v>
      </c>
      <c r="E204" s="3" t="s">
        <v>18</v>
      </c>
      <c r="F204" s="1">
        <v>0.56000000000000005</v>
      </c>
      <c r="G204" s="1">
        <v>133.9</v>
      </c>
      <c r="H204" s="3" t="s">
        <v>156</v>
      </c>
      <c r="I204" s="3" t="s">
        <v>104</v>
      </c>
      <c r="J204" s="2" t="s">
        <v>497</v>
      </c>
      <c r="K204" s="3" t="s">
        <v>637</v>
      </c>
      <c r="L204" s="3" t="s">
        <v>56</v>
      </c>
      <c r="M204" s="3" t="s">
        <v>24</v>
      </c>
      <c r="N204" s="3" t="s">
        <v>739</v>
      </c>
      <c r="O204" s="3" t="s">
        <v>740</v>
      </c>
      <c r="P204">
        <f>IF(IFERROR(VLOOKUP(crocodile_dataset[[#This Row],[Observation ID]],A206:A1204,1,FALSE),0),1,0)</f>
        <v>0</v>
      </c>
    </row>
    <row r="205" spans="1:16" x14ac:dyDescent="0.2">
      <c r="A205" s="4">
        <v>204</v>
      </c>
      <c r="B205" s="3" t="s">
        <v>49</v>
      </c>
      <c r="C205" s="3" t="s">
        <v>50</v>
      </c>
      <c r="D205" s="3" t="s">
        <v>17</v>
      </c>
      <c r="E205" s="3" t="s">
        <v>18</v>
      </c>
      <c r="F205" s="1">
        <v>2.25</v>
      </c>
      <c r="G205" s="1">
        <v>104.2</v>
      </c>
      <c r="H205" s="3" t="s">
        <v>37</v>
      </c>
      <c r="I205" s="3" t="s">
        <v>20</v>
      </c>
      <c r="J205" s="2" t="s">
        <v>741</v>
      </c>
      <c r="K205" s="3" t="s">
        <v>742</v>
      </c>
      <c r="L205" s="3" t="s">
        <v>80</v>
      </c>
      <c r="M205" s="3" t="s">
        <v>32</v>
      </c>
      <c r="N205" s="3" t="s">
        <v>743</v>
      </c>
      <c r="O205" s="3" t="s">
        <v>744</v>
      </c>
      <c r="P205">
        <f>IF(IFERROR(VLOOKUP(crocodile_dataset[[#This Row],[Observation ID]],A207:A1205,1,FALSE),0),1,0)</f>
        <v>0</v>
      </c>
    </row>
    <row r="206" spans="1:16" x14ac:dyDescent="0.2">
      <c r="A206" s="4">
        <v>205</v>
      </c>
      <c r="B206" s="3" t="s">
        <v>115</v>
      </c>
      <c r="C206" s="3" t="s">
        <v>116</v>
      </c>
      <c r="D206" s="3" t="s">
        <v>17</v>
      </c>
      <c r="E206" s="3" t="s">
        <v>18</v>
      </c>
      <c r="F206" s="1">
        <v>4.62</v>
      </c>
      <c r="G206" s="1">
        <v>712</v>
      </c>
      <c r="H206" s="3" t="s">
        <v>19</v>
      </c>
      <c r="I206" s="3" t="s">
        <v>38</v>
      </c>
      <c r="J206" s="2" t="s">
        <v>745</v>
      </c>
      <c r="K206" s="3" t="s">
        <v>223</v>
      </c>
      <c r="L206" s="3" t="s">
        <v>80</v>
      </c>
      <c r="M206" s="3" t="s">
        <v>24</v>
      </c>
      <c r="N206" s="3" t="s">
        <v>746</v>
      </c>
      <c r="O206" s="3" t="s">
        <v>747</v>
      </c>
      <c r="P206">
        <f>IF(IFERROR(VLOOKUP(crocodile_dataset[[#This Row],[Observation ID]],A208:A1206,1,FALSE),0),1,0)</f>
        <v>0</v>
      </c>
    </row>
    <row r="207" spans="1:16" x14ac:dyDescent="0.2">
      <c r="A207" s="4">
        <v>206</v>
      </c>
      <c r="B207" s="3" t="s">
        <v>15</v>
      </c>
      <c r="C207" s="3" t="s">
        <v>16</v>
      </c>
      <c r="D207" s="3" t="s">
        <v>17</v>
      </c>
      <c r="E207" s="3" t="s">
        <v>18</v>
      </c>
      <c r="F207" s="1">
        <v>1.83</v>
      </c>
      <c r="G207" s="1">
        <v>54.7</v>
      </c>
      <c r="H207" s="3" t="s">
        <v>19</v>
      </c>
      <c r="I207" s="3" t="s">
        <v>20</v>
      </c>
      <c r="J207" s="2" t="s">
        <v>748</v>
      </c>
      <c r="K207" s="3" t="s">
        <v>233</v>
      </c>
      <c r="L207" s="3" t="s">
        <v>23</v>
      </c>
      <c r="M207" s="3" t="s">
        <v>24</v>
      </c>
      <c r="N207" s="3" t="s">
        <v>749</v>
      </c>
      <c r="O207" s="3" t="s">
        <v>750</v>
      </c>
      <c r="P207">
        <f>IF(IFERROR(VLOOKUP(crocodile_dataset[[#This Row],[Observation ID]],A209:A1207,1,FALSE),0),1,0)</f>
        <v>0</v>
      </c>
    </row>
    <row r="208" spans="1:16" x14ac:dyDescent="0.2">
      <c r="A208" s="4">
        <v>207</v>
      </c>
      <c r="B208" s="3" t="s">
        <v>67</v>
      </c>
      <c r="C208" s="3" t="s">
        <v>68</v>
      </c>
      <c r="D208" s="3" t="s">
        <v>17</v>
      </c>
      <c r="E208" s="3" t="s">
        <v>69</v>
      </c>
      <c r="F208" s="1">
        <v>1.51</v>
      </c>
      <c r="G208" s="1">
        <v>22.3</v>
      </c>
      <c r="H208" s="3" t="s">
        <v>19</v>
      </c>
      <c r="I208" s="3" t="s">
        <v>104</v>
      </c>
      <c r="J208" s="2" t="s">
        <v>751</v>
      </c>
      <c r="K208" s="3" t="s">
        <v>142</v>
      </c>
      <c r="L208" s="3" t="s">
        <v>310</v>
      </c>
      <c r="M208" s="3" t="s">
        <v>73</v>
      </c>
      <c r="N208" s="3" t="s">
        <v>752</v>
      </c>
      <c r="O208" s="3" t="s">
        <v>753</v>
      </c>
      <c r="P208">
        <f>IF(IFERROR(VLOOKUP(crocodile_dataset[[#This Row],[Observation ID]],A210:A1208,1,FALSE),0),1,0)</f>
        <v>0</v>
      </c>
    </row>
    <row r="209" spans="1:16" x14ac:dyDescent="0.2">
      <c r="A209" s="4">
        <v>208</v>
      </c>
      <c r="B209" s="3" t="s">
        <v>127</v>
      </c>
      <c r="C209" s="3" t="s">
        <v>128</v>
      </c>
      <c r="D209" s="3" t="s">
        <v>17</v>
      </c>
      <c r="E209" s="3" t="s">
        <v>18</v>
      </c>
      <c r="F209" s="1">
        <v>5.91</v>
      </c>
      <c r="G209" s="1">
        <v>906.6</v>
      </c>
      <c r="H209" s="3" t="s">
        <v>19</v>
      </c>
      <c r="I209" s="3" t="s">
        <v>20</v>
      </c>
      <c r="J209" s="2" t="s">
        <v>754</v>
      </c>
      <c r="K209" s="3" t="s">
        <v>210</v>
      </c>
      <c r="L209" s="3" t="s">
        <v>479</v>
      </c>
      <c r="M209" s="3" t="s">
        <v>24</v>
      </c>
      <c r="N209" s="3" t="s">
        <v>755</v>
      </c>
      <c r="O209" s="3" t="s">
        <v>756</v>
      </c>
      <c r="P209">
        <f>IF(IFERROR(VLOOKUP(crocodile_dataset[[#This Row],[Observation ID]],A211:A1209,1,FALSE),0),1,0)</f>
        <v>0</v>
      </c>
    </row>
    <row r="210" spans="1:16" x14ac:dyDescent="0.2">
      <c r="A210" s="4">
        <v>209</v>
      </c>
      <c r="B210" s="3" t="s">
        <v>145</v>
      </c>
      <c r="C210" s="3" t="s">
        <v>146</v>
      </c>
      <c r="D210" s="3" t="s">
        <v>17</v>
      </c>
      <c r="E210" s="3" t="s">
        <v>18</v>
      </c>
      <c r="F210" s="1">
        <v>2.96</v>
      </c>
      <c r="G210" s="1">
        <v>120.7</v>
      </c>
      <c r="H210" s="3" t="s">
        <v>61</v>
      </c>
      <c r="I210" s="3" t="s">
        <v>38</v>
      </c>
      <c r="J210" s="2" t="s">
        <v>757</v>
      </c>
      <c r="K210" s="3" t="s">
        <v>148</v>
      </c>
      <c r="L210" s="3" t="s">
        <v>23</v>
      </c>
      <c r="M210" s="3" t="s">
        <v>41</v>
      </c>
      <c r="N210" s="3" t="s">
        <v>758</v>
      </c>
      <c r="O210" s="3" t="s">
        <v>759</v>
      </c>
      <c r="P210">
        <f>IF(IFERROR(VLOOKUP(crocodile_dataset[[#This Row],[Observation ID]],A212:A1210,1,FALSE),0),1,0)</f>
        <v>0</v>
      </c>
    </row>
    <row r="211" spans="1:16" x14ac:dyDescent="0.2">
      <c r="A211" s="4">
        <v>210</v>
      </c>
      <c r="B211" s="3" t="s">
        <v>127</v>
      </c>
      <c r="C211" s="3" t="s">
        <v>128</v>
      </c>
      <c r="D211" s="3" t="s">
        <v>17</v>
      </c>
      <c r="E211" s="3" t="s">
        <v>18</v>
      </c>
      <c r="F211" s="1">
        <v>6.02</v>
      </c>
      <c r="G211" s="1">
        <v>1085.5999999999999</v>
      </c>
      <c r="H211" s="3" t="s">
        <v>19</v>
      </c>
      <c r="I211" s="3" t="s">
        <v>104</v>
      </c>
      <c r="J211" s="2" t="s">
        <v>760</v>
      </c>
      <c r="K211" s="3" t="s">
        <v>191</v>
      </c>
      <c r="L211" s="3" t="s">
        <v>131</v>
      </c>
      <c r="M211" s="3" t="s">
        <v>24</v>
      </c>
      <c r="N211" s="3" t="s">
        <v>761</v>
      </c>
      <c r="O211" s="3" t="s">
        <v>762</v>
      </c>
      <c r="P211">
        <f>IF(IFERROR(VLOOKUP(crocodile_dataset[[#This Row],[Observation ID]],A213:A1211,1,FALSE),0),1,0)</f>
        <v>0</v>
      </c>
    </row>
    <row r="212" spans="1:16" x14ac:dyDescent="0.2">
      <c r="A212" s="4">
        <v>211</v>
      </c>
      <c r="B212" s="3" t="s">
        <v>67</v>
      </c>
      <c r="C212" s="3" t="s">
        <v>68</v>
      </c>
      <c r="D212" s="3" t="s">
        <v>17</v>
      </c>
      <c r="E212" s="3" t="s">
        <v>69</v>
      </c>
      <c r="F212" s="1">
        <v>1.51</v>
      </c>
      <c r="G212" s="1">
        <v>23.7</v>
      </c>
      <c r="H212" s="3" t="s">
        <v>19</v>
      </c>
      <c r="I212" s="3" t="s">
        <v>38</v>
      </c>
      <c r="J212" s="2" t="s">
        <v>763</v>
      </c>
      <c r="K212" s="3" t="s">
        <v>71</v>
      </c>
      <c r="L212" s="3" t="s">
        <v>72</v>
      </c>
      <c r="M212" s="3" t="s">
        <v>73</v>
      </c>
      <c r="N212" s="3" t="s">
        <v>764</v>
      </c>
      <c r="O212" s="3" t="s">
        <v>765</v>
      </c>
      <c r="P212">
        <f>IF(IFERROR(VLOOKUP(crocodile_dataset[[#This Row],[Observation ID]],A214:A1212,1,FALSE),0),1,0)</f>
        <v>0</v>
      </c>
    </row>
    <row r="213" spans="1:16" x14ac:dyDescent="0.2">
      <c r="A213" s="4">
        <v>212</v>
      </c>
      <c r="B213" s="3" t="s">
        <v>120</v>
      </c>
      <c r="C213" s="3" t="s">
        <v>121</v>
      </c>
      <c r="D213" s="3" t="s">
        <v>17</v>
      </c>
      <c r="E213" s="3" t="s">
        <v>18</v>
      </c>
      <c r="F213" s="1">
        <v>3.09</v>
      </c>
      <c r="G213" s="1">
        <v>169.1</v>
      </c>
      <c r="H213" s="3" t="s">
        <v>61</v>
      </c>
      <c r="I213" s="3" t="s">
        <v>20</v>
      </c>
      <c r="J213" s="2" t="s">
        <v>766</v>
      </c>
      <c r="K213" s="3" t="s">
        <v>123</v>
      </c>
      <c r="L213" s="3" t="s">
        <v>46</v>
      </c>
      <c r="M213" s="3" t="s">
        <v>73</v>
      </c>
      <c r="N213" s="3" t="s">
        <v>767</v>
      </c>
      <c r="O213" s="3" t="s">
        <v>768</v>
      </c>
      <c r="P213">
        <f>IF(IFERROR(VLOOKUP(crocodile_dataset[[#This Row],[Observation ID]],A215:A1213,1,FALSE),0),1,0)</f>
        <v>0</v>
      </c>
    </row>
    <row r="214" spans="1:16" x14ac:dyDescent="0.2">
      <c r="A214" s="4">
        <v>213</v>
      </c>
      <c r="B214" s="3" t="s">
        <v>320</v>
      </c>
      <c r="C214" s="3" t="s">
        <v>321</v>
      </c>
      <c r="D214" s="3" t="s">
        <v>17</v>
      </c>
      <c r="E214" s="3" t="s">
        <v>203</v>
      </c>
      <c r="F214" s="1">
        <v>2.61</v>
      </c>
      <c r="G214" s="1">
        <v>134.19999999999999</v>
      </c>
      <c r="H214" s="3" t="s">
        <v>61</v>
      </c>
      <c r="I214" s="3" t="s">
        <v>20</v>
      </c>
      <c r="J214" s="2" t="s">
        <v>769</v>
      </c>
      <c r="K214" s="3" t="s">
        <v>354</v>
      </c>
      <c r="L214" s="3" t="s">
        <v>23</v>
      </c>
      <c r="M214" s="3" t="s">
        <v>323</v>
      </c>
      <c r="N214" s="3" t="s">
        <v>770</v>
      </c>
      <c r="O214" s="3" t="s">
        <v>771</v>
      </c>
      <c r="P214">
        <f>IF(IFERROR(VLOOKUP(crocodile_dataset[[#This Row],[Observation ID]],A216:A1214,1,FALSE),0),1,0)</f>
        <v>0</v>
      </c>
    </row>
    <row r="215" spans="1:16" x14ac:dyDescent="0.2">
      <c r="A215" s="4">
        <v>214</v>
      </c>
      <c r="B215" s="3" t="s">
        <v>27</v>
      </c>
      <c r="C215" s="3" t="s">
        <v>28</v>
      </c>
      <c r="D215" s="3" t="s">
        <v>17</v>
      </c>
      <c r="E215" s="3" t="s">
        <v>18</v>
      </c>
      <c r="F215" s="1">
        <v>2.44</v>
      </c>
      <c r="G215" s="1">
        <v>113.3</v>
      </c>
      <c r="H215" s="3" t="s">
        <v>37</v>
      </c>
      <c r="I215" s="3" t="s">
        <v>20</v>
      </c>
      <c r="J215" s="2" t="s">
        <v>772</v>
      </c>
      <c r="K215" s="3" t="s">
        <v>45</v>
      </c>
      <c r="L215" s="3" t="s">
        <v>389</v>
      </c>
      <c r="M215" s="3" t="s">
        <v>32</v>
      </c>
      <c r="N215" s="3" t="s">
        <v>773</v>
      </c>
      <c r="O215" s="3" t="s">
        <v>774</v>
      </c>
      <c r="P215">
        <f>IF(IFERROR(VLOOKUP(crocodile_dataset[[#This Row],[Observation ID]],A217:A1215,1,FALSE),0),1,0)</f>
        <v>0</v>
      </c>
    </row>
    <row r="216" spans="1:16" x14ac:dyDescent="0.2">
      <c r="A216" s="4">
        <v>215</v>
      </c>
      <c r="B216" s="3" t="s">
        <v>87</v>
      </c>
      <c r="C216" s="3" t="s">
        <v>88</v>
      </c>
      <c r="D216" s="3" t="s">
        <v>17</v>
      </c>
      <c r="E216" s="3" t="s">
        <v>69</v>
      </c>
      <c r="F216" s="1">
        <v>0.93</v>
      </c>
      <c r="G216" s="1">
        <v>8.4</v>
      </c>
      <c r="H216" s="3" t="s">
        <v>19</v>
      </c>
      <c r="I216" s="3" t="s">
        <v>20</v>
      </c>
      <c r="J216" s="2" t="s">
        <v>775</v>
      </c>
      <c r="K216" s="3" t="s">
        <v>297</v>
      </c>
      <c r="L216" s="3" t="s">
        <v>91</v>
      </c>
      <c r="M216" s="3" t="s">
        <v>32</v>
      </c>
      <c r="N216" s="3" t="s">
        <v>776</v>
      </c>
      <c r="O216" s="3" t="s">
        <v>777</v>
      </c>
      <c r="P216">
        <f>IF(IFERROR(VLOOKUP(crocodile_dataset[[#This Row],[Observation ID]],A218:A1216,1,FALSE),0),1,0)</f>
        <v>0</v>
      </c>
    </row>
    <row r="217" spans="1:16" x14ac:dyDescent="0.2">
      <c r="A217" s="4">
        <v>216</v>
      </c>
      <c r="B217" s="3" t="s">
        <v>188</v>
      </c>
      <c r="C217" s="3" t="s">
        <v>189</v>
      </c>
      <c r="D217" s="3" t="s">
        <v>17</v>
      </c>
      <c r="E217" s="3" t="s">
        <v>18</v>
      </c>
      <c r="F217" s="1">
        <v>1.64</v>
      </c>
      <c r="G217" s="1">
        <v>42.3</v>
      </c>
      <c r="H217" s="3" t="s">
        <v>37</v>
      </c>
      <c r="I217" s="3" t="s">
        <v>20</v>
      </c>
      <c r="J217" s="2" t="s">
        <v>778</v>
      </c>
      <c r="K217" s="3" t="s">
        <v>191</v>
      </c>
      <c r="L217" s="3" t="s">
        <v>23</v>
      </c>
      <c r="M217" s="3" t="s">
        <v>24</v>
      </c>
      <c r="N217" s="3" t="s">
        <v>779</v>
      </c>
      <c r="O217" s="3" t="s">
        <v>780</v>
      </c>
      <c r="P217">
        <f>IF(IFERROR(VLOOKUP(crocodile_dataset[[#This Row],[Observation ID]],A219:A1217,1,FALSE),0),1,0)</f>
        <v>0</v>
      </c>
    </row>
    <row r="218" spans="1:16" x14ac:dyDescent="0.2">
      <c r="A218" s="4">
        <v>217</v>
      </c>
      <c r="B218" s="3" t="s">
        <v>201</v>
      </c>
      <c r="C218" s="3" t="s">
        <v>202</v>
      </c>
      <c r="D218" s="3" t="s">
        <v>17</v>
      </c>
      <c r="E218" s="3" t="s">
        <v>203</v>
      </c>
      <c r="F218" s="1">
        <v>2.23</v>
      </c>
      <c r="G218" s="1">
        <v>105.1</v>
      </c>
      <c r="H218" s="3" t="s">
        <v>61</v>
      </c>
      <c r="I218" s="3" t="s">
        <v>38</v>
      </c>
      <c r="J218" s="2" t="s">
        <v>781</v>
      </c>
      <c r="K218" s="3" t="s">
        <v>248</v>
      </c>
      <c r="L218" s="3" t="s">
        <v>23</v>
      </c>
      <c r="M218" s="3" t="s">
        <v>41</v>
      </c>
      <c r="N218" s="3" t="s">
        <v>782</v>
      </c>
      <c r="O218" s="3" t="s">
        <v>783</v>
      </c>
      <c r="P218">
        <f>IF(IFERROR(VLOOKUP(crocodile_dataset[[#This Row],[Observation ID]],A220:A1218,1,FALSE),0),1,0)</f>
        <v>0</v>
      </c>
    </row>
    <row r="219" spans="1:16" x14ac:dyDescent="0.2">
      <c r="A219" s="4">
        <v>218</v>
      </c>
      <c r="B219" s="3" t="s">
        <v>320</v>
      </c>
      <c r="C219" s="3" t="s">
        <v>321</v>
      </c>
      <c r="D219" s="3" t="s">
        <v>17</v>
      </c>
      <c r="E219" s="3" t="s">
        <v>203</v>
      </c>
      <c r="F219" s="1">
        <v>0.33</v>
      </c>
      <c r="G219" s="1">
        <v>32.6</v>
      </c>
      <c r="H219" s="3" t="s">
        <v>156</v>
      </c>
      <c r="I219" s="3" t="s">
        <v>104</v>
      </c>
      <c r="J219" s="2" t="s">
        <v>784</v>
      </c>
      <c r="K219" s="3" t="s">
        <v>330</v>
      </c>
      <c r="L219" s="3" t="s">
        <v>23</v>
      </c>
      <c r="M219" s="3" t="s">
        <v>323</v>
      </c>
      <c r="N219" s="3" t="s">
        <v>785</v>
      </c>
      <c r="O219" s="3" t="s">
        <v>786</v>
      </c>
      <c r="P219">
        <f>IF(IFERROR(VLOOKUP(crocodile_dataset[[#This Row],[Observation ID]],A221:A1219,1,FALSE),0),1,0)</f>
        <v>0</v>
      </c>
    </row>
    <row r="220" spans="1:16" x14ac:dyDescent="0.2">
      <c r="A220" s="4">
        <v>219</v>
      </c>
      <c r="B220" s="3" t="s">
        <v>183</v>
      </c>
      <c r="C220" s="3" t="s">
        <v>184</v>
      </c>
      <c r="D220" s="3" t="s">
        <v>17</v>
      </c>
      <c r="E220" s="3" t="s">
        <v>18</v>
      </c>
      <c r="F220" s="1">
        <v>2.0299999999999998</v>
      </c>
      <c r="G220" s="1">
        <v>73.2</v>
      </c>
      <c r="H220" s="3" t="s">
        <v>19</v>
      </c>
      <c r="I220" s="3" t="s">
        <v>20</v>
      </c>
      <c r="J220" s="2" t="s">
        <v>787</v>
      </c>
      <c r="K220" s="3" t="s">
        <v>130</v>
      </c>
      <c r="L220" s="3" t="s">
        <v>788</v>
      </c>
      <c r="M220" s="3" t="s">
        <v>41</v>
      </c>
      <c r="N220" s="3" t="s">
        <v>789</v>
      </c>
      <c r="O220" s="3" t="s">
        <v>790</v>
      </c>
      <c r="P220">
        <f>IF(IFERROR(VLOOKUP(crocodile_dataset[[#This Row],[Observation ID]],A222:A1220,1,FALSE),0),1,0)</f>
        <v>0</v>
      </c>
    </row>
    <row r="221" spans="1:16" x14ac:dyDescent="0.2">
      <c r="A221" s="4">
        <v>220</v>
      </c>
      <c r="B221" s="3" t="s">
        <v>392</v>
      </c>
      <c r="C221" s="3" t="s">
        <v>393</v>
      </c>
      <c r="D221" s="3" t="s">
        <v>17</v>
      </c>
      <c r="E221" s="3" t="s">
        <v>18</v>
      </c>
      <c r="F221" s="1">
        <v>2.76</v>
      </c>
      <c r="G221" s="1">
        <v>94.8</v>
      </c>
      <c r="H221" s="3" t="s">
        <v>61</v>
      </c>
      <c r="I221" s="3" t="s">
        <v>38</v>
      </c>
      <c r="J221" s="2" t="s">
        <v>791</v>
      </c>
      <c r="K221" s="3" t="s">
        <v>191</v>
      </c>
      <c r="L221" s="3" t="s">
        <v>46</v>
      </c>
      <c r="M221" s="3" t="s">
        <v>24</v>
      </c>
      <c r="N221" s="3" t="s">
        <v>792</v>
      </c>
      <c r="O221" s="3" t="s">
        <v>793</v>
      </c>
      <c r="P221">
        <f>IF(IFERROR(VLOOKUP(crocodile_dataset[[#This Row],[Observation ID]],A223:A1221,1,FALSE),0),1,0)</f>
        <v>0</v>
      </c>
    </row>
    <row r="222" spans="1:16" x14ac:dyDescent="0.2">
      <c r="A222" s="4">
        <v>221</v>
      </c>
      <c r="B222" s="3" t="s">
        <v>188</v>
      </c>
      <c r="C222" s="3" t="s">
        <v>189</v>
      </c>
      <c r="D222" s="3" t="s">
        <v>17</v>
      </c>
      <c r="E222" s="3" t="s">
        <v>18</v>
      </c>
      <c r="F222" s="1">
        <v>1.2</v>
      </c>
      <c r="G222" s="1">
        <v>40.700000000000003</v>
      </c>
      <c r="H222" s="3" t="s">
        <v>37</v>
      </c>
      <c r="I222" s="3" t="s">
        <v>104</v>
      </c>
      <c r="J222" s="2" t="s">
        <v>794</v>
      </c>
      <c r="K222" s="3" t="s">
        <v>252</v>
      </c>
      <c r="L222" s="3" t="s">
        <v>23</v>
      </c>
      <c r="M222" s="3" t="s">
        <v>24</v>
      </c>
      <c r="N222" s="3" t="s">
        <v>795</v>
      </c>
      <c r="O222" s="3" t="s">
        <v>796</v>
      </c>
      <c r="P222">
        <f>IF(IFERROR(VLOOKUP(crocodile_dataset[[#This Row],[Observation ID]],A224:A1222,1,FALSE),0),1,0)</f>
        <v>0</v>
      </c>
    </row>
    <row r="223" spans="1:16" x14ac:dyDescent="0.2">
      <c r="A223" s="4">
        <v>222</v>
      </c>
      <c r="B223" s="3" t="s">
        <v>27</v>
      </c>
      <c r="C223" s="3" t="s">
        <v>28</v>
      </c>
      <c r="D223" s="3" t="s">
        <v>17</v>
      </c>
      <c r="E223" s="3" t="s">
        <v>18</v>
      </c>
      <c r="F223" s="1">
        <v>2.77</v>
      </c>
      <c r="G223" s="1">
        <v>130</v>
      </c>
      <c r="H223" s="3" t="s">
        <v>19</v>
      </c>
      <c r="I223" s="3" t="s">
        <v>104</v>
      </c>
      <c r="J223" s="2" t="s">
        <v>797</v>
      </c>
      <c r="K223" s="3" t="s">
        <v>45</v>
      </c>
      <c r="L223" s="3" t="s">
        <v>131</v>
      </c>
      <c r="M223" s="3" t="s">
        <v>32</v>
      </c>
      <c r="N223" s="3" t="s">
        <v>798</v>
      </c>
      <c r="O223" s="3" t="s">
        <v>799</v>
      </c>
      <c r="P223">
        <f>IF(IFERROR(VLOOKUP(crocodile_dataset[[#This Row],[Observation ID]],A225:A1223,1,FALSE),0),1,0)</f>
        <v>0</v>
      </c>
    </row>
    <row r="224" spans="1:16" x14ac:dyDescent="0.2">
      <c r="A224" s="4">
        <v>223</v>
      </c>
      <c r="B224" s="3" t="s">
        <v>76</v>
      </c>
      <c r="C224" s="3" t="s">
        <v>77</v>
      </c>
      <c r="D224" s="3" t="s">
        <v>17</v>
      </c>
      <c r="E224" s="3" t="s">
        <v>18</v>
      </c>
      <c r="F224" s="1">
        <v>2.4</v>
      </c>
      <c r="G224" s="1">
        <v>111.4</v>
      </c>
      <c r="H224" s="3" t="s">
        <v>61</v>
      </c>
      <c r="I224" s="3" t="s">
        <v>20</v>
      </c>
      <c r="J224" s="2" t="s">
        <v>800</v>
      </c>
      <c r="K224" s="3" t="s">
        <v>415</v>
      </c>
      <c r="L224" s="3" t="s">
        <v>46</v>
      </c>
      <c r="M224" s="3" t="s">
        <v>24</v>
      </c>
      <c r="N224" s="3" t="s">
        <v>801</v>
      </c>
      <c r="O224" s="3" t="s">
        <v>802</v>
      </c>
      <c r="P224">
        <f>IF(IFERROR(VLOOKUP(crocodile_dataset[[#This Row],[Observation ID]],A226:A1224,1,FALSE),0),1,0)</f>
        <v>0</v>
      </c>
    </row>
    <row r="225" spans="1:16" x14ac:dyDescent="0.2">
      <c r="A225" s="4">
        <v>224</v>
      </c>
      <c r="B225" s="3" t="s">
        <v>15</v>
      </c>
      <c r="C225" s="3" t="s">
        <v>16</v>
      </c>
      <c r="D225" s="3" t="s">
        <v>17</v>
      </c>
      <c r="E225" s="3" t="s">
        <v>18</v>
      </c>
      <c r="F225" s="1">
        <v>2.78</v>
      </c>
      <c r="G225" s="1">
        <v>100.4</v>
      </c>
      <c r="H225" s="3" t="s">
        <v>61</v>
      </c>
      <c r="I225" s="3" t="s">
        <v>20</v>
      </c>
      <c r="J225" s="2" t="s">
        <v>803</v>
      </c>
      <c r="K225" s="3" t="s">
        <v>233</v>
      </c>
      <c r="L225" s="3" t="s">
        <v>46</v>
      </c>
      <c r="M225" s="3" t="s">
        <v>24</v>
      </c>
      <c r="N225" s="3" t="s">
        <v>804</v>
      </c>
      <c r="O225" s="3" t="s">
        <v>805</v>
      </c>
      <c r="P225">
        <f>IF(IFERROR(VLOOKUP(crocodile_dataset[[#This Row],[Observation ID]],A227:A1225,1,FALSE),0),1,0)</f>
        <v>0</v>
      </c>
    </row>
    <row r="226" spans="1:16" x14ac:dyDescent="0.2">
      <c r="A226" s="4">
        <v>225</v>
      </c>
      <c r="B226" s="3" t="s">
        <v>27</v>
      </c>
      <c r="C226" s="3" t="s">
        <v>28</v>
      </c>
      <c r="D226" s="3" t="s">
        <v>17</v>
      </c>
      <c r="E226" s="3" t="s">
        <v>18</v>
      </c>
      <c r="F226" s="1">
        <v>1.92</v>
      </c>
      <c r="G226" s="1">
        <v>107.4</v>
      </c>
      <c r="H226" s="3" t="s">
        <v>37</v>
      </c>
      <c r="I226" s="3" t="s">
        <v>104</v>
      </c>
      <c r="J226" s="2" t="s">
        <v>806</v>
      </c>
      <c r="K226" s="3" t="s">
        <v>45</v>
      </c>
      <c r="L226" s="3" t="s">
        <v>317</v>
      </c>
      <c r="M226" s="3" t="s">
        <v>32</v>
      </c>
      <c r="N226" s="3" t="s">
        <v>807</v>
      </c>
      <c r="O226" s="3" t="s">
        <v>808</v>
      </c>
      <c r="P226">
        <f>IF(IFERROR(VLOOKUP(crocodile_dataset[[#This Row],[Observation ID]],A228:A1226,1,FALSE),0),1,0)</f>
        <v>0</v>
      </c>
    </row>
    <row r="227" spans="1:16" x14ac:dyDescent="0.2">
      <c r="A227" s="4">
        <v>226</v>
      </c>
      <c r="B227" s="3" t="s">
        <v>35</v>
      </c>
      <c r="C227" s="3" t="s">
        <v>36</v>
      </c>
      <c r="D227" s="3" t="s">
        <v>17</v>
      </c>
      <c r="E227" s="3" t="s">
        <v>18</v>
      </c>
      <c r="F227" s="1">
        <v>3.88</v>
      </c>
      <c r="G227" s="1">
        <v>346.7</v>
      </c>
      <c r="H227" s="3" t="s">
        <v>19</v>
      </c>
      <c r="I227" s="3" t="s">
        <v>38</v>
      </c>
      <c r="J227" s="2" t="s">
        <v>809</v>
      </c>
      <c r="K227" s="3" t="s">
        <v>240</v>
      </c>
      <c r="L227" s="3" t="s">
        <v>40</v>
      </c>
      <c r="M227" s="3" t="s">
        <v>41</v>
      </c>
      <c r="N227" s="3" t="s">
        <v>810</v>
      </c>
      <c r="O227" s="3" t="s">
        <v>811</v>
      </c>
      <c r="P227">
        <f>IF(IFERROR(VLOOKUP(crocodile_dataset[[#This Row],[Observation ID]],A229:A1227,1,FALSE),0),1,0)</f>
        <v>0</v>
      </c>
    </row>
    <row r="228" spans="1:16" x14ac:dyDescent="0.2">
      <c r="A228" s="4">
        <v>227</v>
      </c>
      <c r="B228" s="3" t="s">
        <v>67</v>
      </c>
      <c r="C228" s="3" t="s">
        <v>68</v>
      </c>
      <c r="D228" s="3" t="s">
        <v>17</v>
      </c>
      <c r="E228" s="3" t="s">
        <v>69</v>
      </c>
      <c r="F228" s="1">
        <v>1.4</v>
      </c>
      <c r="G228" s="1">
        <v>22.8</v>
      </c>
      <c r="H228" s="3" t="s">
        <v>19</v>
      </c>
      <c r="I228" s="3" t="s">
        <v>20</v>
      </c>
      <c r="J228" s="2" t="s">
        <v>812</v>
      </c>
      <c r="K228" s="3" t="s">
        <v>142</v>
      </c>
      <c r="L228" s="3" t="s">
        <v>310</v>
      </c>
      <c r="M228" s="3" t="s">
        <v>73</v>
      </c>
      <c r="N228" s="3" t="s">
        <v>813</v>
      </c>
      <c r="O228" s="3" t="s">
        <v>814</v>
      </c>
      <c r="P228">
        <f>IF(IFERROR(VLOOKUP(crocodile_dataset[[#This Row],[Observation ID]],A230:A1228,1,FALSE),0),1,0)</f>
        <v>0</v>
      </c>
    </row>
    <row r="229" spans="1:16" x14ac:dyDescent="0.2">
      <c r="A229" s="4">
        <v>228</v>
      </c>
      <c r="B229" s="3" t="s">
        <v>320</v>
      </c>
      <c r="C229" s="3" t="s">
        <v>321</v>
      </c>
      <c r="D229" s="3" t="s">
        <v>17</v>
      </c>
      <c r="E229" s="3" t="s">
        <v>203</v>
      </c>
      <c r="F229" s="1">
        <v>1.79</v>
      </c>
      <c r="G229" s="1">
        <v>66.7</v>
      </c>
      <c r="H229" s="3" t="s">
        <v>37</v>
      </c>
      <c r="I229" s="3" t="s">
        <v>20</v>
      </c>
      <c r="J229" s="2" t="s">
        <v>815</v>
      </c>
      <c r="K229" s="3" t="s">
        <v>354</v>
      </c>
      <c r="L229" s="3" t="s">
        <v>23</v>
      </c>
      <c r="M229" s="3" t="s">
        <v>323</v>
      </c>
      <c r="N229" s="3" t="s">
        <v>816</v>
      </c>
      <c r="O229" s="3" t="s">
        <v>817</v>
      </c>
      <c r="P229">
        <f>IF(IFERROR(VLOOKUP(crocodile_dataset[[#This Row],[Observation ID]],A231:A1229,1,FALSE),0),1,0)</f>
        <v>0</v>
      </c>
    </row>
    <row r="230" spans="1:16" x14ac:dyDescent="0.2">
      <c r="A230" s="4">
        <v>229</v>
      </c>
      <c r="B230" s="3" t="s">
        <v>35</v>
      </c>
      <c r="C230" s="3" t="s">
        <v>36</v>
      </c>
      <c r="D230" s="3" t="s">
        <v>17</v>
      </c>
      <c r="E230" s="3" t="s">
        <v>18</v>
      </c>
      <c r="F230" s="1">
        <v>2.99</v>
      </c>
      <c r="G230" s="1">
        <v>215.3</v>
      </c>
      <c r="H230" s="3" t="s">
        <v>37</v>
      </c>
      <c r="I230" s="3" t="s">
        <v>104</v>
      </c>
      <c r="J230" s="2" t="s">
        <v>818</v>
      </c>
      <c r="K230" s="3" t="s">
        <v>30</v>
      </c>
      <c r="L230" s="3" t="s">
        <v>244</v>
      </c>
      <c r="M230" s="3" t="s">
        <v>41</v>
      </c>
      <c r="N230" s="3" t="s">
        <v>819</v>
      </c>
      <c r="O230" s="3" t="s">
        <v>820</v>
      </c>
      <c r="P230">
        <f>IF(IFERROR(VLOOKUP(crocodile_dataset[[#This Row],[Observation ID]],A232:A1230,1,FALSE),0),1,0)</f>
        <v>0</v>
      </c>
    </row>
    <row r="231" spans="1:16" x14ac:dyDescent="0.2">
      <c r="A231" s="4">
        <v>230</v>
      </c>
      <c r="B231" s="3" t="s">
        <v>188</v>
      </c>
      <c r="C231" s="3" t="s">
        <v>189</v>
      </c>
      <c r="D231" s="3" t="s">
        <v>17</v>
      </c>
      <c r="E231" s="3" t="s">
        <v>18</v>
      </c>
      <c r="F231" s="1">
        <v>2.87</v>
      </c>
      <c r="G231" s="1">
        <v>128</v>
      </c>
      <c r="H231" s="3" t="s">
        <v>19</v>
      </c>
      <c r="I231" s="3" t="s">
        <v>20</v>
      </c>
      <c r="J231" s="2" t="s">
        <v>821</v>
      </c>
      <c r="K231" s="3" t="s">
        <v>252</v>
      </c>
      <c r="L231" s="3" t="s">
        <v>46</v>
      </c>
      <c r="M231" s="3" t="s">
        <v>24</v>
      </c>
      <c r="N231" s="3" t="s">
        <v>822</v>
      </c>
      <c r="O231" s="3" t="s">
        <v>823</v>
      </c>
      <c r="P231">
        <f>IF(IFERROR(VLOOKUP(crocodile_dataset[[#This Row],[Observation ID]],A233:A1231,1,FALSE),0),1,0)</f>
        <v>0</v>
      </c>
    </row>
    <row r="232" spans="1:16" x14ac:dyDescent="0.2">
      <c r="A232" s="4">
        <v>231</v>
      </c>
      <c r="B232" s="3" t="s">
        <v>35</v>
      </c>
      <c r="C232" s="3" t="s">
        <v>36</v>
      </c>
      <c r="D232" s="3" t="s">
        <v>17</v>
      </c>
      <c r="E232" s="3" t="s">
        <v>18</v>
      </c>
      <c r="F232" s="1">
        <v>0.82</v>
      </c>
      <c r="G232" s="1">
        <v>93.9</v>
      </c>
      <c r="H232" s="3" t="s">
        <v>156</v>
      </c>
      <c r="I232" s="3" t="s">
        <v>20</v>
      </c>
      <c r="J232" s="2" t="s">
        <v>824</v>
      </c>
      <c r="K232" s="3" t="s">
        <v>30</v>
      </c>
      <c r="L232" s="3" t="s">
        <v>40</v>
      </c>
      <c r="M232" s="3" t="s">
        <v>41</v>
      </c>
      <c r="N232" s="3" t="s">
        <v>825</v>
      </c>
      <c r="O232" s="3" t="s">
        <v>826</v>
      </c>
      <c r="P232">
        <f>IF(IFERROR(VLOOKUP(crocodile_dataset[[#This Row],[Observation ID]],A234:A1232,1,FALSE),0),1,0)</f>
        <v>0</v>
      </c>
    </row>
    <row r="233" spans="1:16" x14ac:dyDescent="0.2">
      <c r="A233" s="4">
        <v>232</v>
      </c>
      <c r="B233" s="3" t="s">
        <v>115</v>
      </c>
      <c r="C233" s="3" t="s">
        <v>116</v>
      </c>
      <c r="D233" s="3" t="s">
        <v>17</v>
      </c>
      <c r="E233" s="3" t="s">
        <v>18</v>
      </c>
      <c r="F233" s="1">
        <v>3.14</v>
      </c>
      <c r="G233" s="1">
        <v>336.8</v>
      </c>
      <c r="H233" s="3" t="s">
        <v>61</v>
      </c>
      <c r="I233" s="3" t="s">
        <v>38</v>
      </c>
      <c r="J233" s="2" t="s">
        <v>691</v>
      </c>
      <c r="K233" s="3" t="s">
        <v>282</v>
      </c>
      <c r="L233" s="3" t="s">
        <v>46</v>
      </c>
      <c r="M233" s="3" t="s">
        <v>24</v>
      </c>
      <c r="N233" s="3" t="s">
        <v>827</v>
      </c>
      <c r="O233" s="3" t="s">
        <v>828</v>
      </c>
      <c r="P233">
        <f>IF(IFERROR(VLOOKUP(crocodile_dataset[[#This Row],[Observation ID]],A235:A1233,1,FALSE),0),1,0)</f>
        <v>0</v>
      </c>
    </row>
    <row r="234" spans="1:16" x14ac:dyDescent="0.2">
      <c r="A234" s="4">
        <v>233</v>
      </c>
      <c r="B234" s="3" t="s">
        <v>207</v>
      </c>
      <c r="C234" s="3" t="s">
        <v>208</v>
      </c>
      <c r="D234" s="3" t="s">
        <v>17</v>
      </c>
      <c r="E234" s="3" t="s">
        <v>18</v>
      </c>
      <c r="F234" s="1">
        <v>1.94</v>
      </c>
      <c r="G234" s="1">
        <v>54.2</v>
      </c>
      <c r="H234" s="3" t="s">
        <v>61</v>
      </c>
      <c r="I234" s="3" t="s">
        <v>38</v>
      </c>
      <c r="J234" s="2" t="s">
        <v>829</v>
      </c>
      <c r="K234" s="3" t="s">
        <v>210</v>
      </c>
      <c r="L234" s="3" t="s">
        <v>211</v>
      </c>
      <c r="M234" s="3" t="s">
        <v>24</v>
      </c>
      <c r="N234" s="3" t="s">
        <v>830</v>
      </c>
      <c r="O234" s="3" t="s">
        <v>831</v>
      </c>
      <c r="P234">
        <f>IF(IFERROR(VLOOKUP(crocodile_dataset[[#This Row],[Observation ID]],A236:A1234,1,FALSE),0),1,0)</f>
        <v>0</v>
      </c>
    </row>
    <row r="235" spans="1:16" x14ac:dyDescent="0.2">
      <c r="A235" s="4">
        <v>234</v>
      </c>
      <c r="B235" s="3" t="s">
        <v>76</v>
      </c>
      <c r="C235" s="3" t="s">
        <v>77</v>
      </c>
      <c r="D235" s="3" t="s">
        <v>17</v>
      </c>
      <c r="E235" s="3" t="s">
        <v>18</v>
      </c>
      <c r="F235" s="1">
        <v>2.98</v>
      </c>
      <c r="G235" s="1">
        <v>190.6</v>
      </c>
      <c r="H235" s="3" t="s">
        <v>19</v>
      </c>
      <c r="I235" s="3" t="s">
        <v>104</v>
      </c>
      <c r="J235" s="2" t="s">
        <v>832</v>
      </c>
      <c r="K235" s="3" t="s">
        <v>79</v>
      </c>
      <c r="L235" s="3" t="s">
        <v>46</v>
      </c>
      <c r="M235" s="3" t="s">
        <v>24</v>
      </c>
      <c r="N235" s="3" t="s">
        <v>833</v>
      </c>
      <c r="O235" s="3" t="s">
        <v>834</v>
      </c>
      <c r="P235">
        <f>IF(IFERROR(VLOOKUP(crocodile_dataset[[#This Row],[Observation ID]],A237:A1235,1,FALSE),0),1,0)</f>
        <v>0</v>
      </c>
    </row>
    <row r="236" spans="1:16" x14ac:dyDescent="0.2">
      <c r="A236" s="4">
        <v>235</v>
      </c>
      <c r="B236" s="3" t="s">
        <v>188</v>
      </c>
      <c r="C236" s="3" t="s">
        <v>189</v>
      </c>
      <c r="D236" s="3" t="s">
        <v>17</v>
      </c>
      <c r="E236" s="3" t="s">
        <v>18</v>
      </c>
      <c r="F236" s="1">
        <v>1.74</v>
      </c>
      <c r="G236" s="1">
        <v>48.3</v>
      </c>
      <c r="H236" s="3" t="s">
        <v>37</v>
      </c>
      <c r="I236" s="3" t="s">
        <v>104</v>
      </c>
      <c r="J236" s="2" t="s">
        <v>835</v>
      </c>
      <c r="K236" s="3" t="s">
        <v>191</v>
      </c>
      <c r="L236" s="3" t="s">
        <v>46</v>
      </c>
      <c r="M236" s="3" t="s">
        <v>24</v>
      </c>
      <c r="N236" s="3" t="s">
        <v>836</v>
      </c>
      <c r="O236" s="3" t="s">
        <v>837</v>
      </c>
      <c r="P236">
        <f>IF(IFERROR(VLOOKUP(crocodile_dataset[[#This Row],[Observation ID]],A238:A1236,1,FALSE),0),1,0)</f>
        <v>0</v>
      </c>
    </row>
    <row r="237" spans="1:16" x14ac:dyDescent="0.2">
      <c r="A237" s="4">
        <v>236</v>
      </c>
      <c r="B237" s="3" t="s">
        <v>201</v>
      </c>
      <c r="C237" s="3" t="s">
        <v>202</v>
      </c>
      <c r="D237" s="3" t="s">
        <v>17</v>
      </c>
      <c r="E237" s="3" t="s">
        <v>203</v>
      </c>
      <c r="F237" s="1">
        <v>2.0699999999999998</v>
      </c>
      <c r="G237" s="1">
        <v>93.2</v>
      </c>
      <c r="H237" s="3" t="s">
        <v>19</v>
      </c>
      <c r="I237" s="3" t="s">
        <v>20</v>
      </c>
      <c r="J237" s="2" t="s">
        <v>838</v>
      </c>
      <c r="K237" s="3" t="s">
        <v>106</v>
      </c>
      <c r="L237" s="3" t="s">
        <v>23</v>
      </c>
      <c r="M237" s="3" t="s">
        <v>41</v>
      </c>
      <c r="N237" s="3" t="s">
        <v>839</v>
      </c>
      <c r="O237" s="3" t="s">
        <v>840</v>
      </c>
      <c r="P237">
        <f>IF(IFERROR(VLOOKUP(crocodile_dataset[[#This Row],[Observation ID]],A239:A1237,1,FALSE),0),1,0)</f>
        <v>0</v>
      </c>
    </row>
    <row r="238" spans="1:16" x14ac:dyDescent="0.2">
      <c r="A238" s="4">
        <v>237</v>
      </c>
      <c r="B238" s="3" t="s">
        <v>120</v>
      </c>
      <c r="C238" s="3" t="s">
        <v>121</v>
      </c>
      <c r="D238" s="3" t="s">
        <v>17</v>
      </c>
      <c r="E238" s="3" t="s">
        <v>18</v>
      </c>
      <c r="F238" s="1">
        <v>2.94</v>
      </c>
      <c r="G238" s="1">
        <v>139.69999999999999</v>
      </c>
      <c r="H238" s="3" t="s">
        <v>19</v>
      </c>
      <c r="I238" s="3" t="s">
        <v>38</v>
      </c>
      <c r="J238" s="2" t="s">
        <v>841</v>
      </c>
      <c r="K238" s="3" t="s">
        <v>123</v>
      </c>
      <c r="L238" s="3" t="s">
        <v>46</v>
      </c>
      <c r="M238" s="3" t="s">
        <v>73</v>
      </c>
      <c r="N238" s="3" t="s">
        <v>842</v>
      </c>
      <c r="O238" s="3" t="s">
        <v>843</v>
      </c>
      <c r="P238">
        <f>IF(IFERROR(VLOOKUP(crocodile_dataset[[#This Row],[Observation ID]],A240:A1238,1,FALSE),0),1,0)</f>
        <v>0</v>
      </c>
    </row>
    <row r="239" spans="1:16" x14ac:dyDescent="0.2">
      <c r="A239" s="4">
        <v>238</v>
      </c>
      <c r="B239" s="3" t="s">
        <v>27</v>
      </c>
      <c r="C239" s="3" t="s">
        <v>28</v>
      </c>
      <c r="D239" s="3" t="s">
        <v>17</v>
      </c>
      <c r="E239" s="3" t="s">
        <v>18</v>
      </c>
      <c r="F239" s="1">
        <v>1.01</v>
      </c>
      <c r="G239" s="1">
        <v>84.2</v>
      </c>
      <c r="H239" s="3" t="s">
        <v>37</v>
      </c>
      <c r="I239" s="3" t="s">
        <v>20</v>
      </c>
      <c r="J239" s="2" t="s">
        <v>844</v>
      </c>
      <c r="K239" s="3" t="s">
        <v>30</v>
      </c>
      <c r="L239" s="3" t="s">
        <v>317</v>
      </c>
      <c r="M239" s="3" t="s">
        <v>32</v>
      </c>
      <c r="N239" s="3" t="s">
        <v>845</v>
      </c>
      <c r="O239" s="3" t="s">
        <v>846</v>
      </c>
      <c r="P239">
        <f>IF(IFERROR(VLOOKUP(crocodile_dataset[[#This Row],[Observation ID]],A241:A1239,1,FALSE),0),1,0)</f>
        <v>0</v>
      </c>
    </row>
    <row r="240" spans="1:16" x14ac:dyDescent="0.2">
      <c r="A240" s="4">
        <v>239</v>
      </c>
      <c r="B240" s="3" t="s">
        <v>120</v>
      </c>
      <c r="C240" s="3" t="s">
        <v>121</v>
      </c>
      <c r="D240" s="3" t="s">
        <v>17</v>
      </c>
      <c r="E240" s="3" t="s">
        <v>18</v>
      </c>
      <c r="F240" s="1">
        <v>2.79</v>
      </c>
      <c r="G240" s="1">
        <v>133.30000000000001</v>
      </c>
      <c r="H240" s="3" t="s">
        <v>19</v>
      </c>
      <c r="I240" s="3" t="s">
        <v>104</v>
      </c>
      <c r="J240" s="2" t="s">
        <v>847</v>
      </c>
      <c r="K240" s="3" t="s">
        <v>135</v>
      </c>
      <c r="L240" s="3" t="s">
        <v>124</v>
      </c>
      <c r="M240" s="3" t="s">
        <v>73</v>
      </c>
      <c r="N240" s="3" t="s">
        <v>848</v>
      </c>
      <c r="O240" s="3" t="s">
        <v>849</v>
      </c>
      <c r="P240">
        <f>IF(IFERROR(VLOOKUP(crocodile_dataset[[#This Row],[Observation ID]],A242:A1240,1,FALSE),0),1,0)</f>
        <v>0</v>
      </c>
    </row>
    <row r="241" spans="1:16" x14ac:dyDescent="0.2">
      <c r="A241" s="4">
        <v>240</v>
      </c>
      <c r="B241" s="3" t="s">
        <v>15</v>
      </c>
      <c r="C241" s="3" t="s">
        <v>16</v>
      </c>
      <c r="D241" s="3" t="s">
        <v>17</v>
      </c>
      <c r="E241" s="3" t="s">
        <v>18</v>
      </c>
      <c r="F241" s="1">
        <v>1.9</v>
      </c>
      <c r="G241" s="1">
        <v>55.3</v>
      </c>
      <c r="H241" s="3" t="s">
        <v>19</v>
      </c>
      <c r="I241" s="3" t="s">
        <v>38</v>
      </c>
      <c r="J241" s="2" t="s">
        <v>850</v>
      </c>
      <c r="K241" s="3" t="s">
        <v>45</v>
      </c>
      <c r="L241" s="3" t="s">
        <v>23</v>
      </c>
      <c r="M241" s="3" t="s">
        <v>24</v>
      </c>
      <c r="N241" s="3" t="s">
        <v>851</v>
      </c>
      <c r="O241" s="3" t="s">
        <v>852</v>
      </c>
      <c r="P241">
        <f>IF(IFERROR(VLOOKUP(crocodile_dataset[[#This Row],[Observation ID]],A243:A1241,1,FALSE),0),1,0)</f>
        <v>0</v>
      </c>
    </row>
    <row r="242" spans="1:16" x14ac:dyDescent="0.2">
      <c r="A242" s="4">
        <v>241</v>
      </c>
      <c r="B242" s="3" t="s">
        <v>183</v>
      </c>
      <c r="C242" s="3" t="s">
        <v>184</v>
      </c>
      <c r="D242" s="3" t="s">
        <v>17</v>
      </c>
      <c r="E242" s="3" t="s">
        <v>18</v>
      </c>
      <c r="F242" s="1">
        <v>1.88</v>
      </c>
      <c r="G242" s="1">
        <v>57.7</v>
      </c>
      <c r="H242" s="3" t="s">
        <v>61</v>
      </c>
      <c r="I242" s="3" t="s">
        <v>20</v>
      </c>
      <c r="J242" s="2" t="s">
        <v>519</v>
      </c>
      <c r="K242" s="3" t="s">
        <v>130</v>
      </c>
      <c r="L242" s="3" t="s">
        <v>195</v>
      </c>
      <c r="M242" s="3" t="s">
        <v>41</v>
      </c>
      <c r="N242" s="3" t="s">
        <v>853</v>
      </c>
      <c r="O242" s="3" t="s">
        <v>854</v>
      </c>
      <c r="P242">
        <f>IF(IFERROR(VLOOKUP(crocodile_dataset[[#This Row],[Observation ID]],A244:A1242,1,FALSE),0),1,0)</f>
        <v>0</v>
      </c>
    </row>
    <row r="243" spans="1:16" x14ac:dyDescent="0.2">
      <c r="A243" s="4">
        <v>242</v>
      </c>
      <c r="B243" s="3" t="s">
        <v>76</v>
      </c>
      <c r="C243" s="3" t="s">
        <v>77</v>
      </c>
      <c r="D243" s="3" t="s">
        <v>17</v>
      </c>
      <c r="E243" s="3" t="s">
        <v>18</v>
      </c>
      <c r="F243" s="1">
        <v>1.99</v>
      </c>
      <c r="G243" s="1">
        <v>78.3</v>
      </c>
      <c r="H243" s="3" t="s">
        <v>61</v>
      </c>
      <c r="I243" s="3" t="s">
        <v>38</v>
      </c>
      <c r="J243" s="2" t="s">
        <v>855</v>
      </c>
      <c r="K243" s="3" t="s">
        <v>350</v>
      </c>
      <c r="L243" s="3" t="s">
        <v>216</v>
      </c>
      <c r="M243" s="3" t="s">
        <v>24</v>
      </c>
      <c r="N243" s="3" t="s">
        <v>856</v>
      </c>
      <c r="O243" s="3" t="s">
        <v>857</v>
      </c>
      <c r="P243">
        <f>IF(IFERROR(VLOOKUP(crocodile_dataset[[#This Row],[Observation ID]],A245:A1243,1,FALSE),0),1,0)</f>
        <v>0</v>
      </c>
    </row>
    <row r="244" spans="1:16" x14ac:dyDescent="0.2">
      <c r="A244" s="4">
        <v>243</v>
      </c>
      <c r="B244" s="3" t="s">
        <v>67</v>
      </c>
      <c r="C244" s="3" t="s">
        <v>68</v>
      </c>
      <c r="D244" s="3" t="s">
        <v>17</v>
      </c>
      <c r="E244" s="3" t="s">
        <v>69</v>
      </c>
      <c r="F244" s="1">
        <v>1.46</v>
      </c>
      <c r="G244" s="1">
        <v>23.3</v>
      </c>
      <c r="H244" s="3" t="s">
        <v>19</v>
      </c>
      <c r="I244" s="3" t="s">
        <v>38</v>
      </c>
      <c r="J244" s="2" t="s">
        <v>858</v>
      </c>
      <c r="K244" s="3" t="s">
        <v>71</v>
      </c>
      <c r="L244" s="3" t="s">
        <v>72</v>
      </c>
      <c r="M244" s="3" t="s">
        <v>73</v>
      </c>
      <c r="N244" s="3" t="s">
        <v>859</v>
      </c>
      <c r="O244" s="3" t="s">
        <v>860</v>
      </c>
      <c r="P244">
        <f>IF(IFERROR(VLOOKUP(crocodile_dataset[[#This Row],[Observation ID]],A246:A1244,1,FALSE),0),1,0)</f>
        <v>0</v>
      </c>
    </row>
    <row r="245" spans="1:16" x14ac:dyDescent="0.2">
      <c r="A245" s="4">
        <v>244</v>
      </c>
      <c r="B245" s="3" t="s">
        <v>207</v>
      </c>
      <c r="C245" s="3" t="s">
        <v>208</v>
      </c>
      <c r="D245" s="3" t="s">
        <v>17</v>
      </c>
      <c r="E245" s="3" t="s">
        <v>18</v>
      </c>
      <c r="F245" s="1">
        <v>1.69</v>
      </c>
      <c r="G245" s="1">
        <v>45.7</v>
      </c>
      <c r="H245" s="3" t="s">
        <v>19</v>
      </c>
      <c r="I245" s="3" t="s">
        <v>38</v>
      </c>
      <c r="J245" s="2" t="s">
        <v>861</v>
      </c>
      <c r="K245" s="3" t="s">
        <v>210</v>
      </c>
      <c r="L245" s="3" t="s">
        <v>211</v>
      </c>
      <c r="M245" s="3" t="s">
        <v>24</v>
      </c>
      <c r="N245" s="3" t="s">
        <v>862</v>
      </c>
      <c r="O245" s="3" t="s">
        <v>863</v>
      </c>
      <c r="P245">
        <f>IF(IFERROR(VLOOKUP(crocodile_dataset[[#This Row],[Observation ID]],A247:A1245,1,FALSE),0),1,0)</f>
        <v>0</v>
      </c>
    </row>
    <row r="246" spans="1:16" x14ac:dyDescent="0.2">
      <c r="A246" s="4">
        <v>245</v>
      </c>
      <c r="B246" s="3" t="s">
        <v>35</v>
      </c>
      <c r="C246" s="3" t="s">
        <v>36</v>
      </c>
      <c r="D246" s="3" t="s">
        <v>17</v>
      </c>
      <c r="E246" s="3" t="s">
        <v>18</v>
      </c>
      <c r="F246" s="1">
        <v>2.14</v>
      </c>
      <c r="G246" s="1">
        <v>143</v>
      </c>
      <c r="H246" s="3" t="s">
        <v>37</v>
      </c>
      <c r="I246" s="3" t="s">
        <v>38</v>
      </c>
      <c r="J246" s="2" t="s">
        <v>864</v>
      </c>
      <c r="K246" s="3" t="s">
        <v>30</v>
      </c>
      <c r="L246" s="3" t="s">
        <v>244</v>
      </c>
      <c r="M246" s="3" t="s">
        <v>41</v>
      </c>
      <c r="N246" s="3" t="s">
        <v>865</v>
      </c>
      <c r="O246" s="3" t="s">
        <v>866</v>
      </c>
      <c r="P246">
        <f>IF(IFERROR(VLOOKUP(crocodile_dataset[[#This Row],[Observation ID]],A248:A1246,1,FALSE),0),1,0)</f>
        <v>0</v>
      </c>
    </row>
    <row r="247" spans="1:16" x14ac:dyDescent="0.2">
      <c r="A247" s="4">
        <v>246</v>
      </c>
      <c r="B247" s="3" t="s">
        <v>67</v>
      </c>
      <c r="C247" s="3" t="s">
        <v>68</v>
      </c>
      <c r="D247" s="3" t="s">
        <v>17</v>
      </c>
      <c r="E247" s="3" t="s">
        <v>69</v>
      </c>
      <c r="F247" s="1">
        <v>1.42</v>
      </c>
      <c r="G247" s="1">
        <v>25.1</v>
      </c>
      <c r="H247" s="3" t="s">
        <v>19</v>
      </c>
      <c r="I247" s="3" t="s">
        <v>38</v>
      </c>
      <c r="J247" s="2" t="s">
        <v>867</v>
      </c>
      <c r="K247" s="3" t="s">
        <v>71</v>
      </c>
      <c r="L247" s="3" t="s">
        <v>72</v>
      </c>
      <c r="M247" s="3" t="s">
        <v>73</v>
      </c>
      <c r="N247" s="3" t="s">
        <v>868</v>
      </c>
      <c r="O247" s="3" t="s">
        <v>869</v>
      </c>
      <c r="P247">
        <f>IF(IFERROR(VLOOKUP(crocodile_dataset[[#This Row],[Observation ID]],A249:A1247,1,FALSE),0),1,0)</f>
        <v>0</v>
      </c>
    </row>
    <row r="248" spans="1:16" x14ac:dyDescent="0.2">
      <c r="A248" s="4">
        <v>247</v>
      </c>
      <c r="B248" s="3" t="s">
        <v>145</v>
      </c>
      <c r="C248" s="3" t="s">
        <v>146</v>
      </c>
      <c r="D248" s="3" t="s">
        <v>17</v>
      </c>
      <c r="E248" s="3" t="s">
        <v>18</v>
      </c>
      <c r="F248" s="1">
        <v>2.0699999999999998</v>
      </c>
      <c r="G248" s="1">
        <v>84.4</v>
      </c>
      <c r="H248" s="3" t="s">
        <v>19</v>
      </c>
      <c r="I248" s="3" t="s">
        <v>20</v>
      </c>
      <c r="J248" s="2" t="s">
        <v>870</v>
      </c>
      <c r="K248" s="3" t="s">
        <v>148</v>
      </c>
      <c r="L248" s="3" t="s">
        <v>23</v>
      </c>
      <c r="M248" s="3" t="s">
        <v>41</v>
      </c>
      <c r="N248" s="3" t="s">
        <v>871</v>
      </c>
      <c r="O248" s="3" t="s">
        <v>872</v>
      </c>
      <c r="P248">
        <f>IF(IFERROR(VLOOKUP(crocodile_dataset[[#This Row],[Observation ID]],A250:A1248,1,FALSE),0),1,0)</f>
        <v>0</v>
      </c>
    </row>
    <row r="249" spans="1:16" x14ac:dyDescent="0.2">
      <c r="A249" s="4">
        <v>248</v>
      </c>
      <c r="B249" s="3" t="s">
        <v>59</v>
      </c>
      <c r="C249" s="3" t="s">
        <v>60</v>
      </c>
      <c r="D249" s="3" t="s">
        <v>17</v>
      </c>
      <c r="E249" s="3" t="s">
        <v>18</v>
      </c>
      <c r="F249" s="1">
        <v>1.52</v>
      </c>
      <c r="G249" s="1">
        <v>52.5</v>
      </c>
      <c r="H249" s="3" t="s">
        <v>37</v>
      </c>
      <c r="I249" s="3" t="s">
        <v>20</v>
      </c>
      <c r="J249" s="2" t="s">
        <v>873</v>
      </c>
      <c r="K249" s="3" t="s">
        <v>520</v>
      </c>
      <c r="L249" s="3" t="s">
        <v>581</v>
      </c>
      <c r="M249" s="3" t="s">
        <v>41</v>
      </c>
      <c r="N249" s="3" t="s">
        <v>874</v>
      </c>
      <c r="O249" s="3" t="s">
        <v>875</v>
      </c>
      <c r="P249">
        <f>IF(IFERROR(VLOOKUP(crocodile_dataset[[#This Row],[Observation ID]],A251:A1249,1,FALSE),0),1,0)</f>
        <v>0</v>
      </c>
    </row>
    <row r="250" spans="1:16" x14ac:dyDescent="0.2">
      <c r="A250" s="4">
        <v>249</v>
      </c>
      <c r="B250" s="3" t="s">
        <v>127</v>
      </c>
      <c r="C250" s="3" t="s">
        <v>128</v>
      </c>
      <c r="D250" s="3" t="s">
        <v>17</v>
      </c>
      <c r="E250" s="3" t="s">
        <v>18</v>
      </c>
      <c r="F250" s="1">
        <v>3.55</v>
      </c>
      <c r="G250" s="1">
        <v>405.8</v>
      </c>
      <c r="H250" s="3" t="s">
        <v>37</v>
      </c>
      <c r="I250" s="3" t="s">
        <v>38</v>
      </c>
      <c r="J250" s="2" t="s">
        <v>876</v>
      </c>
      <c r="K250" s="3" t="s">
        <v>286</v>
      </c>
      <c r="L250" s="3" t="s">
        <v>479</v>
      </c>
      <c r="M250" s="3" t="s">
        <v>24</v>
      </c>
      <c r="N250" s="3" t="s">
        <v>877</v>
      </c>
      <c r="O250" s="3" t="s">
        <v>878</v>
      </c>
      <c r="P250">
        <f>IF(IFERROR(VLOOKUP(crocodile_dataset[[#This Row],[Observation ID]],A252:A1250,1,FALSE),0),1,0)</f>
        <v>0</v>
      </c>
    </row>
    <row r="251" spans="1:16" x14ac:dyDescent="0.2">
      <c r="A251" s="4">
        <v>250</v>
      </c>
      <c r="B251" s="3" t="s">
        <v>27</v>
      </c>
      <c r="C251" s="3" t="s">
        <v>28</v>
      </c>
      <c r="D251" s="3" t="s">
        <v>17</v>
      </c>
      <c r="E251" s="3" t="s">
        <v>18</v>
      </c>
      <c r="F251" s="1">
        <v>2.8</v>
      </c>
      <c r="G251" s="1">
        <v>165.3</v>
      </c>
      <c r="H251" s="3" t="s">
        <v>19</v>
      </c>
      <c r="I251" s="3" t="s">
        <v>20</v>
      </c>
      <c r="J251" s="2" t="s">
        <v>879</v>
      </c>
      <c r="K251" s="3" t="s">
        <v>148</v>
      </c>
      <c r="L251" s="3" t="s">
        <v>389</v>
      </c>
      <c r="M251" s="3" t="s">
        <v>32</v>
      </c>
      <c r="N251" s="3" t="s">
        <v>880</v>
      </c>
      <c r="O251" s="3" t="s">
        <v>881</v>
      </c>
      <c r="P251">
        <f>IF(IFERROR(VLOOKUP(crocodile_dataset[[#This Row],[Observation ID]],A253:A1251,1,FALSE),0),1,0)</f>
        <v>0</v>
      </c>
    </row>
    <row r="252" spans="1:16" x14ac:dyDescent="0.2">
      <c r="A252" s="4">
        <v>251</v>
      </c>
      <c r="B252" s="3" t="s">
        <v>87</v>
      </c>
      <c r="C252" s="3" t="s">
        <v>88</v>
      </c>
      <c r="D252" s="3" t="s">
        <v>17</v>
      </c>
      <c r="E252" s="3" t="s">
        <v>69</v>
      </c>
      <c r="F252" s="1">
        <v>1.24</v>
      </c>
      <c r="G252" s="1">
        <v>13.5</v>
      </c>
      <c r="H252" s="3" t="s">
        <v>19</v>
      </c>
      <c r="I252" s="3" t="s">
        <v>20</v>
      </c>
      <c r="J252" s="2" t="s">
        <v>882</v>
      </c>
      <c r="K252" s="3" t="s">
        <v>272</v>
      </c>
      <c r="L252" s="3" t="s">
        <v>72</v>
      </c>
      <c r="M252" s="3" t="s">
        <v>32</v>
      </c>
      <c r="N252" s="3" t="s">
        <v>883</v>
      </c>
      <c r="O252" s="3" t="s">
        <v>884</v>
      </c>
      <c r="P252">
        <f>IF(IFERROR(VLOOKUP(crocodile_dataset[[#This Row],[Observation ID]],A254:A1252,1,FALSE),0),1,0)</f>
        <v>0</v>
      </c>
    </row>
    <row r="253" spans="1:16" x14ac:dyDescent="0.2">
      <c r="A253" s="4">
        <v>252</v>
      </c>
      <c r="B253" s="3" t="s">
        <v>201</v>
      </c>
      <c r="C253" s="3" t="s">
        <v>202</v>
      </c>
      <c r="D253" s="3" t="s">
        <v>17</v>
      </c>
      <c r="E253" s="3" t="s">
        <v>203</v>
      </c>
      <c r="F253" s="1">
        <v>2.89</v>
      </c>
      <c r="G253" s="1">
        <v>169.2</v>
      </c>
      <c r="H253" s="3" t="s">
        <v>61</v>
      </c>
      <c r="I253" s="3" t="s">
        <v>20</v>
      </c>
      <c r="J253" s="2" t="s">
        <v>885</v>
      </c>
      <c r="K253" s="3" t="s">
        <v>106</v>
      </c>
      <c r="L253" s="3" t="s">
        <v>23</v>
      </c>
      <c r="M253" s="3" t="s">
        <v>41</v>
      </c>
      <c r="N253" s="3" t="s">
        <v>886</v>
      </c>
      <c r="O253" s="3" t="s">
        <v>887</v>
      </c>
      <c r="P253">
        <f>IF(IFERROR(VLOOKUP(crocodile_dataset[[#This Row],[Observation ID]],A255:A1253,1,FALSE),0),1,0)</f>
        <v>0</v>
      </c>
    </row>
    <row r="254" spans="1:16" x14ac:dyDescent="0.2">
      <c r="A254" s="4">
        <v>253</v>
      </c>
      <c r="B254" s="3" t="s">
        <v>320</v>
      </c>
      <c r="C254" s="3" t="s">
        <v>321</v>
      </c>
      <c r="D254" s="3" t="s">
        <v>17</v>
      </c>
      <c r="E254" s="3" t="s">
        <v>203</v>
      </c>
      <c r="F254" s="1">
        <v>2.86</v>
      </c>
      <c r="G254" s="1">
        <v>164.1</v>
      </c>
      <c r="H254" s="3" t="s">
        <v>19</v>
      </c>
      <c r="I254" s="3" t="s">
        <v>104</v>
      </c>
      <c r="J254" s="2" t="s">
        <v>888</v>
      </c>
      <c r="K254" s="3" t="s">
        <v>354</v>
      </c>
      <c r="L254" s="3" t="s">
        <v>355</v>
      </c>
      <c r="M254" s="3" t="s">
        <v>323</v>
      </c>
      <c r="N254" s="3" t="s">
        <v>889</v>
      </c>
      <c r="O254" s="3" t="s">
        <v>890</v>
      </c>
      <c r="P254">
        <f>IF(IFERROR(VLOOKUP(crocodile_dataset[[#This Row],[Observation ID]],A256:A1254,1,FALSE),0),1,0)</f>
        <v>0</v>
      </c>
    </row>
    <row r="255" spans="1:16" x14ac:dyDescent="0.2">
      <c r="A255" s="4">
        <v>254</v>
      </c>
      <c r="B255" s="3" t="s">
        <v>183</v>
      </c>
      <c r="C255" s="3" t="s">
        <v>184</v>
      </c>
      <c r="D255" s="3" t="s">
        <v>17</v>
      </c>
      <c r="E255" s="3" t="s">
        <v>18</v>
      </c>
      <c r="F255" s="1">
        <v>0.38</v>
      </c>
      <c r="G255" s="1">
        <v>22</v>
      </c>
      <c r="H255" s="3" t="s">
        <v>156</v>
      </c>
      <c r="I255" s="3" t="s">
        <v>20</v>
      </c>
      <c r="J255" s="2" t="s">
        <v>891</v>
      </c>
      <c r="K255" s="3" t="s">
        <v>130</v>
      </c>
      <c r="L255" s="3" t="s">
        <v>788</v>
      </c>
      <c r="M255" s="3" t="s">
        <v>41</v>
      </c>
      <c r="N255" s="3" t="s">
        <v>892</v>
      </c>
      <c r="O255" s="3" t="s">
        <v>893</v>
      </c>
      <c r="P255">
        <f>IF(IFERROR(VLOOKUP(crocodile_dataset[[#This Row],[Observation ID]],A257:A1255,1,FALSE),0),1,0)</f>
        <v>0</v>
      </c>
    </row>
    <row r="256" spans="1:16" x14ac:dyDescent="0.2">
      <c r="A256" s="4">
        <v>255</v>
      </c>
      <c r="B256" s="3" t="s">
        <v>115</v>
      </c>
      <c r="C256" s="3" t="s">
        <v>116</v>
      </c>
      <c r="D256" s="3" t="s">
        <v>17</v>
      </c>
      <c r="E256" s="3" t="s">
        <v>18</v>
      </c>
      <c r="F256" s="1">
        <v>3.56</v>
      </c>
      <c r="G256" s="1">
        <v>437.1</v>
      </c>
      <c r="H256" s="3" t="s">
        <v>19</v>
      </c>
      <c r="I256" s="3" t="s">
        <v>104</v>
      </c>
      <c r="J256" s="2" t="s">
        <v>894</v>
      </c>
      <c r="K256" s="3" t="s">
        <v>637</v>
      </c>
      <c r="L256" s="3" t="s">
        <v>56</v>
      </c>
      <c r="M256" s="3" t="s">
        <v>24</v>
      </c>
      <c r="N256" s="3" t="s">
        <v>895</v>
      </c>
      <c r="O256" s="3" t="s">
        <v>896</v>
      </c>
      <c r="P256">
        <f>IF(IFERROR(VLOOKUP(crocodile_dataset[[#This Row],[Observation ID]],A258:A1256,1,FALSE),0),1,0)</f>
        <v>0</v>
      </c>
    </row>
    <row r="257" spans="1:16" x14ac:dyDescent="0.2">
      <c r="A257" s="4">
        <v>256</v>
      </c>
      <c r="B257" s="3" t="s">
        <v>87</v>
      </c>
      <c r="C257" s="3" t="s">
        <v>88</v>
      </c>
      <c r="D257" s="3" t="s">
        <v>17</v>
      </c>
      <c r="E257" s="3" t="s">
        <v>69</v>
      </c>
      <c r="F257" s="1">
        <v>1.03</v>
      </c>
      <c r="G257" s="1">
        <v>10.4</v>
      </c>
      <c r="H257" s="3" t="s">
        <v>19</v>
      </c>
      <c r="I257" s="3" t="s">
        <v>38</v>
      </c>
      <c r="J257" s="2" t="s">
        <v>897</v>
      </c>
      <c r="K257" s="3" t="s">
        <v>90</v>
      </c>
      <c r="L257" s="3" t="s">
        <v>72</v>
      </c>
      <c r="M257" s="3" t="s">
        <v>32</v>
      </c>
      <c r="N257" s="3" t="s">
        <v>181</v>
      </c>
      <c r="O257" s="3" t="s">
        <v>898</v>
      </c>
      <c r="P257">
        <f>IF(IFERROR(VLOOKUP(crocodile_dataset[[#This Row],[Observation ID]],A259:A1257,1,FALSE),0),1,0)</f>
        <v>0</v>
      </c>
    </row>
    <row r="258" spans="1:16" x14ac:dyDescent="0.2">
      <c r="A258" s="4">
        <v>257</v>
      </c>
      <c r="B258" s="3" t="s">
        <v>27</v>
      </c>
      <c r="C258" s="3" t="s">
        <v>28</v>
      </c>
      <c r="D258" s="3" t="s">
        <v>17</v>
      </c>
      <c r="E258" s="3" t="s">
        <v>18</v>
      </c>
      <c r="F258" s="1">
        <v>3.51</v>
      </c>
      <c r="G258" s="1">
        <v>241.3</v>
      </c>
      <c r="H258" s="3" t="s">
        <v>19</v>
      </c>
      <c r="I258" s="3" t="s">
        <v>38</v>
      </c>
      <c r="J258" s="2" t="s">
        <v>899</v>
      </c>
      <c r="K258" s="3" t="s">
        <v>148</v>
      </c>
      <c r="L258" s="3" t="s">
        <v>131</v>
      </c>
      <c r="M258" s="3" t="s">
        <v>32</v>
      </c>
      <c r="N258" s="3" t="s">
        <v>900</v>
      </c>
      <c r="O258" s="3" t="s">
        <v>901</v>
      </c>
      <c r="P258">
        <f>IF(IFERROR(VLOOKUP(crocodile_dataset[[#This Row],[Observation ID]],A260:A1258,1,FALSE),0),1,0)</f>
        <v>0</v>
      </c>
    </row>
    <row r="259" spans="1:16" x14ac:dyDescent="0.2">
      <c r="A259" s="4">
        <v>258</v>
      </c>
      <c r="B259" s="3" t="s">
        <v>49</v>
      </c>
      <c r="C259" s="3" t="s">
        <v>50</v>
      </c>
      <c r="D259" s="3" t="s">
        <v>17</v>
      </c>
      <c r="E259" s="3" t="s">
        <v>18</v>
      </c>
      <c r="F259" s="1">
        <v>3.53</v>
      </c>
      <c r="G259" s="1">
        <v>233.8</v>
      </c>
      <c r="H259" s="3" t="s">
        <v>19</v>
      </c>
      <c r="I259" s="3" t="s">
        <v>38</v>
      </c>
      <c r="J259" s="2" t="s">
        <v>902</v>
      </c>
      <c r="K259" s="3" t="s">
        <v>161</v>
      </c>
      <c r="L259" s="3" t="s">
        <v>56</v>
      </c>
      <c r="M259" s="3" t="s">
        <v>32</v>
      </c>
      <c r="N259" s="3" t="s">
        <v>903</v>
      </c>
      <c r="O259" s="3" t="s">
        <v>904</v>
      </c>
      <c r="P259">
        <f>IF(IFERROR(VLOOKUP(crocodile_dataset[[#This Row],[Observation ID]],A261:A1259,1,FALSE),0),1,0)</f>
        <v>0</v>
      </c>
    </row>
    <row r="260" spans="1:16" x14ac:dyDescent="0.2">
      <c r="A260" s="4">
        <v>259</v>
      </c>
      <c r="B260" s="3" t="s">
        <v>120</v>
      </c>
      <c r="C260" s="3" t="s">
        <v>121</v>
      </c>
      <c r="D260" s="3" t="s">
        <v>17</v>
      </c>
      <c r="E260" s="3" t="s">
        <v>18</v>
      </c>
      <c r="F260" s="1">
        <v>3.06</v>
      </c>
      <c r="G260" s="1">
        <v>162.80000000000001</v>
      </c>
      <c r="H260" s="3" t="s">
        <v>61</v>
      </c>
      <c r="I260" s="3" t="s">
        <v>38</v>
      </c>
      <c r="J260" s="2" t="s">
        <v>905</v>
      </c>
      <c r="K260" s="3" t="s">
        <v>135</v>
      </c>
      <c r="L260" s="3" t="s">
        <v>124</v>
      </c>
      <c r="M260" s="3" t="s">
        <v>73</v>
      </c>
      <c r="N260" s="3" t="s">
        <v>906</v>
      </c>
      <c r="O260" s="3" t="s">
        <v>907</v>
      </c>
      <c r="P260">
        <f>IF(IFERROR(VLOOKUP(crocodile_dataset[[#This Row],[Observation ID]],A262:A1260,1,FALSE),0),1,0)</f>
        <v>0</v>
      </c>
    </row>
    <row r="261" spans="1:16" x14ac:dyDescent="0.2">
      <c r="A261" s="4">
        <v>260</v>
      </c>
      <c r="B261" s="3" t="s">
        <v>207</v>
      </c>
      <c r="C261" s="3" t="s">
        <v>208</v>
      </c>
      <c r="D261" s="3" t="s">
        <v>17</v>
      </c>
      <c r="E261" s="3" t="s">
        <v>18</v>
      </c>
      <c r="F261" s="1">
        <v>2.86</v>
      </c>
      <c r="G261" s="1">
        <v>107.4</v>
      </c>
      <c r="H261" s="3" t="s">
        <v>19</v>
      </c>
      <c r="I261" s="3" t="s">
        <v>20</v>
      </c>
      <c r="J261" s="2" t="s">
        <v>908</v>
      </c>
      <c r="K261" s="3" t="s">
        <v>210</v>
      </c>
      <c r="L261" s="3" t="s">
        <v>465</v>
      </c>
      <c r="M261" s="3" t="s">
        <v>24</v>
      </c>
      <c r="N261" s="3" t="s">
        <v>909</v>
      </c>
      <c r="O261" s="3" t="s">
        <v>910</v>
      </c>
      <c r="P261">
        <f>IF(IFERROR(VLOOKUP(crocodile_dataset[[#This Row],[Observation ID]],A263:A1261,1,FALSE),0),1,0)</f>
        <v>0</v>
      </c>
    </row>
    <row r="262" spans="1:16" x14ac:dyDescent="0.2">
      <c r="A262" s="4">
        <v>261</v>
      </c>
      <c r="B262" s="3" t="s">
        <v>49</v>
      </c>
      <c r="C262" s="3" t="s">
        <v>50</v>
      </c>
      <c r="D262" s="3" t="s">
        <v>17</v>
      </c>
      <c r="E262" s="3" t="s">
        <v>18</v>
      </c>
      <c r="F262" s="1">
        <v>2.87</v>
      </c>
      <c r="G262" s="1">
        <v>160.30000000000001</v>
      </c>
      <c r="H262" s="3" t="s">
        <v>61</v>
      </c>
      <c r="I262" s="3" t="s">
        <v>104</v>
      </c>
      <c r="J262" s="2" t="s">
        <v>652</v>
      </c>
      <c r="K262" s="3" t="s">
        <v>504</v>
      </c>
      <c r="L262" s="3" t="s">
        <v>80</v>
      </c>
      <c r="M262" s="3" t="s">
        <v>32</v>
      </c>
      <c r="N262" s="3" t="s">
        <v>911</v>
      </c>
      <c r="O262" s="3" t="s">
        <v>912</v>
      </c>
      <c r="P262">
        <f>IF(IFERROR(VLOOKUP(crocodile_dataset[[#This Row],[Observation ID]],A264:A1262,1,FALSE),0),1,0)</f>
        <v>0</v>
      </c>
    </row>
    <row r="263" spans="1:16" x14ac:dyDescent="0.2">
      <c r="A263" s="4">
        <v>262</v>
      </c>
      <c r="B263" s="3" t="s">
        <v>183</v>
      </c>
      <c r="C263" s="3" t="s">
        <v>184</v>
      </c>
      <c r="D263" s="3" t="s">
        <v>17</v>
      </c>
      <c r="E263" s="3" t="s">
        <v>18</v>
      </c>
      <c r="F263" s="1">
        <v>2.1</v>
      </c>
      <c r="G263" s="1">
        <v>59.1</v>
      </c>
      <c r="H263" s="3" t="s">
        <v>19</v>
      </c>
      <c r="I263" s="3" t="s">
        <v>20</v>
      </c>
      <c r="J263" s="2" t="s">
        <v>913</v>
      </c>
      <c r="K263" s="3" t="s">
        <v>130</v>
      </c>
      <c r="L263" s="3" t="s">
        <v>46</v>
      </c>
      <c r="M263" s="3" t="s">
        <v>41</v>
      </c>
      <c r="N263" s="3" t="s">
        <v>914</v>
      </c>
      <c r="O263" s="3" t="s">
        <v>915</v>
      </c>
      <c r="P263">
        <f>IF(IFERROR(VLOOKUP(crocodile_dataset[[#This Row],[Observation ID]],A265:A1263,1,FALSE),0),1,0)</f>
        <v>0</v>
      </c>
    </row>
    <row r="264" spans="1:16" x14ac:dyDescent="0.2">
      <c r="A264" s="4">
        <v>263</v>
      </c>
      <c r="B264" s="3" t="s">
        <v>145</v>
      </c>
      <c r="C264" s="3" t="s">
        <v>146</v>
      </c>
      <c r="D264" s="3" t="s">
        <v>17</v>
      </c>
      <c r="E264" s="3" t="s">
        <v>18</v>
      </c>
      <c r="F264" s="1">
        <v>1.56</v>
      </c>
      <c r="G264" s="1">
        <v>47.1</v>
      </c>
      <c r="H264" s="3" t="s">
        <v>37</v>
      </c>
      <c r="I264" s="3" t="s">
        <v>104</v>
      </c>
      <c r="J264" s="2" t="s">
        <v>916</v>
      </c>
      <c r="K264" s="3" t="s">
        <v>148</v>
      </c>
      <c r="L264" s="3" t="s">
        <v>475</v>
      </c>
      <c r="M264" s="3" t="s">
        <v>41</v>
      </c>
      <c r="N264" s="3" t="s">
        <v>917</v>
      </c>
      <c r="O264" s="3" t="s">
        <v>918</v>
      </c>
      <c r="P264">
        <f>IF(IFERROR(VLOOKUP(crocodile_dataset[[#This Row],[Observation ID]],A266:A1264,1,FALSE),0),1,0)</f>
        <v>0</v>
      </c>
    </row>
    <row r="265" spans="1:16" x14ac:dyDescent="0.2">
      <c r="A265" s="4">
        <v>264</v>
      </c>
      <c r="B265" s="3" t="s">
        <v>27</v>
      </c>
      <c r="C265" s="3" t="s">
        <v>28</v>
      </c>
      <c r="D265" s="3" t="s">
        <v>17</v>
      </c>
      <c r="E265" s="3" t="s">
        <v>18</v>
      </c>
      <c r="F265" s="1">
        <v>0.57999999999999996</v>
      </c>
      <c r="G265" s="1">
        <v>75.8</v>
      </c>
      <c r="H265" s="3" t="s">
        <v>156</v>
      </c>
      <c r="I265" s="3" t="s">
        <v>20</v>
      </c>
      <c r="J265" s="2" t="s">
        <v>919</v>
      </c>
      <c r="K265" s="3" t="s">
        <v>388</v>
      </c>
      <c r="L265" s="3" t="s">
        <v>131</v>
      </c>
      <c r="M265" s="3" t="s">
        <v>32</v>
      </c>
      <c r="N265" s="3" t="s">
        <v>920</v>
      </c>
      <c r="O265" s="3" t="s">
        <v>921</v>
      </c>
      <c r="P265">
        <f>IF(IFERROR(VLOOKUP(crocodile_dataset[[#This Row],[Observation ID]],A267:A1265,1,FALSE),0),1,0)</f>
        <v>0</v>
      </c>
    </row>
    <row r="266" spans="1:16" x14ac:dyDescent="0.2">
      <c r="A266" s="4">
        <v>265</v>
      </c>
      <c r="B266" s="3" t="s">
        <v>115</v>
      </c>
      <c r="C266" s="3" t="s">
        <v>116</v>
      </c>
      <c r="D266" s="3" t="s">
        <v>17</v>
      </c>
      <c r="E266" s="3" t="s">
        <v>18</v>
      </c>
      <c r="F266" s="1">
        <v>4</v>
      </c>
      <c r="G266" s="1">
        <v>438.8</v>
      </c>
      <c r="H266" s="3" t="s">
        <v>61</v>
      </c>
      <c r="I266" s="3" t="s">
        <v>20</v>
      </c>
      <c r="J266" s="2" t="s">
        <v>922</v>
      </c>
      <c r="K266" s="3" t="s">
        <v>139</v>
      </c>
      <c r="L266" s="3" t="s">
        <v>56</v>
      </c>
      <c r="M266" s="3" t="s">
        <v>24</v>
      </c>
      <c r="N266" s="3" t="s">
        <v>923</v>
      </c>
      <c r="O266" s="3" t="s">
        <v>924</v>
      </c>
      <c r="P266">
        <f>IF(IFERROR(VLOOKUP(crocodile_dataset[[#This Row],[Observation ID]],A268:A1266,1,FALSE),0),1,0)</f>
        <v>0</v>
      </c>
    </row>
    <row r="267" spans="1:16" x14ac:dyDescent="0.2">
      <c r="A267" s="4">
        <v>266</v>
      </c>
      <c r="B267" s="3" t="s">
        <v>87</v>
      </c>
      <c r="C267" s="3" t="s">
        <v>88</v>
      </c>
      <c r="D267" s="3" t="s">
        <v>17</v>
      </c>
      <c r="E267" s="3" t="s">
        <v>69</v>
      </c>
      <c r="F267" s="1">
        <v>1.05</v>
      </c>
      <c r="G267" s="1">
        <v>11.9</v>
      </c>
      <c r="H267" s="3" t="s">
        <v>61</v>
      </c>
      <c r="I267" s="3" t="s">
        <v>20</v>
      </c>
      <c r="J267" s="2" t="s">
        <v>925</v>
      </c>
      <c r="K267" s="3" t="s">
        <v>297</v>
      </c>
      <c r="L267" s="3" t="s">
        <v>72</v>
      </c>
      <c r="M267" s="3" t="s">
        <v>32</v>
      </c>
      <c r="N267" s="3" t="s">
        <v>926</v>
      </c>
      <c r="O267" s="3" t="s">
        <v>927</v>
      </c>
      <c r="P267">
        <f>IF(IFERROR(VLOOKUP(crocodile_dataset[[#This Row],[Observation ID]],A269:A1267,1,FALSE),0),1,0)</f>
        <v>0</v>
      </c>
    </row>
    <row r="268" spans="1:16" x14ac:dyDescent="0.2">
      <c r="A268" s="4">
        <v>267</v>
      </c>
      <c r="B268" s="3" t="s">
        <v>35</v>
      </c>
      <c r="C268" s="3" t="s">
        <v>36</v>
      </c>
      <c r="D268" s="3" t="s">
        <v>17</v>
      </c>
      <c r="E268" s="3" t="s">
        <v>18</v>
      </c>
      <c r="F268" s="1">
        <v>2.82</v>
      </c>
      <c r="G268" s="1">
        <v>223</v>
      </c>
      <c r="H268" s="3" t="s">
        <v>19</v>
      </c>
      <c r="I268" s="3" t="s">
        <v>38</v>
      </c>
      <c r="J268" s="2" t="s">
        <v>928</v>
      </c>
      <c r="K268" s="3" t="s">
        <v>30</v>
      </c>
      <c r="L268" s="3" t="s">
        <v>244</v>
      </c>
      <c r="M268" s="3" t="s">
        <v>41</v>
      </c>
      <c r="N268" s="3" t="s">
        <v>929</v>
      </c>
      <c r="O268" s="3" t="s">
        <v>930</v>
      </c>
      <c r="P268">
        <f>IF(IFERROR(VLOOKUP(crocodile_dataset[[#This Row],[Observation ID]],A270:A1268,1,FALSE),0),1,0)</f>
        <v>0</v>
      </c>
    </row>
    <row r="269" spans="1:16" x14ac:dyDescent="0.2">
      <c r="A269" s="4">
        <v>268</v>
      </c>
      <c r="B269" s="3" t="s">
        <v>127</v>
      </c>
      <c r="C269" s="3" t="s">
        <v>128</v>
      </c>
      <c r="D269" s="3" t="s">
        <v>17</v>
      </c>
      <c r="E269" s="3" t="s">
        <v>18</v>
      </c>
      <c r="F269" s="1">
        <v>3.08</v>
      </c>
      <c r="G269" s="1">
        <v>418.9</v>
      </c>
      <c r="H269" s="3" t="s">
        <v>37</v>
      </c>
      <c r="I269" s="3" t="s">
        <v>104</v>
      </c>
      <c r="J269" s="2" t="s">
        <v>931</v>
      </c>
      <c r="K269" s="3" t="s">
        <v>359</v>
      </c>
      <c r="L269" s="3" t="s">
        <v>131</v>
      </c>
      <c r="M269" s="3" t="s">
        <v>24</v>
      </c>
      <c r="N269" s="3" t="s">
        <v>932</v>
      </c>
      <c r="O269" s="3" t="s">
        <v>933</v>
      </c>
      <c r="P269">
        <f>IF(IFERROR(VLOOKUP(crocodile_dataset[[#This Row],[Observation ID]],A271:A1269,1,FALSE),0),1,0)</f>
        <v>0</v>
      </c>
    </row>
    <row r="270" spans="1:16" x14ac:dyDescent="0.2">
      <c r="A270" s="4">
        <v>269</v>
      </c>
      <c r="B270" s="3" t="s">
        <v>59</v>
      </c>
      <c r="C270" s="3" t="s">
        <v>60</v>
      </c>
      <c r="D270" s="3" t="s">
        <v>17</v>
      </c>
      <c r="E270" s="3" t="s">
        <v>18</v>
      </c>
      <c r="F270" s="1">
        <v>2.85</v>
      </c>
      <c r="G270" s="1">
        <v>151.80000000000001</v>
      </c>
      <c r="H270" s="3" t="s">
        <v>19</v>
      </c>
      <c r="I270" s="3" t="s">
        <v>104</v>
      </c>
      <c r="J270" s="2" t="s">
        <v>934</v>
      </c>
      <c r="K270" s="3" t="s">
        <v>98</v>
      </c>
      <c r="L270" s="3" t="s">
        <v>23</v>
      </c>
      <c r="M270" s="3" t="s">
        <v>41</v>
      </c>
      <c r="N270" s="3" t="s">
        <v>935</v>
      </c>
      <c r="O270" s="3" t="s">
        <v>936</v>
      </c>
      <c r="P270">
        <f>IF(IFERROR(VLOOKUP(crocodile_dataset[[#This Row],[Observation ID]],A272:A1270,1,FALSE),0),1,0)</f>
        <v>0</v>
      </c>
    </row>
    <row r="271" spans="1:16" x14ac:dyDescent="0.2">
      <c r="A271" s="4">
        <v>270</v>
      </c>
      <c r="B271" s="3" t="s">
        <v>183</v>
      </c>
      <c r="C271" s="3" t="s">
        <v>184</v>
      </c>
      <c r="D271" s="3" t="s">
        <v>17</v>
      </c>
      <c r="E271" s="3" t="s">
        <v>18</v>
      </c>
      <c r="F271" s="1">
        <v>2.31</v>
      </c>
      <c r="G271" s="1">
        <v>84.8</v>
      </c>
      <c r="H271" s="3" t="s">
        <v>19</v>
      </c>
      <c r="I271" s="3" t="s">
        <v>38</v>
      </c>
      <c r="J271" s="2" t="s">
        <v>937</v>
      </c>
      <c r="K271" s="3" t="s">
        <v>130</v>
      </c>
      <c r="L271" s="3" t="s">
        <v>46</v>
      </c>
      <c r="M271" s="3" t="s">
        <v>41</v>
      </c>
      <c r="N271" s="3" t="s">
        <v>938</v>
      </c>
      <c r="O271" s="3" t="s">
        <v>939</v>
      </c>
      <c r="P271">
        <f>IF(IFERROR(VLOOKUP(crocodile_dataset[[#This Row],[Observation ID]],A273:A1271,1,FALSE),0),1,0)</f>
        <v>0</v>
      </c>
    </row>
    <row r="272" spans="1:16" x14ac:dyDescent="0.2">
      <c r="A272" s="4">
        <v>271</v>
      </c>
      <c r="B272" s="3" t="s">
        <v>115</v>
      </c>
      <c r="C272" s="3" t="s">
        <v>116</v>
      </c>
      <c r="D272" s="3" t="s">
        <v>17</v>
      </c>
      <c r="E272" s="3" t="s">
        <v>18</v>
      </c>
      <c r="F272" s="1">
        <v>2.68</v>
      </c>
      <c r="G272" s="1">
        <v>286.7</v>
      </c>
      <c r="H272" s="3" t="s">
        <v>37</v>
      </c>
      <c r="I272" s="3" t="s">
        <v>38</v>
      </c>
      <c r="J272" s="2" t="s">
        <v>940</v>
      </c>
      <c r="K272" s="3" t="s">
        <v>223</v>
      </c>
      <c r="L272" s="3" t="s">
        <v>153</v>
      </c>
      <c r="M272" s="3" t="s">
        <v>24</v>
      </c>
      <c r="N272" s="3" t="s">
        <v>941</v>
      </c>
      <c r="O272" s="3" t="s">
        <v>942</v>
      </c>
      <c r="P272">
        <f>IF(IFERROR(VLOOKUP(crocodile_dataset[[#This Row],[Observation ID]],A274:A1272,1,FALSE),0),1,0)</f>
        <v>0</v>
      </c>
    </row>
    <row r="273" spans="1:16" x14ac:dyDescent="0.2">
      <c r="A273" s="4">
        <v>272</v>
      </c>
      <c r="B273" s="3" t="s">
        <v>201</v>
      </c>
      <c r="C273" s="3" t="s">
        <v>202</v>
      </c>
      <c r="D273" s="3" t="s">
        <v>17</v>
      </c>
      <c r="E273" s="3" t="s">
        <v>203</v>
      </c>
      <c r="F273" s="1">
        <v>2.08</v>
      </c>
      <c r="G273" s="1">
        <v>82.8</v>
      </c>
      <c r="H273" s="3" t="s">
        <v>19</v>
      </c>
      <c r="I273" s="3" t="s">
        <v>104</v>
      </c>
      <c r="J273" s="2" t="s">
        <v>943</v>
      </c>
      <c r="K273" s="3" t="s">
        <v>272</v>
      </c>
      <c r="L273" s="3" t="s">
        <v>259</v>
      </c>
      <c r="M273" s="3" t="s">
        <v>41</v>
      </c>
      <c r="N273" s="3" t="s">
        <v>944</v>
      </c>
      <c r="O273" s="3" t="s">
        <v>945</v>
      </c>
      <c r="P273">
        <f>IF(IFERROR(VLOOKUP(crocodile_dataset[[#This Row],[Observation ID]],A275:A1273,1,FALSE),0),1,0)</f>
        <v>0</v>
      </c>
    </row>
    <row r="274" spans="1:16" x14ac:dyDescent="0.2">
      <c r="A274" s="4">
        <v>273</v>
      </c>
      <c r="B274" s="3" t="s">
        <v>115</v>
      </c>
      <c r="C274" s="3" t="s">
        <v>116</v>
      </c>
      <c r="D274" s="3" t="s">
        <v>17</v>
      </c>
      <c r="E274" s="3" t="s">
        <v>18</v>
      </c>
      <c r="F274" s="1">
        <v>5.18</v>
      </c>
      <c r="G274" s="1">
        <v>848.2</v>
      </c>
      <c r="H274" s="3" t="s">
        <v>19</v>
      </c>
      <c r="I274" s="3" t="s">
        <v>38</v>
      </c>
      <c r="J274" s="2" t="s">
        <v>946</v>
      </c>
      <c r="K274" s="3" t="s">
        <v>139</v>
      </c>
      <c r="L274" s="3" t="s">
        <v>153</v>
      </c>
      <c r="M274" s="3" t="s">
        <v>24</v>
      </c>
      <c r="N274" s="3" t="s">
        <v>947</v>
      </c>
      <c r="O274" s="3" t="s">
        <v>948</v>
      </c>
      <c r="P274">
        <f>IF(IFERROR(VLOOKUP(crocodile_dataset[[#This Row],[Observation ID]],A276:A1274,1,FALSE),0),1,0)</f>
        <v>0</v>
      </c>
    </row>
    <row r="275" spans="1:16" x14ac:dyDescent="0.2">
      <c r="A275" s="4">
        <v>274</v>
      </c>
      <c r="B275" s="3" t="s">
        <v>15</v>
      </c>
      <c r="C275" s="3" t="s">
        <v>16</v>
      </c>
      <c r="D275" s="3" t="s">
        <v>17</v>
      </c>
      <c r="E275" s="3" t="s">
        <v>18</v>
      </c>
      <c r="F275" s="1">
        <v>2.67</v>
      </c>
      <c r="G275" s="1">
        <v>118.9</v>
      </c>
      <c r="H275" s="3" t="s">
        <v>19</v>
      </c>
      <c r="I275" s="3" t="s">
        <v>38</v>
      </c>
      <c r="J275" s="2" t="s">
        <v>949</v>
      </c>
      <c r="K275" s="3" t="s">
        <v>45</v>
      </c>
      <c r="L275" s="3" t="s">
        <v>23</v>
      </c>
      <c r="M275" s="3" t="s">
        <v>24</v>
      </c>
      <c r="N275" s="3" t="s">
        <v>950</v>
      </c>
      <c r="O275" s="3" t="s">
        <v>951</v>
      </c>
      <c r="P275">
        <f>IF(IFERROR(VLOOKUP(crocodile_dataset[[#This Row],[Observation ID]],A277:A1275,1,FALSE),0),1,0)</f>
        <v>0</v>
      </c>
    </row>
    <row r="276" spans="1:16" x14ac:dyDescent="0.2">
      <c r="A276" s="4">
        <v>275</v>
      </c>
      <c r="B276" s="3" t="s">
        <v>127</v>
      </c>
      <c r="C276" s="3" t="s">
        <v>128</v>
      </c>
      <c r="D276" s="3" t="s">
        <v>17</v>
      </c>
      <c r="E276" s="3" t="s">
        <v>18</v>
      </c>
      <c r="F276" s="1">
        <v>4.1900000000000004</v>
      </c>
      <c r="G276" s="1">
        <v>541.70000000000005</v>
      </c>
      <c r="H276" s="3" t="s">
        <v>19</v>
      </c>
      <c r="I276" s="3" t="s">
        <v>104</v>
      </c>
      <c r="J276" s="2" t="s">
        <v>952</v>
      </c>
      <c r="K276" s="3" t="s">
        <v>210</v>
      </c>
      <c r="L276" s="3" t="s">
        <v>31</v>
      </c>
      <c r="M276" s="3" t="s">
        <v>24</v>
      </c>
      <c r="N276" s="3" t="s">
        <v>953</v>
      </c>
      <c r="O276" s="3" t="s">
        <v>954</v>
      </c>
      <c r="P276">
        <f>IF(IFERROR(VLOOKUP(crocodile_dataset[[#This Row],[Observation ID]],A278:A1276,1,FALSE),0),1,0)</f>
        <v>0</v>
      </c>
    </row>
    <row r="277" spans="1:16" x14ac:dyDescent="0.2">
      <c r="A277" s="4">
        <v>276</v>
      </c>
      <c r="B277" s="3" t="s">
        <v>320</v>
      </c>
      <c r="C277" s="3" t="s">
        <v>321</v>
      </c>
      <c r="D277" s="3" t="s">
        <v>17</v>
      </c>
      <c r="E277" s="3" t="s">
        <v>203</v>
      </c>
      <c r="F277" s="1">
        <v>2.69</v>
      </c>
      <c r="G277" s="1">
        <v>125.4</v>
      </c>
      <c r="H277" s="3" t="s">
        <v>19</v>
      </c>
      <c r="I277" s="3" t="s">
        <v>38</v>
      </c>
      <c r="J277" s="2" t="s">
        <v>955</v>
      </c>
      <c r="K277" s="3" t="s">
        <v>330</v>
      </c>
      <c r="L277" s="3" t="s">
        <v>355</v>
      </c>
      <c r="M277" s="3" t="s">
        <v>323</v>
      </c>
      <c r="N277" s="3" t="s">
        <v>956</v>
      </c>
      <c r="O277" s="3" t="s">
        <v>957</v>
      </c>
      <c r="P277">
        <f>IF(IFERROR(VLOOKUP(crocodile_dataset[[#This Row],[Observation ID]],A279:A1277,1,FALSE),0),1,0)</f>
        <v>0</v>
      </c>
    </row>
    <row r="278" spans="1:16" x14ac:dyDescent="0.2">
      <c r="A278" s="4">
        <v>277</v>
      </c>
      <c r="B278" s="3" t="s">
        <v>87</v>
      </c>
      <c r="C278" s="3" t="s">
        <v>88</v>
      </c>
      <c r="D278" s="3" t="s">
        <v>17</v>
      </c>
      <c r="E278" s="3" t="s">
        <v>69</v>
      </c>
      <c r="F278" s="1">
        <v>1.28</v>
      </c>
      <c r="G278" s="1">
        <v>15.4</v>
      </c>
      <c r="H278" s="3" t="s">
        <v>61</v>
      </c>
      <c r="I278" s="3" t="s">
        <v>38</v>
      </c>
      <c r="J278" s="2" t="s">
        <v>919</v>
      </c>
      <c r="K278" s="3" t="s">
        <v>538</v>
      </c>
      <c r="L278" s="3" t="s">
        <v>72</v>
      </c>
      <c r="M278" s="3" t="s">
        <v>32</v>
      </c>
      <c r="N278" s="3" t="s">
        <v>958</v>
      </c>
      <c r="O278" s="3" t="s">
        <v>959</v>
      </c>
      <c r="P278">
        <f>IF(IFERROR(VLOOKUP(crocodile_dataset[[#This Row],[Observation ID]],A280:A1278,1,FALSE),0),1,0)</f>
        <v>0</v>
      </c>
    </row>
    <row r="279" spans="1:16" x14ac:dyDescent="0.2">
      <c r="A279" s="4">
        <v>278</v>
      </c>
      <c r="B279" s="3" t="s">
        <v>35</v>
      </c>
      <c r="C279" s="3" t="s">
        <v>36</v>
      </c>
      <c r="D279" s="3" t="s">
        <v>17</v>
      </c>
      <c r="E279" s="3" t="s">
        <v>18</v>
      </c>
      <c r="F279" s="1">
        <v>3.25</v>
      </c>
      <c r="G279" s="1">
        <v>253.9</v>
      </c>
      <c r="H279" s="3" t="s">
        <v>61</v>
      </c>
      <c r="I279" s="3" t="s">
        <v>38</v>
      </c>
      <c r="J279" s="2" t="s">
        <v>960</v>
      </c>
      <c r="K279" s="3" t="s">
        <v>240</v>
      </c>
      <c r="L279" s="3" t="s">
        <v>40</v>
      </c>
      <c r="M279" s="3" t="s">
        <v>41</v>
      </c>
      <c r="N279" s="3" t="s">
        <v>961</v>
      </c>
      <c r="O279" s="3" t="s">
        <v>962</v>
      </c>
      <c r="P279">
        <f>IF(IFERROR(VLOOKUP(crocodile_dataset[[#This Row],[Observation ID]],A281:A1279,1,FALSE),0),1,0)</f>
        <v>0</v>
      </c>
    </row>
    <row r="280" spans="1:16" x14ac:dyDescent="0.2">
      <c r="A280" s="4">
        <v>279</v>
      </c>
      <c r="B280" s="3" t="s">
        <v>27</v>
      </c>
      <c r="C280" s="3" t="s">
        <v>28</v>
      </c>
      <c r="D280" s="3" t="s">
        <v>17</v>
      </c>
      <c r="E280" s="3" t="s">
        <v>18</v>
      </c>
      <c r="F280" s="1">
        <v>1.78</v>
      </c>
      <c r="G280" s="1">
        <v>96.7</v>
      </c>
      <c r="H280" s="3" t="s">
        <v>37</v>
      </c>
      <c r="I280" s="3" t="s">
        <v>20</v>
      </c>
      <c r="J280" s="2" t="s">
        <v>963</v>
      </c>
      <c r="K280" s="3" t="s">
        <v>240</v>
      </c>
      <c r="L280" s="3" t="s">
        <v>389</v>
      </c>
      <c r="M280" s="3" t="s">
        <v>32</v>
      </c>
      <c r="N280" s="3" t="s">
        <v>964</v>
      </c>
      <c r="O280" s="3" t="s">
        <v>965</v>
      </c>
      <c r="P280">
        <f>IF(IFERROR(VLOOKUP(crocodile_dataset[[#This Row],[Observation ID]],A282:A1280,1,FALSE),0),1,0)</f>
        <v>0</v>
      </c>
    </row>
    <row r="281" spans="1:16" x14ac:dyDescent="0.2">
      <c r="A281" s="4">
        <v>280</v>
      </c>
      <c r="B281" s="3" t="s">
        <v>67</v>
      </c>
      <c r="C281" s="3" t="s">
        <v>68</v>
      </c>
      <c r="D281" s="3" t="s">
        <v>17</v>
      </c>
      <c r="E281" s="3" t="s">
        <v>69</v>
      </c>
      <c r="F281" s="1">
        <v>1.51</v>
      </c>
      <c r="G281" s="1">
        <v>23.7</v>
      </c>
      <c r="H281" s="3" t="s">
        <v>19</v>
      </c>
      <c r="I281" s="3" t="s">
        <v>104</v>
      </c>
      <c r="J281" s="2" t="s">
        <v>966</v>
      </c>
      <c r="K281" s="3" t="s">
        <v>142</v>
      </c>
      <c r="L281" s="3" t="s">
        <v>72</v>
      </c>
      <c r="M281" s="3" t="s">
        <v>73</v>
      </c>
      <c r="N281" s="3" t="s">
        <v>967</v>
      </c>
      <c r="O281" s="3" t="s">
        <v>968</v>
      </c>
      <c r="P281">
        <f>IF(IFERROR(VLOOKUP(crocodile_dataset[[#This Row],[Observation ID]],A283:A1281,1,FALSE),0),1,0)</f>
        <v>0</v>
      </c>
    </row>
    <row r="282" spans="1:16" x14ac:dyDescent="0.2">
      <c r="A282" s="4">
        <v>281</v>
      </c>
      <c r="B282" s="3" t="s">
        <v>188</v>
      </c>
      <c r="C282" s="3" t="s">
        <v>189</v>
      </c>
      <c r="D282" s="3" t="s">
        <v>17</v>
      </c>
      <c r="E282" s="3" t="s">
        <v>18</v>
      </c>
      <c r="F282" s="1">
        <v>1.76</v>
      </c>
      <c r="G282" s="1">
        <v>48.7</v>
      </c>
      <c r="H282" s="3" t="s">
        <v>37</v>
      </c>
      <c r="I282" s="3" t="s">
        <v>104</v>
      </c>
      <c r="J282" s="2" t="s">
        <v>969</v>
      </c>
      <c r="K282" s="3" t="s">
        <v>252</v>
      </c>
      <c r="L282" s="3" t="s">
        <v>46</v>
      </c>
      <c r="M282" s="3" t="s">
        <v>24</v>
      </c>
      <c r="N282" s="3" t="s">
        <v>970</v>
      </c>
      <c r="O282" s="3" t="s">
        <v>971</v>
      </c>
      <c r="P282">
        <f>IF(IFERROR(VLOOKUP(crocodile_dataset[[#This Row],[Observation ID]],A284:A1282,1,FALSE),0),1,0)</f>
        <v>0</v>
      </c>
    </row>
    <row r="283" spans="1:16" x14ac:dyDescent="0.2">
      <c r="A283" s="4">
        <v>282</v>
      </c>
      <c r="B283" s="3" t="s">
        <v>392</v>
      </c>
      <c r="C283" s="3" t="s">
        <v>393</v>
      </c>
      <c r="D283" s="3" t="s">
        <v>17</v>
      </c>
      <c r="E283" s="3" t="s">
        <v>18</v>
      </c>
      <c r="F283" s="1">
        <v>2.33</v>
      </c>
      <c r="G283" s="1">
        <v>69.2</v>
      </c>
      <c r="H283" s="3" t="s">
        <v>19</v>
      </c>
      <c r="I283" s="3" t="s">
        <v>20</v>
      </c>
      <c r="J283" s="2" t="s">
        <v>972</v>
      </c>
      <c r="K283" s="3" t="s">
        <v>191</v>
      </c>
      <c r="L283" s="3" t="s">
        <v>475</v>
      </c>
      <c r="M283" s="3" t="s">
        <v>24</v>
      </c>
      <c r="N283" s="3" t="s">
        <v>973</v>
      </c>
      <c r="O283" s="3" t="s">
        <v>974</v>
      </c>
      <c r="P283">
        <f>IF(IFERROR(VLOOKUP(crocodile_dataset[[#This Row],[Observation ID]],A285:A1283,1,FALSE),0),1,0)</f>
        <v>0</v>
      </c>
    </row>
    <row r="284" spans="1:16" x14ac:dyDescent="0.2">
      <c r="A284" s="4">
        <v>283</v>
      </c>
      <c r="B284" s="3" t="s">
        <v>183</v>
      </c>
      <c r="C284" s="3" t="s">
        <v>184</v>
      </c>
      <c r="D284" s="3" t="s">
        <v>17</v>
      </c>
      <c r="E284" s="3" t="s">
        <v>18</v>
      </c>
      <c r="F284" s="1">
        <v>2.02</v>
      </c>
      <c r="G284" s="1">
        <v>71.7</v>
      </c>
      <c r="H284" s="3" t="s">
        <v>61</v>
      </c>
      <c r="I284" s="3" t="s">
        <v>20</v>
      </c>
      <c r="J284" s="2" t="s">
        <v>975</v>
      </c>
      <c r="K284" s="3" t="s">
        <v>130</v>
      </c>
      <c r="L284" s="3" t="s">
        <v>788</v>
      </c>
      <c r="M284" s="3" t="s">
        <v>41</v>
      </c>
      <c r="N284" s="3" t="s">
        <v>976</v>
      </c>
      <c r="O284" s="3" t="s">
        <v>977</v>
      </c>
      <c r="P284">
        <f>IF(IFERROR(VLOOKUP(crocodile_dataset[[#This Row],[Observation ID]],A286:A1284,1,FALSE),0),1,0)</f>
        <v>0</v>
      </c>
    </row>
    <row r="285" spans="1:16" x14ac:dyDescent="0.2">
      <c r="A285" s="4">
        <v>284</v>
      </c>
      <c r="B285" s="3" t="s">
        <v>67</v>
      </c>
      <c r="C285" s="3" t="s">
        <v>68</v>
      </c>
      <c r="D285" s="3" t="s">
        <v>17</v>
      </c>
      <c r="E285" s="3" t="s">
        <v>69</v>
      </c>
      <c r="F285" s="1">
        <v>1.31</v>
      </c>
      <c r="G285" s="1">
        <v>21.1</v>
      </c>
      <c r="H285" s="3" t="s">
        <v>61</v>
      </c>
      <c r="I285" s="3" t="s">
        <v>38</v>
      </c>
      <c r="J285" s="2" t="s">
        <v>978</v>
      </c>
      <c r="K285" s="3" t="s">
        <v>71</v>
      </c>
      <c r="L285" s="3" t="s">
        <v>310</v>
      </c>
      <c r="M285" s="3" t="s">
        <v>73</v>
      </c>
      <c r="N285" s="3" t="s">
        <v>979</v>
      </c>
      <c r="O285" s="3" t="s">
        <v>980</v>
      </c>
      <c r="P285">
        <f>IF(IFERROR(VLOOKUP(crocodile_dataset[[#This Row],[Observation ID]],A287:A1285,1,FALSE),0),1,0)</f>
        <v>0</v>
      </c>
    </row>
    <row r="286" spans="1:16" x14ac:dyDescent="0.2">
      <c r="A286" s="4">
        <v>285</v>
      </c>
      <c r="B286" s="3" t="s">
        <v>59</v>
      </c>
      <c r="C286" s="3" t="s">
        <v>60</v>
      </c>
      <c r="D286" s="3" t="s">
        <v>17</v>
      </c>
      <c r="E286" s="3" t="s">
        <v>18</v>
      </c>
      <c r="F286" s="1">
        <v>2.76</v>
      </c>
      <c r="G286" s="1">
        <v>125.2</v>
      </c>
      <c r="H286" s="3" t="s">
        <v>19</v>
      </c>
      <c r="I286" s="3" t="s">
        <v>38</v>
      </c>
      <c r="J286" s="2" t="s">
        <v>981</v>
      </c>
      <c r="K286" s="3" t="s">
        <v>520</v>
      </c>
      <c r="L286" s="3" t="s">
        <v>581</v>
      </c>
      <c r="M286" s="3" t="s">
        <v>41</v>
      </c>
      <c r="N286" s="3" t="s">
        <v>982</v>
      </c>
      <c r="O286" s="3" t="s">
        <v>983</v>
      </c>
      <c r="P286">
        <f>IF(IFERROR(VLOOKUP(crocodile_dataset[[#This Row],[Observation ID]],A288:A1286,1,FALSE),0),1,0)</f>
        <v>0</v>
      </c>
    </row>
    <row r="287" spans="1:16" x14ac:dyDescent="0.2">
      <c r="A287" s="4">
        <v>286</v>
      </c>
      <c r="B287" s="3" t="s">
        <v>188</v>
      </c>
      <c r="C287" s="3" t="s">
        <v>189</v>
      </c>
      <c r="D287" s="3" t="s">
        <v>17</v>
      </c>
      <c r="E287" s="3" t="s">
        <v>18</v>
      </c>
      <c r="F287" s="1">
        <v>2.29</v>
      </c>
      <c r="G287" s="1">
        <v>83.8</v>
      </c>
      <c r="H287" s="3" t="s">
        <v>61</v>
      </c>
      <c r="I287" s="3" t="s">
        <v>38</v>
      </c>
      <c r="J287" s="2" t="s">
        <v>984</v>
      </c>
      <c r="K287" s="3" t="s">
        <v>191</v>
      </c>
      <c r="L287" s="3" t="s">
        <v>46</v>
      </c>
      <c r="M287" s="3" t="s">
        <v>24</v>
      </c>
      <c r="N287" s="3" t="s">
        <v>985</v>
      </c>
      <c r="O287" s="3" t="s">
        <v>986</v>
      </c>
      <c r="P287">
        <f>IF(IFERROR(VLOOKUP(crocodile_dataset[[#This Row],[Observation ID]],A289:A1287,1,FALSE),0),1,0)</f>
        <v>0</v>
      </c>
    </row>
    <row r="288" spans="1:16" x14ac:dyDescent="0.2">
      <c r="A288" s="4">
        <v>287</v>
      </c>
      <c r="B288" s="3" t="s">
        <v>188</v>
      </c>
      <c r="C288" s="3" t="s">
        <v>189</v>
      </c>
      <c r="D288" s="3" t="s">
        <v>17</v>
      </c>
      <c r="E288" s="3" t="s">
        <v>18</v>
      </c>
      <c r="F288" s="1">
        <v>2.89</v>
      </c>
      <c r="G288" s="1">
        <v>144.5</v>
      </c>
      <c r="H288" s="3" t="s">
        <v>19</v>
      </c>
      <c r="I288" s="3" t="s">
        <v>38</v>
      </c>
      <c r="J288" s="2" t="s">
        <v>987</v>
      </c>
      <c r="K288" s="3" t="s">
        <v>252</v>
      </c>
      <c r="L288" s="3" t="s">
        <v>23</v>
      </c>
      <c r="M288" s="3" t="s">
        <v>24</v>
      </c>
      <c r="N288" s="3" t="s">
        <v>988</v>
      </c>
      <c r="O288" s="3" t="s">
        <v>989</v>
      </c>
      <c r="P288">
        <f>IF(IFERROR(VLOOKUP(crocodile_dataset[[#This Row],[Observation ID]],A290:A1288,1,FALSE),0),1,0)</f>
        <v>0</v>
      </c>
    </row>
    <row r="289" spans="1:16" x14ac:dyDescent="0.2">
      <c r="A289" s="4">
        <v>288</v>
      </c>
      <c r="B289" s="3" t="s">
        <v>87</v>
      </c>
      <c r="C289" s="3" t="s">
        <v>88</v>
      </c>
      <c r="D289" s="3" t="s">
        <v>17</v>
      </c>
      <c r="E289" s="3" t="s">
        <v>69</v>
      </c>
      <c r="F289" s="1">
        <v>1.18</v>
      </c>
      <c r="G289" s="1">
        <v>15.7</v>
      </c>
      <c r="H289" s="3" t="s">
        <v>19</v>
      </c>
      <c r="I289" s="3" t="s">
        <v>20</v>
      </c>
      <c r="J289" s="2" t="s">
        <v>990</v>
      </c>
      <c r="K289" s="3" t="s">
        <v>272</v>
      </c>
      <c r="L289" s="3" t="s">
        <v>91</v>
      </c>
      <c r="M289" s="3" t="s">
        <v>32</v>
      </c>
      <c r="N289" s="3" t="s">
        <v>991</v>
      </c>
      <c r="O289" s="3" t="s">
        <v>992</v>
      </c>
      <c r="P289">
        <f>IF(IFERROR(VLOOKUP(crocodile_dataset[[#This Row],[Observation ID]],A291:A1289,1,FALSE),0),1,0)</f>
        <v>0</v>
      </c>
    </row>
    <row r="290" spans="1:16" x14ac:dyDescent="0.2">
      <c r="A290" s="4">
        <v>289</v>
      </c>
      <c r="B290" s="3" t="s">
        <v>67</v>
      </c>
      <c r="C290" s="3" t="s">
        <v>68</v>
      </c>
      <c r="D290" s="3" t="s">
        <v>17</v>
      </c>
      <c r="E290" s="3" t="s">
        <v>69</v>
      </c>
      <c r="F290" s="1">
        <v>1.2</v>
      </c>
      <c r="G290" s="1">
        <v>16.899999999999999</v>
      </c>
      <c r="H290" s="3" t="s">
        <v>19</v>
      </c>
      <c r="I290" s="3" t="s">
        <v>38</v>
      </c>
      <c r="J290" s="2" t="s">
        <v>993</v>
      </c>
      <c r="K290" s="3" t="s">
        <v>71</v>
      </c>
      <c r="L290" s="3" t="s">
        <v>72</v>
      </c>
      <c r="M290" s="3" t="s">
        <v>73</v>
      </c>
      <c r="N290" s="3" t="s">
        <v>994</v>
      </c>
      <c r="O290" s="3" t="s">
        <v>995</v>
      </c>
      <c r="P290">
        <f>IF(IFERROR(VLOOKUP(crocodile_dataset[[#This Row],[Observation ID]],A292:A1290,1,FALSE),0),1,0)</f>
        <v>0</v>
      </c>
    </row>
    <row r="291" spans="1:16" x14ac:dyDescent="0.2">
      <c r="A291" s="4">
        <v>290</v>
      </c>
      <c r="B291" s="3" t="s">
        <v>207</v>
      </c>
      <c r="C291" s="3" t="s">
        <v>208</v>
      </c>
      <c r="D291" s="3" t="s">
        <v>17</v>
      </c>
      <c r="E291" s="3" t="s">
        <v>18</v>
      </c>
      <c r="F291" s="1">
        <v>1.47</v>
      </c>
      <c r="G291" s="1">
        <v>30.9</v>
      </c>
      <c r="H291" s="3" t="s">
        <v>37</v>
      </c>
      <c r="I291" s="3" t="s">
        <v>104</v>
      </c>
      <c r="J291" s="2" t="s">
        <v>996</v>
      </c>
      <c r="K291" s="3" t="s">
        <v>210</v>
      </c>
      <c r="L291" s="3" t="s">
        <v>465</v>
      </c>
      <c r="M291" s="3" t="s">
        <v>24</v>
      </c>
      <c r="N291" s="3" t="s">
        <v>997</v>
      </c>
      <c r="O291" s="3" t="s">
        <v>998</v>
      </c>
      <c r="P291">
        <f>IF(IFERROR(VLOOKUP(crocodile_dataset[[#This Row],[Observation ID]],A293:A1291,1,FALSE),0),1,0)</f>
        <v>0</v>
      </c>
    </row>
    <row r="292" spans="1:16" x14ac:dyDescent="0.2">
      <c r="A292" s="4">
        <v>291</v>
      </c>
      <c r="B292" s="3" t="s">
        <v>67</v>
      </c>
      <c r="C292" s="3" t="s">
        <v>68</v>
      </c>
      <c r="D292" s="3" t="s">
        <v>17</v>
      </c>
      <c r="E292" s="3" t="s">
        <v>69</v>
      </c>
      <c r="F292" s="1">
        <v>1.36</v>
      </c>
      <c r="G292" s="1">
        <v>20.2</v>
      </c>
      <c r="H292" s="3" t="s">
        <v>19</v>
      </c>
      <c r="I292" s="3" t="s">
        <v>20</v>
      </c>
      <c r="J292" s="2" t="s">
        <v>999</v>
      </c>
      <c r="K292" s="3" t="s">
        <v>142</v>
      </c>
      <c r="L292" s="3" t="s">
        <v>72</v>
      </c>
      <c r="M292" s="3" t="s">
        <v>73</v>
      </c>
      <c r="N292" s="3" t="s">
        <v>1000</v>
      </c>
      <c r="O292" s="3" t="s">
        <v>1001</v>
      </c>
      <c r="P292">
        <f>IF(IFERROR(VLOOKUP(crocodile_dataset[[#This Row],[Observation ID]],A294:A1292,1,FALSE),0),1,0)</f>
        <v>0</v>
      </c>
    </row>
    <row r="293" spans="1:16" x14ac:dyDescent="0.2">
      <c r="A293" s="4">
        <v>292</v>
      </c>
      <c r="B293" s="3" t="s">
        <v>127</v>
      </c>
      <c r="C293" s="3" t="s">
        <v>128</v>
      </c>
      <c r="D293" s="3" t="s">
        <v>17</v>
      </c>
      <c r="E293" s="3" t="s">
        <v>18</v>
      </c>
      <c r="F293" s="1">
        <v>4.96</v>
      </c>
      <c r="G293" s="1">
        <v>637.20000000000005</v>
      </c>
      <c r="H293" s="3" t="s">
        <v>61</v>
      </c>
      <c r="I293" s="3" t="s">
        <v>20</v>
      </c>
      <c r="J293" s="2" t="s">
        <v>1002</v>
      </c>
      <c r="K293" s="3" t="s">
        <v>286</v>
      </c>
      <c r="L293" s="3" t="s">
        <v>131</v>
      </c>
      <c r="M293" s="3" t="s">
        <v>24</v>
      </c>
      <c r="N293" s="3" t="s">
        <v>1003</v>
      </c>
      <c r="O293" s="3" t="s">
        <v>1004</v>
      </c>
      <c r="P293">
        <f>IF(IFERROR(VLOOKUP(crocodile_dataset[[#This Row],[Observation ID]],A295:A1293,1,FALSE),0),1,0)</f>
        <v>0</v>
      </c>
    </row>
    <row r="294" spans="1:16" x14ac:dyDescent="0.2">
      <c r="A294" s="4">
        <v>293</v>
      </c>
      <c r="B294" s="3" t="s">
        <v>320</v>
      </c>
      <c r="C294" s="3" t="s">
        <v>321</v>
      </c>
      <c r="D294" s="3" t="s">
        <v>17</v>
      </c>
      <c r="E294" s="3" t="s">
        <v>203</v>
      </c>
      <c r="F294" s="1">
        <v>3.06</v>
      </c>
      <c r="G294" s="1">
        <v>180.7</v>
      </c>
      <c r="H294" s="3" t="s">
        <v>19</v>
      </c>
      <c r="I294" s="3" t="s">
        <v>38</v>
      </c>
      <c r="J294" s="2" t="s">
        <v>1005</v>
      </c>
      <c r="K294" s="3" t="s">
        <v>330</v>
      </c>
      <c r="L294" s="3" t="s">
        <v>355</v>
      </c>
      <c r="M294" s="3" t="s">
        <v>323</v>
      </c>
      <c r="N294" s="3" t="s">
        <v>1006</v>
      </c>
      <c r="O294" s="3" t="s">
        <v>1007</v>
      </c>
      <c r="P294">
        <f>IF(IFERROR(VLOOKUP(crocodile_dataset[[#This Row],[Observation ID]],A296:A1294,1,FALSE),0),1,0)</f>
        <v>0</v>
      </c>
    </row>
    <row r="295" spans="1:16" x14ac:dyDescent="0.2">
      <c r="A295" s="4">
        <v>294</v>
      </c>
      <c r="B295" s="3" t="s">
        <v>67</v>
      </c>
      <c r="C295" s="3" t="s">
        <v>68</v>
      </c>
      <c r="D295" s="3" t="s">
        <v>17</v>
      </c>
      <c r="E295" s="3" t="s">
        <v>69</v>
      </c>
      <c r="F295" s="1">
        <v>1.1100000000000001</v>
      </c>
      <c r="G295" s="1">
        <v>14.6</v>
      </c>
      <c r="H295" s="3" t="s">
        <v>61</v>
      </c>
      <c r="I295" s="3" t="s">
        <v>38</v>
      </c>
      <c r="J295" s="2" t="s">
        <v>1008</v>
      </c>
      <c r="K295" s="3" t="s">
        <v>142</v>
      </c>
      <c r="L295" s="3" t="s">
        <v>72</v>
      </c>
      <c r="M295" s="3" t="s">
        <v>73</v>
      </c>
      <c r="N295" s="3" t="s">
        <v>1009</v>
      </c>
      <c r="O295" s="3" t="s">
        <v>1010</v>
      </c>
      <c r="P295">
        <f>IF(IFERROR(VLOOKUP(crocodile_dataset[[#This Row],[Observation ID]],A297:A1295,1,FALSE),0),1,0)</f>
        <v>0</v>
      </c>
    </row>
    <row r="296" spans="1:16" x14ac:dyDescent="0.2">
      <c r="A296" s="4">
        <v>295</v>
      </c>
      <c r="B296" s="3" t="s">
        <v>201</v>
      </c>
      <c r="C296" s="3" t="s">
        <v>202</v>
      </c>
      <c r="D296" s="3" t="s">
        <v>17</v>
      </c>
      <c r="E296" s="3" t="s">
        <v>203</v>
      </c>
      <c r="F296" s="1">
        <v>3.15</v>
      </c>
      <c r="G296" s="1">
        <v>187.8</v>
      </c>
      <c r="H296" s="3" t="s">
        <v>19</v>
      </c>
      <c r="I296" s="3" t="s">
        <v>20</v>
      </c>
      <c r="J296" s="2" t="s">
        <v>838</v>
      </c>
      <c r="K296" s="3" t="s">
        <v>90</v>
      </c>
      <c r="L296" s="3" t="s">
        <v>23</v>
      </c>
      <c r="M296" s="3" t="s">
        <v>41</v>
      </c>
      <c r="N296" s="3" t="s">
        <v>1011</v>
      </c>
      <c r="O296" s="3" t="s">
        <v>1012</v>
      </c>
      <c r="P296">
        <f>IF(IFERROR(VLOOKUP(crocodile_dataset[[#This Row],[Observation ID]],A298:A1296,1,FALSE),0),1,0)</f>
        <v>0</v>
      </c>
    </row>
    <row r="297" spans="1:16" x14ac:dyDescent="0.2">
      <c r="A297" s="4">
        <v>296</v>
      </c>
      <c r="B297" s="3" t="s">
        <v>87</v>
      </c>
      <c r="C297" s="3" t="s">
        <v>88</v>
      </c>
      <c r="D297" s="3" t="s">
        <v>17</v>
      </c>
      <c r="E297" s="3" t="s">
        <v>69</v>
      </c>
      <c r="F297" s="1">
        <v>1.64</v>
      </c>
      <c r="G297" s="1">
        <v>25</v>
      </c>
      <c r="H297" s="3" t="s">
        <v>19</v>
      </c>
      <c r="I297" s="3" t="s">
        <v>20</v>
      </c>
      <c r="J297" s="2" t="s">
        <v>1013</v>
      </c>
      <c r="K297" s="3" t="s">
        <v>538</v>
      </c>
      <c r="L297" s="3" t="s">
        <v>72</v>
      </c>
      <c r="M297" s="3" t="s">
        <v>32</v>
      </c>
      <c r="N297" s="3" t="s">
        <v>1014</v>
      </c>
      <c r="O297" s="3" t="s">
        <v>1015</v>
      </c>
      <c r="P297">
        <f>IF(IFERROR(VLOOKUP(crocodile_dataset[[#This Row],[Observation ID]],A299:A1297,1,FALSE),0),1,0)</f>
        <v>0</v>
      </c>
    </row>
    <row r="298" spans="1:16" x14ac:dyDescent="0.2">
      <c r="A298" s="4">
        <v>297</v>
      </c>
      <c r="B298" s="3" t="s">
        <v>183</v>
      </c>
      <c r="C298" s="3" t="s">
        <v>184</v>
      </c>
      <c r="D298" s="3" t="s">
        <v>17</v>
      </c>
      <c r="E298" s="3" t="s">
        <v>18</v>
      </c>
      <c r="F298" s="1">
        <v>2.48</v>
      </c>
      <c r="G298" s="1">
        <v>104.1</v>
      </c>
      <c r="H298" s="3" t="s">
        <v>19</v>
      </c>
      <c r="I298" s="3" t="s">
        <v>104</v>
      </c>
      <c r="J298" s="2" t="s">
        <v>1016</v>
      </c>
      <c r="K298" s="3" t="s">
        <v>130</v>
      </c>
      <c r="L298" s="3" t="s">
        <v>788</v>
      </c>
      <c r="M298" s="3" t="s">
        <v>41</v>
      </c>
      <c r="N298" s="3" t="s">
        <v>1017</v>
      </c>
      <c r="O298" s="3" t="s">
        <v>1018</v>
      </c>
      <c r="P298">
        <f>IF(IFERROR(VLOOKUP(crocodile_dataset[[#This Row],[Observation ID]],A300:A1298,1,FALSE),0),1,0)</f>
        <v>0</v>
      </c>
    </row>
    <row r="299" spans="1:16" x14ac:dyDescent="0.2">
      <c r="A299" s="4">
        <v>298</v>
      </c>
      <c r="B299" s="3" t="s">
        <v>115</v>
      </c>
      <c r="C299" s="3" t="s">
        <v>116</v>
      </c>
      <c r="D299" s="3" t="s">
        <v>17</v>
      </c>
      <c r="E299" s="3" t="s">
        <v>18</v>
      </c>
      <c r="F299" s="1">
        <v>1.63</v>
      </c>
      <c r="G299" s="1">
        <v>169.1</v>
      </c>
      <c r="H299" s="3" t="s">
        <v>37</v>
      </c>
      <c r="I299" s="3" t="s">
        <v>38</v>
      </c>
      <c r="J299" s="2" t="s">
        <v>1019</v>
      </c>
      <c r="K299" s="3" t="s">
        <v>223</v>
      </c>
      <c r="L299" s="3" t="s">
        <v>153</v>
      </c>
      <c r="M299" s="3" t="s">
        <v>24</v>
      </c>
      <c r="N299" s="3" t="s">
        <v>1020</v>
      </c>
      <c r="O299" s="3" t="s">
        <v>1021</v>
      </c>
      <c r="P299">
        <f>IF(IFERROR(VLOOKUP(crocodile_dataset[[#This Row],[Observation ID]],A301:A1299,1,FALSE),0),1,0)</f>
        <v>0</v>
      </c>
    </row>
    <row r="300" spans="1:16" x14ac:dyDescent="0.2">
      <c r="A300" s="4">
        <v>299</v>
      </c>
      <c r="B300" s="3" t="s">
        <v>76</v>
      </c>
      <c r="C300" s="3" t="s">
        <v>77</v>
      </c>
      <c r="D300" s="3" t="s">
        <v>17</v>
      </c>
      <c r="E300" s="3" t="s">
        <v>18</v>
      </c>
      <c r="F300" s="1">
        <v>2.78</v>
      </c>
      <c r="G300" s="1">
        <v>153.80000000000001</v>
      </c>
      <c r="H300" s="3" t="s">
        <v>19</v>
      </c>
      <c r="I300" s="3" t="s">
        <v>38</v>
      </c>
      <c r="J300" s="2" t="s">
        <v>1022</v>
      </c>
      <c r="K300" s="3" t="s">
        <v>350</v>
      </c>
      <c r="L300" s="3" t="s">
        <v>80</v>
      </c>
      <c r="M300" s="3" t="s">
        <v>24</v>
      </c>
      <c r="N300" s="3" t="s">
        <v>1023</v>
      </c>
      <c r="O300" s="3" t="s">
        <v>1024</v>
      </c>
      <c r="P300">
        <f>IF(IFERROR(VLOOKUP(crocodile_dataset[[#This Row],[Observation ID]],A302:A1300,1,FALSE),0),1,0)</f>
        <v>0</v>
      </c>
    </row>
    <row r="301" spans="1:16" x14ac:dyDescent="0.2">
      <c r="A301" s="4">
        <v>300</v>
      </c>
      <c r="B301" s="3" t="s">
        <v>15</v>
      </c>
      <c r="C301" s="3" t="s">
        <v>16</v>
      </c>
      <c r="D301" s="3" t="s">
        <v>17</v>
      </c>
      <c r="E301" s="3" t="s">
        <v>18</v>
      </c>
      <c r="F301" s="1">
        <v>2.79</v>
      </c>
      <c r="G301" s="1">
        <v>101.5</v>
      </c>
      <c r="H301" s="3" t="s">
        <v>61</v>
      </c>
      <c r="I301" s="3" t="s">
        <v>20</v>
      </c>
      <c r="J301" s="2" t="s">
        <v>1025</v>
      </c>
      <c r="K301" s="3" t="s">
        <v>45</v>
      </c>
      <c r="L301" s="3" t="s">
        <v>23</v>
      </c>
      <c r="M301" s="3" t="s">
        <v>24</v>
      </c>
      <c r="N301" s="3" t="s">
        <v>1026</v>
      </c>
      <c r="O301" s="3" t="s">
        <v>1027</v>
      </c>
      <c r="P301">
        <f>IF(IFERROR(VLOOKUP(crocodile_dataset[[#This Row],[Observation ID]],A303:A1301,1,FALSE),0),1,0)</f>
        <v>0</v>
      </c>
    </row>
    <row r="302" spans="1:16" x14ac:dyDescent="0.2">
      <c r="A302" s="4">
        <v>301</v>
      </c>
      <c r="B302" s="3" t="s">
        <v>67</v>
      </c>
      <c r="C302" s="3" t="s">
        <v>68</v>
      </c>
      <c r="D302" s="3" t="s">
        <v>17</v>
      </c>
      <c r="E302" s="3" t="s">
        <v>69</v>
      </c>
      <c r="F302" s="1">
        <v>1.35</v>
      </c>
      <c r="G302" s="1">
        <v>23</v>
      </c>
      <c r="H302" s="3" t="s">
        <v>19</v>
      </c>
      <c r="I302" s="3" t="s">
        <v>38</v>
      </c>
      <c r="J302" s="2" t="s">
        <v>1028</v>
      </c>
      <c r="K302" s="3" t="s">
        <v>142</v>
      </c>
      <c r="L302" s="3" t="s">
        <v>72</v>
      </c>
      <c r="M302" s="3" t="s">
        <v>73</v>
      </c>
      <c r="N302" s="3" t="s">
        <v>1029</v>
      </c>
      <c r="O302" s="3" t="s">
        <v>1030</v>
      </c>
      <c r="P302">
        <f>IF(IFERROR(VLOOKUP(crocodile_dataset[[#This Row],[Observation ID]],A304:A1302,1,FALSE),0),1,0)</f>
        <v>0</v>
      </c>
    </row>
    <row r="303" spans="1:16" x14ac:dyDescent="0.2">
      <c r="A303" s="4">
        <v>302</v>
      </c>
      <c r="B303" s="3" t="s">
        <v>127</v>
      </c>
      <c r="C303" s="3" t="s">
        <v>128</v>
      </c>
      <c r="D303" s="3" t="s">
        <v>17</v>
      </c>
      <c r="E303" s="3" t="s">
        <v>18</v>
      </c>
      <c r="F303" s="1">
        <v>3.62</v>
      </c>
      <c r="G303" s="1">
        <v>437.6</v>
      </c>
      <c r="H303" s="3" t="s">
        <v>19</v>
      </c>
      <c r="I303" s="3" t="s">
        <v>38</v>
      </c>
      <c r="J303" s="2" t="s">
        <v>1031</v>
      </c>
      <c r="K303" s="3" t="s">
        <v>52</v>
      </c>
      <c r="L303" s="3" t="s">
        <v>266</v>
      </c>
      <c r="M303" s="3" t="s">
        <v>24</v>
      </c>
      <c r="N303" s="3" t="s">
        <v>1032</v>
      </c>
      <c r="O303" s="3" t="s">
        <v>1033</v>
      </c>
      <c r="P303">
        <f>IF(IFERROR(VLOOKUP(crocodile_dataset[[#This Row],[Observation ID]],A305:A1303,1,FALSE),0),1,0)</f>
        <v>0</v>
      </c>
    </row>
    <row r="304" spans="1:16" x14ac:dyDescent="0.2">
      <c r="A304" s="4">
        <v>303</v>
      </c>
      <c r="B304" s="3" t="s">
        <v>145</v>
      </c>
      <c r="C304" s="3" t="s">
        <v>146</v>
      </c>
      <c r="D304" s="3" t="s">
        <v>17</v>
      </c>
      <c r="E304" s="3" t="s">
        <v>18</v>
      </c>
      <c r="F304" s="1">
        <v>2.61</v>
      </c>
      <c r="G304" s="1">
        <v>119.8</v>
      </c>
      <c r="H304" s="3" t="s">
        <v>19</v>
      </c>
      <c r="I304" s="3" t="s">
        <v>38</v>
      </c>
      <c r="J304" s="2" t="s">
        <v>1034</v>
      </c>
      <c r="K304" s="3" t="s">
        <v>148</v>
      </c>
      <c r="L304" s="3" t="s">
        <v>23</v>
      </c>
      <c r="M304" s="3" t="s">
        <v>41</v>
      </c>
      <c r="N304" s="3" t="s">
        <v>1035</v>
      </c>
      <c r="O304" s="3" t="s">
        <v>1036</v>
      </c>
      <c r="P304">
        <f>IF(IFERROR(VLOOKUP(crocodile_dataset[[#This Row],[Observation ID]],A306:A1304,1,FALSE),0),1,0)</f>
        <v>0</v>
      </c>
    </row>
    <row r="305" spans="1:16" x14ac:dyDescent="0.2">
      <c r="A305" s="4">
        <v>304</v>
      </c>
      <c r="B305" s="3" t="s">
        <v>59</v>
      </c>
      <c r="C305" s="3" t="s">
        <v>60</v>
      </c>
      <c r="D305" s="3" t="s">
        <v>17</v>
      </c>
      <c r="E305" s="3" t="s">
        <v>18</v>
      </c>
      <c r="F305" s="1">
        <v>2.1800000000000002</v>
      </c>
      <c r="G305" s="1">
        <v>76.2</v>
      </c>
      <c r="H305" s="3" t="s">
        <v>19</v>
      </c>
      <c r="I305" s="3" t="s">
        <v>20</v>
      </c>
      <c r="J305" s="2" t="s">
        <v>1037</v>
      </c>
      <c r="K305" s="3" t="s">
        <v>98</v>
      </c>
      <c r="L305" s="3" t="s">
        <v>64</v>
      </c>
      <c r="M305" s="3" t="s">
        <v>41</v>
      </c>
      <c r="N305" s="3" t="s">
        <v>1038</v>
      </c>
      <c r="O305" s="3" t="s">
        <v>1039</v>
      </c>
      <c r="P305">
        <f>IF(IFERROR(VLOOKUP(crocodile_dataset[[#This Row],[Observation ID]],A307:A1305,1,FALSE),0),1,0)</f>
        <v>0</v>
      </c>
    </row>
    <row r="306" spans="1:16" x14ac:dyDescent="0.2">
      <c r="A306" s="4">
        <v>305</v>
      </c>
      <c r="B306" s="3" t="s">
        <v>320</v>
      </c>
      <c r="C306" s="3" t="s">
        <v>321</v>
      </c>
      <c r="D306" s="3" t="s">
        <v>17</v>
      </c>
      <c r="E306" s="3" t="s">
        <v>203</v>
      </c>
      <c r="F306" s="1">
        <v>2.06</v>
      </c>
      <c r="G306" s="1">
        <v>75.7</v>
      </c>
      <c r="H306" s="3" t="s">
        <v>61</v>
      </c>
      <c r="I306" s="3" t="s">
        <v>20</v>
      </c>
      <c r="J306" s="2" t="s">
        <v>1040</v>
      </c>
      <c r="K306" s="3" t="s">
        <v>297</v>
      </c>
      <c r="L306" s="3" t="s">
        <v>355</v>
      </c>
      <c r="M306" s="3" t="s">
        <v>323</v>
      </c>
      <c r="N306" s="3" t="s">
        <v>1041</v>
      </c>
      <c r="O306" s="3" t="s">
        <v>1042</v>
      </c>
      <c r="P306">
        <f>IF(IFERROR(VLOOKUP(crocodile_dataset[[#This Row],[Observation ID]],A308:A1306,1,FALSE),0),1,0)</f>
        <v>0</v>
      </c>
    </row>
    <row r="307" spans="1:16" x14ac:dyDescent="0.2">
      <c r="A307" s="4">
        <v>306</v>
      </c>
      <c r="B307" s="3" t="s">
        <v>59</v>
      </c>
      <c r="C307" s="3" t="s">
        <v>60</v>
      </c>
      <c r="D307" s="3" t="s">
        <v>17</v>
      </c>
      <c r="E307" s="3" t="s">
        <v>18</v>
      </c>
      <c r="F307" s="1">
        <v>2.92</v>
      </c>
      <c r="G307" s="1">
        <v>150.69999999999999</v>
      </c>
      <c r="H307" s="3" t="s">
        <v>19</v>
      </c>
      <c r="I307" s="3" t="s">
        <v>20</v>
      </c>
      <c r="J307" s="2" t="s">
        <v>1043</v>
      </c>
      <c r="K307" s="3" t="s">
        <v>98</v>
      </c>
      <c r="L307" s="3" t="s">
        <v>23</v>
      </c>
      <c r="M307" s="3" t="s">
        <v>41</v>
      </c>
      <c r="N307" s="3" t="s">
        <v>1044</v>
      </c>
      <c r="O307" s="3" t="s">
        <v>1045</v>
      </c>
      <c r="P307">
        <f>IF(IFERROR(VLOOKUP(crocodile_dataset[[#This Row],[Observation ID]],A309:A1307,1,FALSE),0),1,0)</f>
        <v>0</v>
      </c>
    </row>
    <row r="308" spans="1:16" x14ac:dyDescent="0.2">
      <c r="A308" s="4">
        <v>307</v>
      </c>
      <c r="B308" s="3" t="s">
        <v>67</v>
      </c>
      <c r="C308" s="3" t="s">
        <v>68</v>
      </c>
      <c r="D308" s="3" t="s">
        <v>17</v>
      </c>
      <c r="E308" s="3" t="s">
        <v>69</v>
      </c>
      <c r="F308" s="1">
        <v>1.1200000000000001</v>
      </c>
      <c r="G308" s="1">
        <v>15.5</v>
      </c>
      <c r="H308" s="3" t="s">
        <v>19</v>
      </c>
      <c r="I308" s="3" t="s">
        <v>38</v>
      </c>
      <c r="J308" s="2" t="s">
        <v>1046</v>
      </c>
      <c r="K308" s="3" t="s">
        <v>71</v>
      </c>
      <c r="L308" s="3" t="s">
        <v>72</v>
      </c>
      <c r="M308" s="3" t="s">
        <v>73</v>
      </c>
      <c r="N308" s="3" t="s">
        <v>1047</v>
      </c>
      <c r="O308" s="3" t="s">
        <v>1048</v>
      </c>
      <c r="P308">
        <f>IF(IFERROR(VLOOKUP(crocodile_dataset[[#This Row],[Observation ID]],A310:A1308,1,FALSE),0),1,0)</f>
        <v>0</v>
      </c>
    </row>
    <row r="309" spans="1:16" x14ac:dyDescent="0.2">
      <c r="A309" s="4">
        <v>308</v>
      </c>
      <c r="B309" s="3" t="s">
        <v>67</v>
      </c>
      <c r="C309" s="3" t="s">
        <v>68</v>
      </c>
      <c r="D309" s="3" t="s">
        <v>17</v>
      </c>
      <c r="E309" s="3" t="s">
        <v>69</v>
      </c>
      <c r="F309" s="1">
        <v>1.47</v>
      </c>
      <c r="G309" s="1">
        <v>25.1</v>
      </c>
      <c r="H309" s="3" t="s">
        <v>61</v>
      </c>
      <c r="I309" s="3" t="s">
        <v>104</v>
      </c>
      <c r="J309" s="2" t="s">
        <v>1049</v>
      </c>
      <c r="K309" s="3" t="s">
        <v>71</v>
      </c>
      <c r="L309" s="3" t="s">
        <v>72</v>
      </c>
      <c r="M309" s="3" t="s">
        <v>73</v>
      </c>
      <c r="N309" s="3" t="s">
        <v>1050</v>
      </c>
      <c r="O309" s="3" t="s">
        <v>1051</v>
      </c>
      <c r="P309">
        <f>IF(IFERROR(VLOOKUP(crocodile_dataset[[#This Row],[Observation ID]],A311:A1309,1,FALSE),0),1,0)</f>
        <v>0</v>
      </c>
    </row>
    <row r="310" spans="1:16" x14ac:dyDescent="0.2">
      <c r="A310" s="4">
        <v>309</v>
      </c>
      <c r="B310" s="3" t="s">
        <v>392</v>
      </c>
      <c r="C310" s="3" t="s">
        <v>393</v>
      </c>
      <c r="D310" s="3" t="s">
        <v>17</v>
      </c>
      <c r="E310" s="3" t="s">
        <v>18</v>
      </c>
      <c r="F310" s="1">
        <v>1.51</v>
      </c>
      <c r="G310" s="1">
        <v>43.1</v>
      </c>
      <c r="H310" s="3" t="s">
        <v>37</v>
      </c>
      <c r="I310" s="3" t="s">
        <v>20</v>
      </c>
      <c r="J310" s="2" t="s">
        <v>1052</v>
      </c>
      <c r="K310" s="3" t="s">
        <v>191</v>
      </c>
      <c r="L310" s="3" t="s">
        <v>46</v>
      </c>
      <c r="M310" s="3" t="s">
        <v>24</v>
      </c>
      <c r="N310" s="3" t="s">
        <v>1053</v>
      </c>
      <c r="O310" s="3" t="s">
        <v>1054</v>
      </c>
      <c r="P310">
        <f>IF(IFERROR(VLOOKUP(crocodile_dataset[[#This Row],[Observation ID]],A312:A1310,1,FALSE),0),1,0)</f>
        <v>0</v>
      </c>
    </row>
    <row r="311" spans="1:16" x14ac:dyDescent="0.2">
      <c r="A311" s="4">
        <v>310</v>
      </c>
      <c r="B311" s="3" t="s">
        <v>127</v>
      </c>
      <c r="C311" s="3" t="s">
        <v>128</v>
      </c>
      <c r="D311" s="3" t="s">
        <v>17</v>
      </c>
      <c r="E311" s="3" t="s">
        <v>18</v>
      </c>
      <c r="F311" s="1">
        <v>3.65</v>
      </c>
      <c r="G311" s="1">
        <v>449.3</v>
      </c>
      <c r="H311" s="3" t="s">
        <v>37</v>
      </c>
      <c r="I311" s="3" t="s">
        <v>104</v>
      </c>
      <c r="J311" s="2" t="s">
        <v>1055</v>
      </c>
      <c r="K311" s="3" t="s">
        <v>191</v>
      </c>
      <c r="L311" s="3" t="s">
        <v>131</v>
      </c>
      <c r="M311" s="3" t="s">
        <v>24</v>
      </c>
      <c r="N311" s="3" t="s">
        <v>1056</v>
      </c>
      <c r="O311" s="3" t="s">
        <v>1057</v>
      </c>
      <c r="P311">
        <f>IF(IFERROR(VLOOKUP(crocodile_dataset[[#This Row],[Observation ID]],A313:A1311,1,FALSE),0),1,0)</f>
        <v>0</v>
      </c>
    </row>
    <row r="312" spans="1:16" x14ac:dyDescent="0.2">
      <c r="A312" s="4">
        <v>311</v>
      </c>
      <c r="B312" s="3" t="s">
        <v>188</v>
      </c>
      <c r="C312" s="3" t="s">
        <v>189</v>
      </c>
      <c r="D312" s="3" t="s">
        <v>17</v>
      </c>
      <c r="E312" s="3" t="s">
        <v>18</v>
      </c>
      <c r="F312" s="1">
        <v>2.2599999999999998</v>
      </c>
      <c r="G312" s="1">
        <v>83.5</v>
      </c>
      <c r="H312" s="3" t="s">
        <v>19</v>
      </c>
      <c r="I312" s="3" t="s">
        <v>38</v>
      </c>
      <c r="J312" s="2" t="s">
        <v>1058</v>
      </c>
      <c r="K312" s="3" t="s">
        <v>252</v>
      </c>
      <c r="L312" s="3" t="s">
        <v>46</v>
      </c>
      <c r="M312" s="3" t="s">
        <v>24</v>
      </c>
      <c r="N312" s="3" t="s">
        <v>1059</v>
      </c>
      <c r="O312" s="3" t="s">
        <v>1060</v>
      </c>
      <c r="P312">
        <f>IF(IFERROR(VLOOKUP(crocodile_dataset[[#This Row],[Observation ID]],A314:A1312,1,FALSE),0),1,0)</f>
        <v>0</v>
      </c>
    </row>
    <row r="313" spans="1:16" x14ac:dyDescent="0.2">
      <c r="A313" s="4">
        <v>312</v>
      </c>
      <c r="B313" s="3" t="s">
        <v>392</v>
      </c>
      <c r="C313" s="3" t="s">
        <v>393</v>
      </c>
      <c r="D313" s="3" t="s">
        <v>17</v>
      </c>
      <c r="E313" s="3" t="s">
        <v>18</v>
      </c>
      <c r="F313" s="1">
        <v>1.34</v>
      </c>
      <c r="G313" s="1">
        <v>43.5</v>
      </c>
      <c r="H313" s="3" t="s">
        <v>37</v>
      </c>
      <c r="I313" s="3" t="s">
        <v>104</v>
      </c>
      <c r="J313" s="2" t="s">
        <v>1061</v>
      </c>
      <c r="K313" s="3" t="s">
        <v>191</v>
      </c>
      <c r="L313" s="3" t="s">
        <v>475</v>
      </c>
      <c r="M313" s="3" t="s">
        <v>24</v>
      </c>
      <c r="N313" s="3" t="s">
        <v>1062</v>
      </c>
      <c r="O313" s="3" t="s">
        <v>1063</v>
      </c>
      <c r="P313">
        <f>IF(IFERROR(VLOOKUP(crocodile_dataset[[#This Row],[Observation ID]],A315:A1313,1,FALSE),0),1,0)</f>
        <v>0</v>
      </c>
    </row>
    <row r="314" spans="1:16" x14ac:dyDescent="0.2">
      <c r="A314" s="4">
        <v>313</v>
      </c>
      <c r="B314" s="3" t="s">
        <v>145</v>
      </c>
      <c r="C314" s="3" t="s">
        <v>146</v>
      </c>
      <c r="D314" s="3" t="s">
        <v>17</v>
      </c>
      <c r="E314" s="3" t="s">
        <v>18</v>
      </c>
      <c r="F314" s="1">
        <v>1.51</v>
      </c>
      <c r="G314" s="1">
        <v>59.1</v>
      </c>
      <c r="H314" s="3" t="s">
        <v>37</v>
      </c>
      <c r="I314" s="3" t="s">
        <v>38</v>
      </c>
      <c r="J314" s="2" t="s">
        <v>1064</v>
      </c>
      <c r="K314" s="3" t="s">
        <v>148</v>
      </c>
      <c r="L314" s="3" t="s">
        <v>23</v>
      </c>
      <c r="M314" s="3" t="s">
        <v>41</v>
      </c>
      <c r="N314" s="3" t="s">
        <v>1065</v>
      </c>
      <c r="O314" s="3" t="s">
        <v>1066</v>
      </c>
      <c r="P314">
        <f>IF(IFERROR(VLOOKUP(crocodile_dataset[[#This Row],[Observation ID]],A316:A1314,1,FALSE),0),1,0)</f>
        <v>0</v>
      </c>
    </row>
    <row r="315" spans="1:16" x14ac:dyDescent="0.2">
      <c r="A315" s="4">
        <v>314</v>
      </c>
      <c r="B315" s="3" t="s">
        <v>320</v>
      </c>
      <c r="C315" s="3" t="s">
        <v>321</v>
      </c>
      <c r="D315" s="3" t="s">
        <v>17</v>
      </c>
      <c r="E315" s="3" t="s">
        <v>203</v>
      </c>
      <c r="F315" s="1">
        <v>0.79</v>
      </c>
      <c r="G315" s="1">
        <v>33.9</v>
      </c>
      <c r="H315" s="3" t="s">
        <v>37</v>
      </c>
      <c r="I315" s="3" t="s">
        <v>20</v>
      </c>
      <c r="J315" s="2" t="s">
        <v>1067</v>
      </c>
      <c r="K315" s="3" t="s">
        <v>330</v>
      </c>
      <c r="L315" s="3" t="s">
        <v>355</v>
      </c>
      <c r="M315" s="3" t="s">
        <v>323</v>
      </c>
      <c r="N315" s="3" t="s">
        <v>1068</v>
      </c>
      <c r="O315" s="3" t="s">
        <v>1069</v>
      </c>
      <c r="P315">
        <f>IF(IFERROR(VLOOKUP(crocodile_dataset[[#This Row],[Observation ID]],A317:A1315,1,FALSE),0),1,0)</f>
        <v>0</v>
      </c>
    </row>
    <row r="316" spans="1:16" x14ac:dyDescent="0.2">
      <c r="A316" s="4">
        <v>315</v>
      </c>
      <c r="B316" s="3" t="s">
        <v>127</v>
      </c>
      <c r="C316" s="3" t="s">
        <v>128</v>
      </c>
      <c r="D316" s="3" t="s">
        <v>17</v>
      </c>
      <c r="E316" s="3" t="s">
        <v>18</v>
      </c>
      <c r="F316" s="1">
        <v>4.33</v>
      </c>
      <c r="G316" s="1">
        <v>658.3</v>
      </c>
      <c r="H316" s="3" t="s">
        <v>19</v>
      </c>
      <c r="I316" s="3" t="s">
        <v>38</v>
      </c>
      <c r="J316" s="2" t="s">
        <v>1070</v>
      </c>
      <c r="K316" s="3" t="s">
        <v>359</v>
      </c>
      <c r="L316" s="3" t="s">
        <v>479</v>
      </c>
      <c r="M316" s="3" t="s">
        <v>24</v>
      </c>
      <c r="N316" s="3" t="s">
        <v>1071</v>
      </c>
      <c r="O316" s="3" t="s">
        <v>1072</v>
      </c>
      <c r="P316">
        <f>IF(IFERROR(VLOOKUP(crocodile_dataset[[#This Row],[Observation ID]],A318:A1316,1,FALSE),0),1,0)</f>
        <v>0</v>
      </c>
    </row>
    <row r="317" spans="1:16" x14ac:dyDescent="0.2">
      <c r="A317" s="4">
        <v>316</v>
      </c>
      <c r="B317" s="3" t="s">
        <v>183</v>
      </c>
      <c r="C317" s="3" t="s">
        <v>184</v>
      </c>
      <c r="D317" s="3" t="s">
        <v>17</v>
      </c>
      <c r="E317" s="3" t="s">
        <v>18</v>
      </c>
      <c r="F317" s="1">
        <v>1.67</v>
      </c>
      <c r="G317" s="1">
        <v>48.8</v>
      </c>
      <c r="H317" s="3" t="s">
        <v>19</v>
      </c>
      <c r="I317" s="3" t="s">
        <v>20</v>
      </c>
      <c r="J317" s="2" t="s">
        <v>1073</v>
      </c>
      <c r="K317" s="3" t="s">
        <v>130</v>
      </c>
      <c r="L317" s="3" t="s">
        <v>195</v>
      </c>
      <c r="M317" s="3" t="s">
        <v>41</v>
      </c>
      <c r="N317" s="3" t="s">
        <v>1074</v>
      </c>
      <c r="O317" s="3" t="s">
        <v>1075</v>
      </c>
      <c r="P317">
        <f>IF(IFERROR(VLOOKUP(crocodile_dataset[[#This Row],[Observation ID]],A319:A1317,1,FALSE),0),1,0)</f>
        <v>0</v>
      </c>
    </row>
    <row r="318" spans="1:16" x14ac:dyDescent="0.2">
      <c r="A318" s="4">
        <v>317</v>
      </c>
      <c r="B318" s="3" t="s">
        <v>201</v>
      </c>
      <c r="C318" s="3" t="s">
        <v>202</v>
      </c>
      <c r="D318" s="3" t="s">
        <v>17</v>
      </c>
      <c r="E318" s="3" t="s">
        <v>203</v>
      </c>
      <c r="F318" s="1">
        <v>2.94</v>
      </c>
      <c r="G318" s="1">
        <v>142.5</v>
      </c>
      <c r="H318" s="3" t="s">
        <v>19</v>
      </c>
      <c r="I318" s="3" t="s">
        <v>38</v>
      </c>
      <c r="J318" s="2" t="s">
        <v>1076</v>
      </c>
      <c r="K318" s="3" t="s">
        <v>106</v>
      </c>
      <c r="L318" s="3" t="s">
        <v>259</v>
      </c>
      <c r="M318" s="3" t="s">
        <v>41</v>
      </c>
      <c r="N318" s="3" t="s">
        <v>1077</v>
      </c>
      <c r="O318" s="3" t="s">
        <v>1078</v>
      </c>
      <c r="P318">
        <f>IF(IFERROR(VLOOKUP(crocodile_dataset[[#This Row],[Observation ID]],A320:A1318,1,FALSE),0),1,0)</f>
        <v>0</v>
      </c>
    </row>
    <row r="319" spans="1:16" x14ac:dyDescent="0.2">
      <c r="A319" s="4">
        <v>318</v>
      </c>
      <c r="B319" s="3" t="s">
        <v>35</v>
      </c>
      <c r="C319" s="3" t="s">
        <v>36</v>
      </c>
      <c r="D319" s="3" t="s">
        <v>17</v>
      </c>
      <c r="E319" s="3" t="s">
        <v>18</v>
      </c>
      <c r="F319" s="1">
        <v>1.9</v>
      </c>
      <c r="G319" s="1">
        <v>121.2</v>
      </c>
      <c r="H319" s="3" t="s">
        <v>37</v>
      </c>
      <c r="I319" s="3" t="s">
        <v>38</v>
      </c>
      <c r="J319" s="2" t="s">
        <v>1079</v>
      </c>
      <c r="K319" s="3" t="s">
        <v>30</v>
      </c>
      <c r="L319" s="3" t="s">
        <v>40</v>
      </c>
      <c r="M319" s="3" t="s">
        <v>41</v>
      </c>
      <c r="N319" s="3" t="s">
        <v>1080</v>
      </c>
      <c r="O319" s="3" t="s">
        <v>1081</v>
      </c>
      <c r="P319">
        <f>IF(IFERROR(VLOOKUP(crocodile_dataset[[#This Row],[Observation ID]],A321:A1319,1,FALSE),0),1,0)</f>
        <v>0</v>
      </c>
    </row>
    <row r="320" spans="1:16" x14ac:dyDescent="0.2">
      <c r="A320" s="4">
        <v>319</v>
      </c>
      <c r="B320" s="3" t="s">
        <v>120</v>
      </c>
      <c r="C320" s="3" t="s">
        <v>121</v>
      </c>
      <c r="D320" s="3" t="s">
        <v>17</v>
      </c>
      <c r="E320" s="3" t="s">
        <v>18</v>
      </c>
      <c r="F320" s="1">
        <v>2.81</v>
      </c>
      <c r="G320" s="1">
        <v>138.5</v>
      </c>
      <c r="H320" s="3" t="s">
        <v>19</v>
      </c>
      <c r="I320" s="3" t="s">
        <v>104</v>
      </c>
      <c r="J320" s="2" t="s">
        <v>1082</v>
      </c>
      <c r="K320" s="3" t="s">
        <v>123</v>
      </c>
      <c r="L320" s="3" t="s">
        <v>124</v>
      </c>
      <c r="M320" s="3" t="s">
        <v>73</v>
      </c>
      <c r="N320" s="3" t="s">
        <v>1083</v>
      </c>
      <c r="O320" s="3" t="s">
        <v>1084</v>
      </c>
      <c r="P320">
        <f>IF(IFERROR(VLOOKUP(crocodile_dataset[[#This Row],[Observation ID]],A322:A1320,1,FALSE),0),1,0)</f>
        <v>0</v>
      </c>
    </row>
    <row r="321" spans="1:16" x14ac:dyDescent="0.2">
      <c r="A321" s="4">
        <v>320</v>
      </c>
      <c r="B321" s="3" t="s">
        <v>59</v>
      </c>
      <c r="C321" s="3" t="s">
        <v>60</v>
      </c>
      <c r="D321" s="3" t="s">
        <v>17</v>
      </c>
      <c r="E321" s="3" t="s">
        <v>18</v>
      </c>
      <c r="F321" s="1">
        <v>2.97</v>
      </c>
      <c r="G321" s="1">
        <v>181.1</v>
      </c>
      <c r="H321" s="3" t="s">
        <v>19</v>
      </c>
      <c r="I321" s="3" t="s">
        <v>20</v>
      </c>
      <c r="J321" s="2" t="s">
        <v>1085</v>
      </c>
      <c r="K321" s="3" t="s">
        <v>98</v>
      </c>
      <c r="L321" s="3" t="s">
        <v>23</v>
      </c>
      <c r="M321" s="3" t="s">
        <v>41</v>
      </c>
      <c r="N321" s="3" t="s">
        <v>1086</v>
      </c>
      <c r="O321" s="3" t="s">
        <v>1087</v>
      </c>
      <c r="P321">
        <f>IF(IFERROR(VLOOKUP(crocodile_dataset[[#This Row],[Observation ID]],A323:A1321,1,FALSE),0),1,0)</f>
        <v>0</v>
      </c>
    </row>
    <row r="322" spans="1:16" x14ac:dyDescent="0.2">
      <c r="A322" s="4">
        <v>321</v>
      </c>
      <c r="B322" s="3" t="s">
        <v>188</v>
      </c>
      <c r="C322" s="3" t="s">
        <v>189</v>
      </c>
      <c r="D322" s="3" t="s">
        <v>17</v>
      </c>
      <c r="E322" s="3" t="s">
        <v>18</v>
      </c>
      <c r="F322" s="1">
        <v>2.73</v>
      </c>
      <c r="G322" s="1">
        <v>104.6</v>
      </c>
      <c r="H322" s="3" t="s">
        <v>19</v>
      </c>
      <c r="I322" s="3" t="s">
        <v>38</v>
      </c>
      <c r="J322" s="2" t="s">
        <v>1088</v>
      </c>
      <c r="K322" s="3" t="s">
        <v>252</v>
      </c>
      <c r="L322" s="3" t="s">
        <v>46</v>
      </c>
      <c r="M322" s="3" t="s">
        <v>24</v>
      </c>
      <c r="N322" s="3" t="s">
        <v>1089</v>
      </c>
      <c r="O322" s="3" t="s">
        <v>1090</v>
      </c>
      <c r="P322">
        <f>IF(IFERROR(VLOOKUP(crocodile_dataset[[#This Row],[Observation ID]],A324:A1322,1,FALSE),0),1,0)</f>
        <v>0</v>
      </c>
    </row>
    <row r="323" spans="1:16" x14ac:dyDescent="0.2">
      <c r="A323" s="4">
        <v>322</v>
      </c>
      <c r="B323" s="3" t="s">
        <v>183</v>
      </c>
      <c r="C323" s="3" t="s">
        <v>184</v>
      </c>
      <c r="D323" s="3" t="s">
        <v>17</v>
      </c>
      <c r="E323" s="3" t="s">
        <v>18</v>
      </c>
      <c r="F323" s="1">
        <v>1.73</v>
      </c>
      <c r="G323" s="1">
        <v>45.3</v>
      </c>
      <c r="H323" s="3" t="s">
        <v>61</v>
      </c>
      <c r="I323" s="3" t="s">
        <v>38</v>
      </c>
      <c r="J323" s="2" t="s">
        <v>1091</v>
      </c>
      <c r="K323" s="3" t="s">
        <v>130</v>
      </c>
      <c r="L323" s="3" t="s">
        <v>788</v>
      </c>
      <c r="M323" s="3" t="s">
        <v>41</v>
      </c>
      <c r="N323" s="3" t="s">
        <v>1092</v>
      </c>
      <c r="O323" s="3" t="s">
        <v>1093</v>
      </c>
      <c r="P323">
        <f>IF(IFERROR(VLOOKUP(crocodile_dataset[[#This Row],[Observation ID]],A325:A1323,1,FALSE),0),1,0)</f>
        <v>0</v>
      </c>
    </row>
    <row r="324" spans="1:16" x14ac:dyDescent="0.2">
      <c r="A324" s="4">
        <v>323</v>
      </c>
      <c r="B324" s="3" t="s">
        <v>49</v>
      </c>
      <c r="C324" s="3" t="s">
        <v>50</v>
      </c>
      <c r="D324" s="3" t="s">
        <v>17</v>
      </c>
      <c r="E324" s="3" t="s">
        <v>18</v>
      </c>
      <c r="F324" s="1">
        <v>3.22</v>
      </c>
      <c r="G324" s="1">
        <v>193.4</v>
      </c>
      <c r="H324" s="3" t="s">
        <v>61</v>
      </c>
      <c r="I324" s="3" t="s">
        <v>38</v>
      </c>
      <c r="J324" s="2" t="s">
        <v>1094</v>
      </c>
      <c r="K324" s="3" t="s">
        <v>742</v>
      </c>
      <c r="L324" s="3" t="s">
        <v>153</v>
      </c>
      <c r="M324" s="3" t="s">
        <v>32</v>
      </c>
      <c r="N324" s="3" t="s">
        <v>1095</v>
      </c>
      <c r="O324" s="3" t="s">
        <v>1096</v>
      </c>
      <c r="P324">
        <f>IF(IFERROR(VLOOKUP(crocodile_dataset[[#This Row],[Observation ID]],A326:A1324,1,FALSE),0),1,0)</f>
        <v>0</v>
      </c>
    </row>
    <row r="325" spans="1:16" x14ac:dyDescent="0.2">
      <c r="A325" s="4">
        <v>324</v>
      </c>
      <c r="B325" s="3" t="s">
        <v>27</v>
      </c>
      <c r="C325" s="3" t="s">
        <v>28</v>
      </c>
      <c r="D325" s="3" t="s">
        <v>17</v>
      </c>
      <c r="E325" s="3" t="s">
        <v>18</v>
      </c>
      <c r="F325" s="1">
        <v>3.3</v>
      </c>
      <c r="G325" s="1">
        <v>218</v>
      </c>
      <c r="H325" s="3" t="s">
        <v>61</v>
      </c>
      <c r="I325" s="3" t="s">
        <v>104</v>
      </c>
      <c r="J325" s="2" t="s">
        <v>1097</v>
      </c>
      <c r="K325" s="3" t="s">
        <v>177</v>
      </c>
      <c r="L325" s="3" t="s">
        <v>31</v>
      </c>
      <c r="M325" s="3" t="s">
        <v>32</v>
      </c>
      <c r="N325" s="3" t="s">
        <v>1098</v>
      </c>
      <c r="O325" s="3" t="s">
        <v>1099</v>
      </c>
      <c r="P325">
        <f>IF(IFERROR(VLOOKUP(crocodile_dataset[[#This Row],[Observation ID]],A327:A1325,1,FALSE),0),1,0)</f>
        <v>0</v>
      </c>
    </row>
    <row r="326" spans="1:16" x14ac:dyDescent="0.2">
      <c r="A326" s="4">
        <v>325</v>
      </c>
      <c r="B326" s="3" t="s">
        <v>35</v>
      </c>
      <c r="C326" s="3" t="s">
        <v>36</v>
      </c>
      <c r="D326" s="3" t="s">
        <v>17</v>
      </c>
      <c r="E326" s="3" t="s">
        <v>18</v>
      </c>
      <c r="F326" s="1">
        <v>2.8</v>
      </c>
      <c r="G326" s="1">
        <v>218</v>
      </c>
      <c r="H326" s="3" t="s">
        <v>61</v>
      </c>
      <c r="I326" s="3" t="s">
        <v>38</v>
      </c>
      <c r="J326" s="2" t="s">
        <v>1100</v>
      </c>
      <c r="K326" s="3" t="s">
        <v>30</v>
      </c>
      <c r="L326" s="3" t="s">
        <v>244</v>
      </c>
      <c r="M326" s="3" t="s">
        <v>41</v>
      </c>
      <c r="N326" s="3" t="s">
        <v>1101</v>
      </c>
      <c r="O326" s="3" t="s">
        <v>1102</v>
      </c>
      <c r="P326">
        <f>IF(IFERROR(VLOOKUP(crocodile_dataset[[#This Row],[Observation ID]],A328:A1326,1,FALSE),0),1,0)</f>
        <v>0</v>
      </c>
    </row>
    <row r="327" spans="1:16" x14ac:dyDescent="0.2">
      <c r="A327" s="4">
        <v>326</v>
      </c>
      <c r="B327" s="3" t="s">
        <v>392</v>
      </c>
      <c r="C327" s="3" t="s">
        <v>393</v>
      </c>
      <c r="D327" s="3" t="s">
        <v>17</v>
      </c>
      <c r="E327" s="3" t="s">
        <v>18</v>
      </c>
      <c r="F327" s="1">
        <v>2.2799999999999998</v>
      </c>
      <c r="G327" s="1">
        <v>73.099999999999994</v>
      </c>
      <c r="H327" s="3" t="s">
        <v>19</v>
      </c>
      <c r="I327" s="3" t="s">
        <v>38</v>
      </c>
      <c r="J327" s="2" t="s">
        <v>313</v>
      </c>
      <c r="K327" s="3" t="s">
        <v>191</v>
      </c>
      <c r="L327" s="3" t="s">
        <v>475</v>
      </c>
      <c r="M327" s="3" t="s">
        <v>24</v>
      </c>
      <c r="N327" s="3" t="s">
        <v>1103</v>
      </c>
      <c r="O327" s="3" t="s">
        <v>1104</v>
      </c>
      <c r="P327">
        <f>IF(IFERROR(VLOOKUP(crocodile_dataset[[#This Row],[Observation ID]],A329:A1327,1,FALSE),0),1,0)</f>
        <v>0</v>
      </c>
    </row>
    <row r="328" spans="1:16" x14ac:dyDescent="0.2">
      <c r="A328" s="4">
        <v>327</v>
      </c>
      <c r="B328" s="3" t="s">
        <v>207</v>
      </c>
      <c r="C328" s="3" t="s">
        <v>208</v>
      </c>
      <c r="D328" s="3" t="s">
        <v>17</v>
      </c>
      <c r="E328" s="3" t="s">
        <v>18</v>
      </c>
      <c r="F328" s="1">
        <v>1.75</v>
      </c>
      <c r="G328" s="1">
        <v>42.5</v>
      </c>
      <c r="H328" s="3" t="s">
        <v>37</v>
      </c>
      <c r="I328" s="3" t="s">
        <v>104</v>
      </c>
      <c r="J328" s="2" t="s">
        <v>1105</v>
      </c>
      <c r="K328" s="3" t="s">
        <v>210</v>
      </c>
      <c r="L328" s="3" t="s">
        <v>452</v>
      </c>
      <c r="M328" s="3" t="s">
        <v>24</v>
      </c>
      <c r="N328" s="3" t="s">
        <v>1106</v>
      </c>
      <c r="O328" s="3" t="s">
        <v>1107</v>
      </c>
      <c r="P328">
        <f>IF(IFERROR(VLOOKUP(crocodile_dataset[[#This Row],[Observation ID]],A330:A1328,1,FALSE),0),1,0)</f>
        <v>0</v>
      </c>
    </row>
    <row r="329" spans="1:16" x14ac:dyDescent="0.2">
      <c r="A329" s="4">
        <v>328</v>
      </c>
      <c r="B329" s="3" t="s">
        <v>120</v>
      </c>
      <c r="C329" s="3" t="s">
        <v>121</v>
      </c>
      <c r="D329" s="3" t="s">
        <v>17</v>
      </c>
      <c r="E329" s="3" t="s">
        <v>18</v>
      </c>
      <c r="F329" s="1">
        <v>3</v>
      </c>
      <c r="G329" s="1">
        <v>130.30000000000001</v>
      </c>
      <c r="H329" s="3" t="s">
        <v>19</v>
      </c>
      <c r="I329" s="3" t="s">
        <v>104</v>
      </c>
      <c r="J329" s="2" t="s">
        <v>1108</v>
      </c>
      <c r="K329" s="3" t="s">
        <v>135</v>
      </c>
      <c r="L329" s="3" t="s">
        <v>124</v>
      </c>
      <c r="M329" s="3" t="s">
        <v>73</v>
      </c>
      <c r="N329" s="3" t="s">
        <v>1109</v>
      </c>
      <c r="O329" s="3" t="s">
        <v>1110</v>
      </c>
      <c r="P329">
        <f>IF(IFERROR(VLOOKUP(crocodile_dataset[[#This Row],[Observation ID]],A331:A1329,1,FALSE),0),1,0)</f>
        <v>0</v>
      </c>
    </row>
    <row r="330" spans="1:16" x14ac:dyDescent="0.2">
      <c r="A330" s="4">
        <v>329</v>
      </c>
      <c r="B330" s="3" t="s">
        <v>320</v>
      </c>
      <c r="C330" s="3" t="s">
        <v>321</v>
      </c>
      <c r="D330" s="3" t="s">
        <v>17</v>
      </c>
      <c r="E330" s="3" t="s">
        <v>203</v>
      </c>
      <c r="F330" s="1">
        <v>0.72</v>
      </c>
      <c r="G330" s="1">
        <v>33.5</v>
      </c>
      <c r="H330" s="3" t="s">
        <v>37</v>
      </c>
      <c r="I330" s="3" t="s">
        <v>20</v>
      </c>
      <c r="J330" s="2" t="s">
        <v>1111</v>
      </c>
      <c r="K330" s="3" t="s">
        <v>330</v>
      </c>
      <c r="L330" s="3" t="s">
        <v>355</v>
      </c>
      <c r="M330" s="3" t="s">
        <v>323</v>
      </c>
      <c r="N330" s="3" t="s">
        <v>1112</v>
      </c>
      <c r="O330" s="3" t="s">
        <v>1113</v>
      </c>
      <c r="P330">
        <f>IF(IFERROR(VLOOKUP(crocodile_dataset[[#This Row],[Observation ID]],A332:A1330,1,FALSE),0),1,0)</f>
        <v>0</v>
      </c>
    </row>
    <row r="331" spans="1:16" x14ac:dyDescent="0.2">
      <c r="A331" s="4">
        <v>330</v>
      </c>
      <c r="B331" s="3" t="s">
        <v>120</v>
      </c>
      <c r="C331" s="3" t="s">
        <v>121</v>
      </c>
      <c r="D331" s="3" t="s">
        <v>17</v>
      </c>
      <c r="E331" s="3" t="s">
        <v>18</v>
      </c>
      <c r="F331" s="1">
        <v>2.23</v>
      </c>
      <c r="G331" s="1">
        <v>83.7</v>
      </c>
      <c r="H331" s="3" t="s">
        <v>19</v>
      </c>
      <c r="I331" s="3" t="s">
        <v>20</v>
      </c>
      <c r="J331" s="2" t="s">
        <v>1114</v>
      </c>
      <c r="K331" s="3" t="s">
        <v>123</v>
      </c>
      <c r="L331" s="3" t="s">
        <v>124</v>
      </c>
      <c r="M331" s="3" t="s">
        <v>73</v>
      </c>
      <c r="N331" s="3" t="s">
        <v>1115</v>
      </c>
      <c r="O331" s="3" t="s">
        <v>1116</v>
      </c>
      <c r="P331">
        <f>IF(IFERROR(VLOOKUP(crocodile_dataset[[#This Row],[Observation ID]],A333:A1331,1,FALSE),0),1,0)</f>
        <v>0</v>
      </c>
    </row>
    <row r="332" spans="1:16" x14ac:dyDescent="0.2">
      <c r="A332" s="4">
        <v>331</v>
      </c>
      <c r="B332" s="3" t="s">
        <v>392</v>
      </c>
      <c r="C332" s="3" t="s">
        <v>393</v>
      </c>
      <c r="D332" s="3" t="s">
        <v>17</v>
      </c>
      <c r="E332" s="3" t="s">
        <v>18</v>
      </c>
      <c r="F332" s="1">
        <v>1.86</v>
      </c>
      <c r="G332" s="1">
        <v>50.8</v>
      </c>
      <c r="H332" s="3" t="s">
        <v>37</v>
      </c>
      <c r="I332" s="3" t="s">
        <v>20</v>
      </c>
      <c r="J332" s="2" t="s">
        <v>1117</v>
      </c>
      <c r="K332" s="3" t="s">
        <v>191</v>
      </c>
      <c r="L332" s="3" t="s">
        <v>475</v>
      </c>
      <c r="M332" s="3" t="s">
        <v>24</v>
      </c>
      <c r="N332" s="3" t="s">
        <v>1118</v>
      </c>
      <c r="O332" s="3" t="s">
        <v>1119</v>
      </c>
      <c r="P332">
        <f>IF(IFERROR(VLOOKUP(crocodile_dataset[[#This Row],[Observation ID]],A334:A1332,1,FALSE),0),1,0)</f>
        <v>0</v>
      </c>
    </row>
    <row r="333" spans="1:16" x14ac:dyDescent="0.2">
      <c r="A333" s="4">
        <v>332</v>
      </c>
      <c r="B333" s="3" t="s">
        <v>183</v>
      </c>
      <c r="C333" s="3" t="s">
        <v>184</v>
      </c>
      <c r="D333" s="3" t="s">
        <v>17</v>
      </c>
      <c r="E333" s="3" t="s">
        <v>18</v>
      </c>
      <c r="F333" s="1">
        <v>1.57</v>
      </c>
      <c r="G333" s="1">
        <v>40.700000000000003</v>
      </c>
      <c r="H333" s="3" t="s">
        <v>37</v>
      </c>
      <c r="I333" s="3" t="s">
        <v>20</v>
      </c>
      <c r="J333" s="2" t="s">
        <v>1120</v>
      </c>
      <c r="K333" s="3" t="s">
        <v>130</v>
      </c>
      <c r="L333" s="3" t="s">
        <v>46</v>
      </c>
      <c r="M333" s="3" t="s">
        <v>41</v>
      </c>
      <c r="N333" s="3" t="s">
        <v>1121</v>
      </c>
      <c r="O333" s="3" t="s">
        <v>1122</v>
      </c>
      <c r="P333">
        <f>IF(IFERROR(VLOOKUP(crocodile_dataset[[#This Row],[Observation ID]],A335:A1333,1,FALSE),0),1,0)</f>
        <v>0</v>
      </c>
    </row>
    <row r="334" spans="1:16" x14ac:dyDescent="0.2">
      <c r="A334" s="4">
        <v>333</v>
      </c>
      <c r="B334" s="3" t="s">
        <v>188</v>
      </c>
      <c r="C334" s="3" t="s">
        <v>189</v>
      </c>
      <c r="D334" s="3" t="s">
        <v>17</v>
      </c>
      <c r="E334" s="3" t="s">
        <v>18</v>
      </c>
      <c r="F334" s="1">
        <v>2.33</v>
      </c>
      <c r="G334" s="1">
        <v>82</v>
      </c>
      <c r="H334" s="3" t="s">
        <v>19</v>
      </c>
      <c r="I334" s="3" t="s">
        <v>38</v>
      </c>
      <c r="J334" s="2" t="s">
        <v>1123</v>
      </c>
      <c r="K334" s="3" t="s">
        <v>252</v>
      </c>
      <c r="L334" s="3" t="s">
        <v>80</v>
      </c>
      <c r="M334" s="3" t="s">
        <v>24</v>
      </c>
      <c r="N334" s="3" t="s">
        <v>1124</v>
      </c>
      <c r="O334" s="3" t="s">
        <v>1125</v>
      </c>
      <c r="P334">
        <f>IF(IFERROR(VLOOKUP(crocodile_dataset[[#This Row],[Observation ID]],A336:A1334,1,FALSE),0),1,0)</f>
        <v>0</v>
      </c>
    </row>
    <row r="335" spans="1:16" x14ac:dyDescent="0.2">
      <c r="A335" s="4">
        <v>334</v>
      </c>
      <c r="B335" s="3" t="s">
        <v>127</v>
      </c>
      <c r="C335" s="3" t="s">
        <v>128</v>
      </c>
      <c r="D335" s="3" t="s">
        <v>17</v>
      </c>
      <c r="E335" s="3" t="s">
        <v>18</v>
      </c>
      <c r="F335" s="1">
        <v>3.81</v>
      </c>
      <c r="G335" s="1">
        <v>493.9</v>
      </c>
      <c r="H335" s="3" t="s">
        <v>61</v>
      </c>
      <c r="I335" s="3" t="s">
        <v>104</v>
      </c>
      <c r="J335" s="2" t="s">
        <v>1126</v>
      </c>
      <c r="K335" s="3" t="s">
        <v>210</v>
      </c>
      <c r="L335" s="3" t="s">
        <v>131</v>
      </c>
      <c r="M335" s="3" t="s">
        <v>24</v>
      </c>
      <c r="N335" s="3" t="s">
        <v>1127</v>
      </c>
      <c r="O335" s="3" t="s">
        <v>1128</v>
      </c>
      <c r="P335">
        <f>IF(IFERROR(VLOOKUP(crocodile_dataset[[#This Row],[Observation ID]],A337:A1335,1,FALSE),0),1,0)</f>
        <v>0</v>
      </c>
    </row>
    <row r="336" spans="1:16" x14ac:dyDescent="0.2">
      <c r="A336" s="4">
        <v>335</v>
      </c>
      <c r="B336" s="3" t="s">
        <v>76</v>
      </c>
      <c r="C336" s="3" t="s">
        <v>77</v>
      </c>
      <c r="D336" s="3" t="s">
        <v>17</v>
      </c>
      <c r="E336" s="3" t="s">
        <v>18</v>
      </c>
      <c r="F336" s="1">
        <v>1.36</v>
      </c>
      <c r="G336" s="1">
        <v>45.7</v>
      </c>
      <c r="H336" s="3" t="s">
        <v>37</v>
      </c>
      <c r="I336" s="3" t="s">
        <v>104</v>
      </c>
      <c r="J336" s="2" t="s">
        <v>1129</v>
      </c>
      <c r="K336" s="3" t="s">
        <v>415</v>
      </c>
      <c r="L336" s="3" t="s">
        <v>80</v>
      </c>
      <c r="M336" s="3" t="s">
        <v>24</v>
      </c>
      <c r="N336" s="3" t="s">
        <v>1130</v>
      </c>
      <c r="O336" s="3" t="s">
        <v>1131</v>
      </c>
      <c r="P336">
        <f>IF(IFERROR(VLOOKUP(crocodile_dataset[[#This Row],[Observation ID]],A338:A1336,1,FALSE),0),1,0)</f>
        <v>0</v>
      </c>
    </row>
    <row r="337" spans="1:16" x14ac:dyDescent="0.2">
      <c r="A337" s="4">
        <v>336</v>
      </c>
      <c r="B337" s="3" t="s">
        <v>120</v>
      </c>
      <c r="C337" s="3" t="s">
        <v>121</v>
      </c>
      <c r="D337" s="3" t="s">
        <v>17</v>
      </c>
      <c r="E337" s="3" t="s">
        <v>18</v>
      </c>
      <c r="F337" s="1">
        <v>0.87</v>
      </c>
      <c r="G337" s="1">
        <v>30.9</v>
      </c>
      <c r="H337" s="3" t="s">
        <v>37</v>
      </c>
      <c r="I337" s="3" t="s">
        <v>20</v>
      </c>
      <c r="J337" s="2" t="s">
        <v>1132</v>
      </c>
      <c r="K337" s="3" t="s">
        <v>135</v>
      </c>
      <c r="L337" s="3" t="s">
        <v>124</v>
      </c>
      <c r="M337" s="3" t="s">
        <v>73</v>
      </c>
      <c r="N337" s="3" t="s">
        <v>1133</v>
      </c>
      <c r="O337" s="3" t="s">
        <v>1134</v>
      </c>
      <c r="P337">
        <f>IF(IFERROR(VLOOKUP(crocodile_dataset[[#This Row],[Observation ID]],A339:A1337,1,FALSE),0),1,0)</f>
        <v>0</v>
      </c>
    </row>
    <row r="338" spans="1:16" x14ac:dyDescent="0.2">
      <c r="A338" s="4">
        <v>337</v>
      </c>
      <c r="B338" s="3" t="s">
        <v>145</v>
      </c>
      <c r="C338" s="3" t="s">
        <v>146</v>
      </c>
      <c r="D338" s="3" t="s">
        <v>17</v>
      </c>
      <c r="E338" s="3" t="s">
        <v>18</v>
      </c>
      <c r="F338" s="1">
        <v>1.94</v>
      </c>
      <c r="G338" s="1">
        <v>71.599999999999994</v>
      </c>
      <c r="H338" s="3" t="s">
        <v>37</v>
      </c>
      <c r="I338" s="3" t="s">
        <v>38</v>
      </c>
      <c r="J338" s="2" t="s">
        <v>1135</v>
      </c>
      <c r="K338" s="3" t="s">
        <v>148</v>
      </c>
      <c r="L338" s="3" t="s">
        <v>23</v>
      </c>
      <c r="M338" s="3" t="s">
        <v>41</v>
      </c>
      <c r="N338" s="3" t="s">
        <v>1136</v>
      </c>
      <c r="O338" s="3" t="s">
        <v>1137</v>
      </c>
      <c r="P338">
        <f>IF(IFERROR(VLOOKUP(crocodile_dataset[[#This Row],[Observation ID]],A340:A1338,1,FALSE),0),1,0)</f>
        <v>0</v>
      </c>
    </row>
    <row r="339" spans="1:16" x14ac:dyDescent="0.2">
      <c r="A339" s="4">
        <v>338</v>
      </c>
      <c r="B339" s="3" t="s">
        <v>59</v>
      </c>
      <c r="C339" s="3" t="s">
        <v>60</v>
      </c>
      <c r="D339" s="3" t="s">
        <v>17</v>
      </c>
      <c r="E339" s="3" t="s">
        <v>18</v>
      </c>
      <c r="F339" s="1">
        <v>2.81</v>
      </c>
      <c r="G339" s="1">
        <v>127.1</v>
      </c>
      <c r="H339" s="3" t="s">
        <v>19</v>
      </c>
      <c r="I339" s="3" t="s">
        <v>104</v>
      </c>
      <c r="J339" s="2" t="s">
        <v>1138</v>
      </c>
      <c r="K339" s="3" t="s">
        <v>98</v>
      </c>
      <c r="L339" s="3" t="s">
        <v>23</v>
      </c>
      <c r="M339" s="3" t="s">
        <v>41</v>
      </c>
      <c r="N339" s="3" t="s">
        <v>1139</v>
      </c>
      <c r="O339" s="3" t="s">
        <v>1140</v>
      </c>
      <c r="P339">
        <f>IF(IFERROR(VLOOKUP(crocodile_dataset[[#This Row],[Observation ID]],A341:A1339,1,FALSE),0),1,0)</f>
        <v>0</v>
      </c>
    </row>
    <row r="340" spans="1:16" x14ac:dyDescent="0.2">
      <c r="A340" s="4">
        <v>339</v>
      </c>
      <c r="B340" s="3" t="s">
        <v>59</v>
      </c>
      <c r="C340" s="3" t="s">
        <v>60</v>
      </c>
      <c r="D340" s="3" t="s">
        <v>17</v>
      </c>
      <c r="E340" s="3" t="s">
        <v>18</v>
      </c>
      <c r="F340" s="1">
        <v>2.13</v>
      </c>
      <c r="G340" s="1">
        <v>74.7</v>
      </c>
      <c r="H340" s="3" t="s">
        <v>19</v>
      </c>
      <c r="I340" s="3" t="s">
        <v>38</v>
      </c>
      <c r="J340" s="2" t="s">
        <v>1141</v>
      </c>
      <c r="K340" s="3" t="s">
        <v>63</v>
      </c>
      <c r="L340" s="3" t="s">
        <v>23</v>
      </c>
      <c r="M340" s="3" t="s">
        <v>41</v>
      </c>
      <c r="N340" s="3" t="s">
        <v>1142</v>
      </c>
      <c r="O340" s="3" t="s">
        <v>1143</v>
      </c>
      <c r="P340">
        <f>IF(IFERROR(VLOOKUP(crocodile_dataset[[#This Row],[Observation ID]],A342:A1340,1,FALSE),0),1,0)</f>
        <v>0</v>
      </c>
    </row>
    <row r="341" spans="1:16" x14ac:dyDescent="0.2">
      <c r="A341" s="4">
        <v>340</v>
      </c>
      <c r="B341" s="3" t="s">
        <v>188</v>
      </c>
      <c r="C341" s="3" t="s">
        <v>189</v>
      </c>
      <c r="D341" s="3" t="s">
        <v>17</v>
      </c>
      <c r="E341" s="3" t="s">
        <v>18</v>
      </c>
      <c r="F341" s="1">
        <v>2.59</v>
      </c>
      <c r="G341" s="1">
        <v>90.2</v>
      </c>
      <c r="H341" s="3" t="s">
        <v>61</v>
      </c>
      <c r="I341" s="3" t="s">
        <v>20</v>
      </c>
      <c r="J341" s="2" t="s">
        <v>1144</v>
      </c>
      <c r="K341" s="3" t="s">
        <v>252</v>
      </c>
      <c r="L341" s="3" t="s">
        <v>23</v>
      </c>
      <c r="M341" s="3" t="s">
        <v>24</v>
      </c>
      <c r="N341" s="3" t="s">
        <v>1145</v>
      </c>
      <c r="O341" s="3" t="s">
        <v>1146</v>
      </c>
      <c r="P341">
        <f>IF(IFERROR(VLOOKUP(crocodile_dataset[[#This Row],[Observation ID]],A343:A1341,1,FALSE),0),1,0)</f>
        <v>0</v>
      </c>
    </row>
    <row r="342" spans="1:16" x14ac:dyDescent="0.2">
      <c r="A342" s="4">
        <v>341</v>
      </c>
      <c r="B342" s="3" t="s">
        <v>27</v>
      </c>
      <c r="C342" s="3" t="s">
        <v>28</v>
      </c>
      <c r="D342" s="3" t="s">
        <v>17</v>
      </c>
      <c r="E342" s="3" t="s">
        <v>18</v>
      </c>
      <c r="F342" s="1">
        <v>3.05</v>
      </c>
      <c r="G342" s="1">
        <v>188</v>
      </c>
      <c r="H342" s="3" t="s">
        <v>19</v>
      </c>
      <c r="I342" s="3" t="s">
        <v>104</v>
      </c>
      <c r="J342" s="2" t="s">
        <v>1147</v>
      </c>
      <c r="K342" s="3" t="s">
        <v>240</v>
      </c>
      <c r="L342" s="3" t="s">
        <v>31</v>
      </c>
      <c r="M342" s="3" t="s">
        <v>32</v>
      </c>
      <c r="N342" s="3" t="s">
        <v>1148</v>
      </c>
      <c r="O342" s="3" t="s">
        <v>1149</v>
      </c>
      <c r="P342">
        <f>IF(IFERROR(VLOOKUP(crocodile_dataset[[#This Row],[Observation ID]],A344:A1342,1,FALSE),0),1,0)</f>
        <v>0</v>
      </c>
    </row>
    <row r="343" spans="1:16" x14ac:dyDescent="0.2">
      <c r="A343" s="4">
        <v>342</v>
      </c>
      <c r="B343" s="3" t="s">
        <v>201</v>
      </c>
      <c r="C343" s="3" t="s">
        <v>202</v>
      </c>
      <c r="D343" s="3" t="s">
        <v>17</v>
      </c>
      <c r="E343" s="3" t="s">
        <v>203</v>
      </c>
      <c r="F343" s="1">
        <v>3.32</v>
      </c>
      <c r="G343" s="1">
        <v>230.9</v>
      </c>
      <c r="H343" s="3" t="s">
        <v>19</v>
      </c>
      <c r="I343" s="3" t="s">
        <v>38</v>
      </c>
      <c r="J343" s="2" t="s">
        <v>1150</v>
      </c>
      <c r="K343" s="3" t="s">
        <v>272</v>
      </c>
      <c r="L343" s="3" t="s">
        <v>259</v>
      </c>
      <c r="M343" s="3" t="s">
        <v>41</v>
      </c>
      <c r="N343" s="3" t="s">
        <v>1151</v>
      </c>
      <c r="O343" s="3" t="s">
        <v>1152</v>
      </c>
      <c r="P343">
        <f>IF(IFERROR(VLOOKUP(crocodile_dataset[[#This Row],[Observation ID]],A345:A1343,1,FALSE),0),1,0)</f>
        <v>0</v>
      </c>
    </row>
    <row r="344" spans="1:16" x14ac:dyDescent="0.2">
      <c r="A344" s="4">
        <v>343</v>
      </c>
      <c r="B344" s="3" t="s">
        <v>76</v>
      </c>
      <c r="C344" s="3" t="s">
        <v>77</v>
      </c>
      <c r="D344" s="3" t="s">
        <v>17</v>
      </c>
      <c r="E344" s="3" t="s">
        <v>18</v>
      </c>
      <c r="F344" s="1">
        <v>2.2799999999999998</v>
      </c>
      <c r="G344" s="1">
        <v>97.8</v>
      </c>
      <c r="H344" s="3" t="s">
        <v>19</v>
      </c>
      <c r="I344" s="3" t="s">
        <v>104</v>
      </c>
      <c r="J344" s="2" t="s">
        <v>1153</v>
      </c>
      <c r="K344" s="3" t="s">
        <v>603</v>
      </c>
      <c r="L344" s="3" t="s">
        <v>216</v>
      </c>
      <c r="M344" s="3" t="s">
        <v>24</v>
      </c>
      <c r="N344" s="3" t="s">
        <v>1154</v>
      </c>
      <c r="O344" s="3" t="s">
        <v>1155</v>
      </c>
      <c r="P344">
        <f>IF(IFERROR(VLOOKUP(crocodile_dataset[[#This Row],[Observation ID]],A346:A1344,1,FALSE),0),1,0)</f>
        <v>0</v>
      </c>
    </row>
    <row r="345" spans="1:16" x14ac:dyDescent="0.2">
      <c r="A345" s="4">
        <v>344</v>
      </c>
      <c r="B345" s="3" t="s">
        <v>201</v>
      </c>
      <c r="C345" s="3" t="s">
        <v>202</v>
      </c>
      <c r="D345" s="3" t="s">
        <v>17</v>
      </c>
      <c r="E345" s="3" t="s">
        <v>203</v>
      </c>
      <c r="F345" s="1">
        <v>2.95</v>
      </c>
      <c r="G345" s="1">
        <v>170</v>
      </c>
      <c r="H345" s="3" t="s">
        <v>61</v>
      </c>
      <c r="I345" s="3" t="s">
        <v>104</v>
      </c>
      <c r="J345" s="2" t="s">
        <v>1156</v>
      </c>
      <c r="K345" s="3" t="s">
        <v>106</v>
      </c>
      <c r="L345" s="3" t="s">
        <v>259</v>
      </c>
      <c r="M345" s="3" t="s">
        <v>41</v>
      </c>
      <c r="N345" s="3" t="s">
        <v>1157</v>
      </c>
      <c r="O345" s="3" t="s">
        <v>1158</v>
      </c>
      <c r="P345">
        <f>IF(IFERROR(VLOOKUP(crocodile_dataset[[#This Row],[Observation ID]],A347:A1345,1,FALSE),0),1,0)</f>
        <v>0</v>
      </c>
    </row>
    <row r="346" spans="1:16" x14ac:dyDescent="0.2">
      <c r="A346" s="4">
        <v>345</v>
      </c>
      <c r="B346" s="3" t="s">
        <v>35</v>
      </c>
      <c r="C346" s="3" t="s">
        <v>36</v>
      </c>
      <c r="D346" s="3" t="s">
        <v>17</v>
      </c>
      <c r="E346" s="3" t="s">
        <v>18</v>
      </c>
      <c r="F346" s="1">
        <v>3.49</v>
      </c>
      <c r="G346" s="1">
        <v>305.39999999999998</v>
      </c>
      <c r="H346" s="3" t="s">
        <v>19</v>
      </c>
      <c r="I346" s="3" t="s">
        <v>38</v>
      </c>
      <c r="J346" s="2" t="s">
        <v>1159</v>
      </c>
      <c r="K346" s="3" t="s">
        <v>240</v>
      </c>
      <c r="L346" s="3" t="s">
        <v>40</v>
      </c>
      <c r="M346" s="3" t="s">
        <v>41</v>
      </c>
      <c r="N346" s="3" t="s">
        <v>1160</v>
      </c>
      <c r="O346" s="3" t="s">
        <v>1161</v>
      </c>
      <c r="P346">
        <f>IF(IFERROR(VLOOKUP(crocodile_dataset[[#This Row],[Observation ID]],A348:A1346,1,FALSE),0),1,0)</f>
        <v>0</v>
      </c>
    </row>
    <row r="347" spans="1:16" x14ac:dyDescent="0.2">
      <c r="A347" s="4">
        <v>346</v>
      </c>
      <c r="B347" s="3" t="s">
        <v>49</v>
      </c>
      <c r="C347" s="3" t="s">
        <v>50</v>
      </c>
      <c r="D347" s="3" t="s">
        <v>17</v>
      </c>
      <c r="E347" s="3" t="s">
        <v>18</v>
      </c>
      <c r="F347" s="1">
        <v>0.61</v>
      </c>
      <c r="G347" s="1">
        <v>56.4</v>
      </c>
      <c r="H347" s="3" t="s">
        <v>156</v>
      </c>
      <c r="I347" s="3" t="s">
        <v>104</v>
      </c>
      <c r="J347" s="2" t="s">
        <v>1162</v>
      </c>
      <c r="K347" s="3" t="s">
        <v>161</v>
      </c>
      <c r="L347" s="3" t="s">
        <v>80</v>
      </c>
      <c r="M347" s="3" t="s">
        <v>32</v>
      </c>
      <c r="N347" s="3" t="s">
        <v>1163</v>
      </c>
      <c r="O347" s="3" t="s">
        <v>1164</v>
      </c>
      <c r="P347">
        <f>IF(IFERROR(VLOOKUP(crocodile_dataset[[#This Row],[Observation ID]],A349:A1347,1,FALSE),0),1,0)</f>
        <v>0</v>
      </c>
    </row>
    <row r="348" spans="1:16" x14ac:dyDescent="0.2">
      <c r="A348" s="4">
        <v>347</v>
      </c>
      <c r="B348" s="3" t="s">
        <v>320</v>
      </c>
      <c r="C348" s="3" t="s">
        <v>321</v>
      </c>
      <c r="D348" s="3" t="s">
        <v>17</v>
      </c>
      <c r="E348" s="3" t="s">
        <v>203</v>
      </c>
      <c r="F348" s="1">
        <v>2.1</v>
      </c>
      <c r="G348" s="1">
        <v>87.2</v>
      </c>
      <c r="H348" s="3" t="s">
        <v>19</v>
      </c>
      <c r="I348" s="3" t="s">
        <v>20</v>
      </c>
      <c r="J348" s="2" t="s">
        <v>1165</v>
      </c>
      <c r="K348" s="3" t="s">
        <v>330</v>
      </c>
      <c r="L348" s="3" t="s">
        <v>23</v>
      </c>
      <c r="M348" s="3" t="s">
        <v>323</v>
      </c>
      <c r="N348" s="3" t="s">
        <v>1166</v>
      </c>
      <c r="O348" s="3" t="s">
        <v>1167</v>
      </c>
      <c r="P348">
        <f>IF(IFERROR(VLOOKUP(crocodile_dataset[[#This Row],[Observation ID]],A350:A1348,1,FALSE),0),1,0)</f>
        <v>0</v>
      </c>
    </row>
    <row r="349" spans="1:16" x14ac:dyDescent="0.2">
      <c r="A349" s="4">
        <v>348</v>
      </c>
      <c r="B349" s="3" t="s">
        <v>49</v>
      </c>
      <c r="C349" s="3" t="s">
        <v>50</v>
      </c>
      <c r="D349" s="3" t="s">
        <v>17</v>
      </c>
      <c r="E349" s="3" t="s">
        <v>18</v>
      </c>
      <c r="F349" s="1">
        <v>2.8</v>
      </c>
      <c r="G349" s="1">
        <v>149.4</v>
      </c>
      <c r="H349" s="3" t="s">
        <v>61</v>
      </c>
      <c r="I349" s="3" t="s">
        <v>38</v>
      </c>
      <c r="J349" s="2" t="s">
        <v>1168</v>
      </c>
      <c r="K349" s="3" t="s">
        <v>1169</v>
      </c>
      <c r="L349" s="3" t="s">
        <v>56</v>
      </c>
      <c r="M349" s="3" t="s">
        <v>32</v>
      </c>
      <c r="N349" s="3" t="s">
        <v>1170</v>
      </c>
      <c r="O349" s="3" t="s">
        <v>1171</v>
      </c>
      <c r="P349">
        <f>IF(IFERROR(VLOOKUP(crocodile_dataset[[#This Row],[Observation ID]],A351:A1349,1,FALSE),0),1,0)</f>
        <v>0</v>
      </c>
    </row>
    <row r="350" spans="1:16" x14ac:dyDescent="0.2">
      <c r="A350" s="4">
        <v>349</v>
      </c>
      <c r="B350" s="3" t="s">
        <v>59</v>
      </c>
      <c r="C350" s="3" t="s">
        <v>60</v>
      </c>
      <c r="D350" s="3" t="s">
        <v>17</v>
      </c>
      <c r="E350" s="3" t="s">
        <v>18</v>
      </c>
      <c r="F350" s="1">
        <v>2.92</v>
      </c>
      <c r="G350" s="1">
        <v>166.7</v>
      </c>
      <c r="H350" s="3" t="s">
        <v>19</v>
      </c>
      <c r="I350" s="3" t="s">
        <v>104</v>
      </c>
      <c r="J350" s="2" t="s">
        <v>1172</v>
      </c>
      <c r="K350" s="3" t="s">
        <v>293</v>
      </c>
      <c r="L350" s="3" t="s">
        <v>64</v>
      </c>
      <c r="M350" s="3" t="s">
        <v>41</v>
      </c>
      <c r="N350" s="3" t="s">
        <v>1173</v>
      </c>
      <c r="O350" s="3" t="s">
        <v>1174</v>
      </c>
      <c r="P350">
        <f>IF(IFERROR(VLOOKUP(crocodile_dataset[[#This Row],[Observation ID]],A352:A1350,1,FALSE),0),1,0)</f>
        <v>0</v>
      </c>
    </row>
    <row r="351" spans="1:16" x14ac:dyDescent="0.2">
      <c r="A351" s="4">
        <v>350</v>
      </c>
      <c r="B351" s="3" t="s">
        <v>115</v>
      </c>
      <c r="C351" s="3" t="s">
        <v>116</v>
      </c>
      <c r="D351" s="3" t="s">
        <v>17</v>
      </c>
      <c r="E351" s="3" t="s">
        <v>18</v>
      </c>
      <c r="F351" s="1">
        <v>2.04</v>
      </c>
      <c r="G351" s="1">
        <v>168.7</v>
      </c>
      <c r="H351" s="3" t="s">
        <v>37</v>
      </c>
      <c r="I351" s="3" t="s">
        <v>20</v>
      </c>
      <c r="J351" s="2" t="s">
        <v>1175</v>
      </c>
      <c r="K351" s="3" t="s">
        <v>152</v>
      </c>
      <c r="L351" s="3" t="s">
        <v>56</v>
      </c>
      <c r="M351" s="3" t="s">
        <v>24</v>
      </c>
      <c r="N351" s="3" t="s">
        <v>1176</v>
      </c>
      <c r="O351" s="3" t="s">
        <v>1177</v>
      </c>
      <c r="P351">
        <f>IF(IFERROR(VLOOKUP(crocodile_dataset[[#This Row],[Observation ID]],A353:A1351,1,FALSE),0),1,0)</f>
        <v>0</v>
      </c>
    </row>
    <row r="352" spans="1:16" x14ac:dyDescent="0.2">
      <c r="A352" s="4">
        <v>351</v>
      </c>
      <c r="B352" s="3" t="s">
        <v>188</v>
      </c>
      <c r="C352" s="3" t="s">
        <v>189</v>
      </c>
      <c r="D352" s="3" t="s">
        <v>17</v>
      </c>
      <c r="E352" s="3" t="s">
        <v>18</v>
      </c>
      <c r="F352" s="1">
        <v>0.24</v>
      </c>
      <c r="G352" s="1">
        <v>32.299999999999997</v>
      </c>
      <c r="H352" s="3" t="s">
        <v>156</v>
      </c>
      <c r="I352" s="3" t="s">
        <v>20</v>
      </c>
      <c r="J352" s="2" t="s">
        <v>1178</v>
      </c>
      <c r="K352" s="3" t="s">
        <v>252</v>
      </c>
      <c r="L352" s="3" t="s">
        <v>23</v>
      </c>
      <c r="M352" s="3" t="s">
        <v>24</v>
      </c>
      <c r="N352" s="3" t="s">
        <v>1179</v>
      </c>
      <c r="O352" s="3" t="s">
        <v>1180</v>
      </c>
      <c r="P352">
        <f>IF(IFERROR(VLOOKUP(crocodile_dataset[[#This Row],[Observation ID]],A354:A1352,1,FALSE),0),1,0)</f>
        <v>0</v>
      </c>
    </row>
    <row r="353" spans="1:16" x14ac:dyDescent="0.2">
      <c r="A353" s="4">
        <v>352</v>
      </c>
      <c r="B353" s="3" t="s">
        <v>67</v>
      </c>
      <c r="C353" s="3" t="s">
        <v>68</v>
      </c>
      <c r="D353" s="3" t="s">
        <v>17</v>
      </c>
      <c r="E353" s="3" t="s">
        <v>69</v>
      </c>
      <c r="F353" s="1">
        <v>0.9</v>
      </c>
      <c r="G353" s="1">
        <v>9</v>
      </c>
      <c r="H353" s="3" t="s">
        <v>37</v>
      </c>
      <c r="I353" s="3" t="s">
        <v>104</v>
      </c>
      <c r="J353" s="2" t="s">
        <v>1181</v>
      </c>
      <c r="K353" s="3" t="s">
        <v>142</v>
      </c>
      <c r="L353" s="3" t="s">
        <v>72</v>
      </c>
      <c r="M353" s="3" t="s">
        <v>73</v>
      </c>
      <c r="N353" s="3" t="s">
        <v>1182</v>
      </c>
      <c r="O353" s="3" t="s">
        <v>1183</v>
      </c>
      <c r="P353">
        <f>IF(IFERROR(VLOOKUP(crocodile_dataset[[#This Row],[Observation ID]],A355:A1353,1,FALSE),0),1,0)</f>
        <v>0</v>
      </c>
    </row>
    <row r="354" spans="1:16" x14ac:dyDescent="0.2">
      <c r="A354" s="4">
        <v>353</v>
      </c>
      <c r="B354" s="3" t="s">
        <v>15</v>
      </c>
      <c r="C354" s="3" t="s">
        <v>16</v>
      </c>
      <c r="D354" s="3" t="s">
        <v>17</v>
      </c>
      <c r="E354" s="3" t="s">
        <v>18</v>
      </c>
      <c r="F354" s="1">
        <v>2.59</v>
      </c>
      <c r="G354" s="1">
        <v>87.1</v>
      </c>
      <c r="H354" s="3" t="s">
        <v>61</v>
      </c>
      <c r="I354" s="3" t="s">
        <v>38</v>
      </c>
      <c r="J354" s="2" t="s">
        <v>1184</v>
      </c>
      <c r="K354" s="3" t="s">
        <v>45</v>
      </c>
      <c r="L354" s="3" t="s">
        <v>46</v>
      </c>
      <c r="M354" s="3" t="s">
        <v>24</v>
      </c>
      <c r="N354" s="3" t="s">
        <v>1185</v>
      </c>
      <c r="O354" s="3" t="s">
        <v>1186</v>
      </c>
      <c r="P354">
        <f>IF(IFERROR(VLOOKUP(crocodile_dataset[[#This Row],[Observation ID]],A356:A1354,1,FALSE),0),1,0)</f>
        <v>0</v>
      </c>
    </row>
    <row r="355" spans="1:16" x14ac:dyDescent="0.2">
      <c r="A355" s="4">
        <v>354</v>
      </c>
      <c r="B355" s="3" t="s">
        <v>207</v>
      </c>
      <c r="C355" s="3" t="s">
        <v>208</v>
      </c>
      <c r="D355" s="3" t="s">
        <v>17</v>
      </c>
      <c r="E355" s="3" t="s">
        <v>18</v>
      </c>
      <c r="F355" s="1">
        <v>0.88</v>
      </c>
      <c r="G355" s="1">
        <v>20.5</v>
      </c>
      <c r="H355" s="3" t="s">
        <v>37</v>
      </c>
      <c r="I355" s="3" t="s">
        <v>20</v>
      </c>
      <c r="J355" s="2" t="s">
        <v>1187</v>
      </c>
      <c r="K355" s="3" t="s">
        <v>210</v>
      </c>
      <c r="L355" s="3" t="s">
        <v>465</v>
      </c>
      <c r="M355" s="3" t="s">
        <v>24</v>
      </c>
      <c r="N355" s="3" t="s">
        <v>1188</v>
      </c>
      <c r="O355" s="3" t="s">
        <v>1189</v>
      </c>
      <c r="P355">
        <f>IF(IFERROR(VLOOKUP(crocodile_dataset[[#This Row],[Observation ID]],A357:A1355,1,FALSE),0),1,0)</f>
        <v>0</v>
      </c>
    </row>
    <row r="356" spans="1:16" x14ac:dyDescent="0.2">
      <c r="A356" s="4">
        <v>355</v>
      </c>
      <c r="B356" s="3" t="s">
        <v>145</v>
      </c>
      <c r="C356" s="3" t="s">
        <v>146</v>
      </c>
      <c r="D356" s="3" t="s">
        <v>17</v>
      </c>
      <c r="E356" s="3" t="s">
        <v>18</v>
      </c>
      <c r="F356" s="1">
        <v>2.92</v>
      </c>
      <c r="G356" s="1">
        <v>139.4</v>
      </c>
      <c r="H356" s="3" t="s">
        <v>19</v>
      </c>
      <c r="I356" s="3" t="s">
        <v>38</v>
      </c>
      <c r="J356" s="2" t="s">
        <v>1190</v>
      </c>
      <c r="K356" s="3" t="s">
        <v>148</v>
      </c>
      <c r="L356" s="3" t="s">
        <v>23</v>
      </c>
      <c r="M356" s="3" t="s">
        <v>41</v>
      </c>
      <c r="N356" s="3" t="s">
        <v>1191</v>
      </c>
      <c r="O356" s="3" t="s">
        <v>1192</v>
      </c>
      <c r="P356">
        <f>IF(IFERROR(VLOOKUP(crocodile_dataset[[#This Row],[Observation ID]],A358:A1356,1,FALSE),0),1,0)</f>
        <v>0</v>
      </c>
    </row>
    <row r="357" spans="1:16" x14ac:dyDescent="0.2">
      <c r="A357" s="4">
        <v>356</v>
      </c>
      <c r="B357" s="3" t="s">
        <v>67</v>
      </c>
      <c r="C357" s="3" t="s">
        <v>68</v>
      </c>
      <c r="D357" s="3" t="s">
        <v>17</v>
      </c>
      <c r="E357" s="3" t="s">
        <v>69</v>
      </c>
      <c r="F357" s="1">
        <v>1.0900000000000001</v>
      </c>
      <c r="G357" s="1">
        <v>13.9</v>
      </c>
      <c r="H357" s="3" t="s">
        <v>61</v>
      </c>
      <c r="I357" s="3" t="s">
        <v>104</v>
      </c>
      <c r="J357" s="2" t="s">
        <v>1193</v>
      </c>
      <c r="K357" s="3" t="s">
        <v>142</v>
      </c>
      <c r="L357" s="3" t="s">
        <v>310</v>
      </c>
      <c r="M357" s="3" t="s">
        <v>73</v>
      </c>
      <c r="N357" s="3" t="s">
        <v>1194</v>
      </c>
      <c r="O357" s="3" t="s">
        <v>1195</v>
      </c>
      <c r="P357">
        <f>IF(IFERROR(VLOOKUP(crocodile_dataset[[#This Row],[Observation ID]],A359:A1357,1,FALSE),0),1,0)</f>
        <v>0</v>
      </c>
    </row>
    <row r="358" spans="1:16" x14ac:dyDescent="0.2">
      <c r="A358" s="4">
        <v>357</v>
      </c>
      <c r="B358" s="3" t="s">
        <v>320</v>
      </c>
      <c r="C358" s="3" t="s">
        <v>321</v>
      </c>
      <c r="D358" s="3" t="s">
        <v>17</v>
      </c>
      <c r="E358" s="3" t="s">
        <v>203</v>
      </c>
      <c r="F358" s="1">
        <v>2.64</v>
      </c>
      <c r="G358" s="1">
        <v>129.9</v>
      </c>
      <c r="H358" s="3" t="s">
        <v>19</v>
      </c>
      <c r="I358" s="3" t="s">
        <v>104</v>
      </c>
      <c r="J358" s="2" t="s">
        <v>1196</v>
      </c>
      <c r="K358" s="3" t="s">
        <v>354</v>
      </c>
      <c r="L358" s="3" t="s">
        <v>23</v>
      </c>
      <c r="M358" s="3" t="s">
        <v>323</v>
      </c>
      <c r="N358" s="3" t="s">
        <v>1197</v>
      </c>
      <c r="O358" s="3" t="s">
        <v>1198</v>
      </c>
      <c r="P358">
        <f>IF(IFERROR(VLOOKUP(crocodile_dataset[[#This Row],[Observation ID]],A360:A1358,1,FALSE),0),1,0)</f>
        <v>0</v>
      </c>
    </row>
    <row r="359" spans="1:16" x14ac:dyDescent="0.2">
      <c r="A359" s="4">
        <v>358</v>
      </c>
      <c r="B359" s="3" t="s">
        <v>35</v>
      </c>
      <c r="C359" s="3" t="s">
        <v>36</v>
      </c>
      <c r="D359" s="3" t="s">
        <v>17</v>
      </c>
      <c r="E359" s="3" t="s">
        <v>18</v>
      </c>
      <c r="F359" s="1">
        <v>0.65</v>
      </c>
      <c r="G359" s="1">
        <v>97.9</v>
      </c>
      <c r="H359" s="3" t="s">
        <v>156</v>
      </c>
      <c r="I359" s="3" t="s">
        <v>20</v>
      </c>
      <c r="J359" s="2" t="s">
        <v>1199</v>
      </c>
      <c r="K359" s="3" t="s">
        <v>30</v>
      </c>
      <c r="L359" s="3" t="s">
        <v>40</v>
      </c>
      <c r="M359" s="3" t="s">
        <v>41</v>
      </c>
      <c r="N359" s="3" t="s">
        <v>1200</v>
      </c>
      <c r="O359" s="3" t="s">
        <v>1201</v>
      </c>
      <c r="P359">
        <f>IF(IFERROR(VLOOKUP(crocodile_dataset[[#This Row],[Observation ID]],A361:A1359,1,FALSE),0),1,0)</f>
        <v>0</v>
      </c>
    </row>
    <row r="360" spans="1:16" x14ac:dyDescent="0.2">
      <c r="A360" s="4">
        <v>359</v>
      </c>
      <c r="B360" s="3" t="s">
        <v>188</v>
      </c>
      <c r="C360" s="3" t="s">
        <v>189</v>
      </c>
      <c r="D360" s="3" t="s">
        <v>17</v>
      </c>
      <c r="E360" s="3" t="s">
        <v>18</v>
      </c>
      <c r="F360" s="1">
        <v>2.5</v>
      </c>
      <c r="G360" s="1">
        <v>97.3</v>
      </c>
      <c r="H360" s="3" t="s">
        <v>61</v>
      </c>
      <c r="I360" s="3" t="s">
        <v>104</v>
      </c>
      <c r="J360" s="2" t="s">
        <v>1202</v>
      </c>
      <c r="K360" s="3" t="s">
        <v>252</v>
      </c>
      <c r="L360" s="3" t="s">
        <v>80</v>
      </c>
      <c r="M360" s="3" t="s">
        <v>24</v>
      </c>
      <c r="N360" s="3" t="s">
        <v>1203</v>
      </c>
      <c r="O360" s="3" t="s">
        <v>1204</v>
      </c>
      <c r="P360">
        <f>IF(IFERROR(VLOOKUP(crocodile_dataset[[#This Row],[Observation ID]],A362:A1360,1,FALSE),0),1,0)</f>
        <v>0</v>
      </c>
    </row>
    <row r="361" spans="1:16" x14ac:dyDescent="0.2">
      <c r="A361" s="4">
        <v>360</v>
      </c>
      <c r="B361" s="3" t="s">
        <v>87</v>
      </c>
      <c r="C361" s="3" t="s">
        <v>88</v>
      </c>
      <c r="D361" s="3" t="s">
        <v>17</v>
      </c>
      <c r="E361" s="3" t="s">
        <v>69</v>
      </c>
      <c r="F361" s="1">
        <v>0.15</v>
      </c>
      <c r="G361" s="1">
        <v>5.4</v>
      </c>
      <c r="H361" s="3" t="s">
        <v>156</v>
      </c>
      <c r="I361" s="3" t="s">
        <v>20</v>
      </c>
      <c r="J361" s="2" t="s">
        <v>1205</v>
      </c>
      <c r="K361" s="3" t="s">
        <v>248</v>
      </c>
      <c r="L361" s="3" t="s">
        <v>91</v>
      </c>
      <c r="M361" s="3" t="s">
        <v>32</v>
      </c>
      <c r="N361" s="3" t="s">
        <v>1206</v>
      </c>
      <c r="O361" s="3" t="s">
        <v>1207</v>
      </c>
      <c r="P361">
        <f>IF(IFERROR(VLOOKUP(crocodile_dataset[[#This Row],[Observation ID]],A363:A1361,1,FALSE),0),1,0)</f>
        <v>0</v>
      </c>
    </row>
    <row r="362" spans="1:16" x14ac:dyDescent="0.2">
      <c r="A362" s="4">
        <v>361</v>
      </c>
      <c r="B362" s="3" t="s">
        <v>201</v>
      </c>
      <c r="C362" s="3" t="s">
        <v>202</v>
      </c>
      <c r="D362" s="3" t="s">
        <v>17</v>
      </c>
      <c r="E362" s="3" t="s">
        <v>203</v>
      </c>
      <c r="F362" s="1">
        <v>2.87</v>
      </c>
      <c r="G362" s="1">
        <v>168</v>
      </c>
      <c r="H362" s="3" t="s">
        <v>19</v>
      </c>
      <c r="I362" s="3" t="s">
        <v>104</v>
      </c>
      <c r="J362" s="2" t="s">
        <v>1208</v>
      </c>
      <c r="K362" s="3" t="s">
        <v>272</v>
      </c>
      <c r="L362" s="3" t="s">
        <v>259</v>
      </c>
      <c r="M362" s="3" t="s">
        <v>41</v>
      </c>
      <c r="N362" s="3" t="s">
        <v>1209</v>
      </c>
      <c r="O362" s="3" t="s">
        <v>1210</v>
      </c>
      <c r="P362">
        <f>IF(IFERROR(VLOOKUP(crocodile_dataset[[#This Row],[Observation ID]],A364:A1362,1,FALSE),0),1,0)</f>
        <v>0</v>
      </c>
    </row>
    <row r="363" spans="1:16" x14ac:dyDescent="0.2">
      <c r="A363" s="4">
        <v>362</v>
      </c>
      <c r="B363" s="3" t="s">
        <v>27</v>
      </c>
      <c r="C363" s="3" t="s">
        <v>28</v>
      </c>
      <c r="D363" s="3" t="s">
        <v>17</v>
      </c>
      <c r="E363" s="3" t="s">
        <v>18</v>
      </c>
      <c r="F363" s="1">
        <v>2.02</v>
      </c>
      <c r="G363" s="1">
        <v>92.5</v>
      </c>
      <c r="H363" s="3" t="s">
        <v>37</v>
      </c>
      <c r="I363" s="3" t="s">
        <v>38</v>
      </c>
      <c r="J363" s="2" t="s">
        <v>1211</v>
      </c>
      <c r="K363" s="3" t="s">
        <v>240</v>
      </c>
      <c r="L363" s="3" t="s">
        <v>389</v>
      </c>
      <c r="M363" s="3" t="s">
        <v>32</v>
      </c>
      <c r="N363" s="3" t="s">
        <v>1212</v>
      </c>
      <c r="O363" s="3" t="s">
        <v>1213</v>
      </c>
      <c r="P363">
        <f>IF(IFERROR(VLOOKUP(crocodile_dataset[[#This Row],[Observation ID]],A365:A1363,1,FALSE),0),1,0)</f>
        <v>0</v>
      </c>
    </row>
    <row r="364" spans="1:16" x14ac:dyDescent="0.2">
      <c r="A364" s="4">
        <v>363</v>
      </c>
      <c r="B364" s="3" t="s">
        <v>201</v>
      </c>
      <c r="C364" s="3" t="s">
        <v>202</v>
      </c>
      <c r="D364" s="3" t="s">
        <v>17</v>
      </c>
      <c r="E364" s="3" t="s">
        <v>203</v>
      </c>
      <c r="F364" s="1">
        <v>3.28</v>
      </c>
      <c r="G364" s="1">
        <v>217.2</v>
      </c>
      <c r="H364" s="3" t="s">
        <v>19</v>
      </c>
      <c r="I364" s="3" t="s">
        <v>38</v>
      </c>
      <c r="J364" s="2" t="s">
        <v>1214</v>
      </c>
      <c r="K364" s="3" t="s">
        <v>538</v>
      </c>
      <c r="L364" s="3" t="s">
        <v>23</v>
      </c>
      <c r="M364" s="3" t="s">
        <v>41</v>
      </c>
      <c r="N364" s="3" t="s">
        <v>1215</v>
      </c>
      <c r="O364" s="3" t="s">
        <v>1216</v>
      </c>
      <c r="P364">
        <f>IF(IFERROR(VLOOKUP(crocodile_dataset[[#This Row],[Observation ID]],A366:A1364,1,FALSE),0),1,0)</f>
        <v>0</v>
      </c>
    </row>
    <row r="365" spans="1:16" x14ac:dyDescent="0.2">
      <c r="A365" s="4">
        <v>364</v>
      </c>
      <c r="B365" s="3" t="s">
        <v>188</v>
      </c>
      <c r="C365" s="3" t="s">
        <v>189</v>
      </c>
      <c r="D365" s="3" t="s">
        <v>17</v>
      </c>
      <c r="E365" s="3" t="s">
        <v>18</v>
      </c>
      <c r="F365" s="1">
        <v>1.46</v>
      </c>
      <c r="G365" s="1">
        <v>41.8</v>
      </c>
      <c r="H365" s="3" t="s">
        <v>37</v>
      </c>
      <c r="I365" s="3" t="s">
        <v>38</v>
      </c>
      <c r="J365" s="2" t="s">
        <v>1217</v>
      </c>
      <c r="K365" s="3" t="s">
        <v>252</v>
      </c>
      <c r="L365" s="3" t="s">
        <v>23</v>
      </c>
      <c r="M365" s="3" t="s">
        <v>24</v>
      </c>
      <c r="N365" s="3" t="s">
        <v>1218</v>
      </c>
      <c r="O365" s="3" t="s">
        <v>1219</v>
      </c>
      <c r="P365">
        <f>IF(IFERROR(VLOOKUP(crocodile_dataset[[#This Row],[Observation ID]],A367:A1365,1,FALSE),0),1,0)</f>
        <v>0</v>
      </c>
    </row>
    <row r="366" spans="1:16" x14ac:dyDescent="0.2">
      <c r="A366" s="4">
        <v>365</v>
      </c>
      <c r="B366" s="3" t="s">
        <v>201</v>
      </c>
      <c r="C366" s="3" t="s">
        <v>202</v>
      </c>
      <c r="D366" s="3" t="s">
        <v>17</v>
      </c>
      <c r="E366" s="3" t="s">
        <v>203</v>
      </c>
      <c r="F366" s="1">
        <v>2.2799999999999998</v>
      </c>
      <c r="G366" s="1">
        <v>114</v>
      </c>
      <c r="H366" s="3" t="s">
        <v>19</v>
      </c>
      <c r="I366" s="3" t="s">
        <v>38</v>
      </c>
      <c r="J366" s="2" t="s">
        <v>1220</v>
      </c>
      <c r="K366" s="3" t="s">
        <v>538</v>
      </c>
      <c r="L366" s="3" t="s">
        <v>259</v>
      </c>
      <c r="M366" s="3" t="s">
        <v>41</v>
      </c>
      <c r="N366" s="3" t="s">
        <v>1221</v>
      </c>
      <c r="O366" s="3" t="s">
        <v>1222</v>
      </c>
      <c r="P366">
        <f>IF(IFERROR(VLOOKUP(crocodile_dataset[[#This Row],[Observation ID]],A368:A1366,1,FALSE),0),1,0)</f>
        <v>0</v>
      </c>
    </row>
    <row r="367" spans="1:16" x14ac:dyDescent="0.2">
      <c r="A367" s="4">
        <v>366</v>
      </c>
      <c r="B367" s="3" t="s">
        <v>127</v>
      </c>
      <c r="C367" s="3" t="s">
        <v>128</v>
      </c>
      <c r="D367" s="3" t="s">
        <v>17</v>
      </c>
      <c r="E367" s="3" t="s">
        <v>18</v>
      </c>
      <c r="F367" s="1">
        <v>4.16</v>
      </c>
      <c r="G367" s="1">
        <v>558.29999999999995</v>
      </c>
      <c r="H367" s="3" t="s">
        <v>61</v>
      </c>
      <c r="I367" s="3" t="s">
        <v>38</v>
      </c>
      <c r="J367" s="2" t="s">
        <v>1055</v>
      </c>
      <c r="K367" s="3" t="s">
        <v>52</v>
      </c>
      <c r="L367" s="3" t="s">
        <v>131</v>
      </c>
      <c r="M367" s="3" t="s">
        <v>24</v>
      </c>
      <c r="N367" s="3" t="s">
        <v>1223</v>
      </c>
      <c r="O367" s="3" t="s">
        <v>1224</v>
      </c>
      <c r="P367">
        <f>IF(IFERROR(VLOOKUP(crocodile_dataset[[#This Row],[Observation ID]],A369:A1367,1,FALSE),0),1,0)</f>
        <v>0</v>
      </c>
    </row>
    <row r="368" spans="1:16" x14ac:dyDescent="0.2">
      <c r="A368" s="4">
        <v>367</v>
      </c>
      <c r="B368" s="3" t="s">
        <v>320</v>
      </c>
      <c r="C368" s="3" t="s">
        <v>321</v>
      </c>
      <c r="D368" s="3" t="s">
        <v>17</v>
      </c>
      <c r="E368" s="3" t="s">
        <v>203</v>
      </c>
      <c r="F368" s="1">
        <v>2.08</v>
      </c>
      <c r="G368" s="1">
        <v>88.4</v>
      </c>
      <c r="H368" s="3" t="s">
        <v>19</v>
      </c>
      <c r="I368" s="3" t="s">
        <v>104</v>
      </c>
      <c r="J368" s="2" t="s">
        <v>1225</v>
      </c>
      <c r="K368" s="3" t="s">
        <v>330</v>
      </c>
      <c r="L368" s="3" t="s">
        <v>23</v>
      </c>
      <c r="M368" s="3" t="s">
        <v>323</v>
      </c>
      <c r="N368" s="3" t="s">
        <v>1226</v>
      </c>
      <c r="O368" s="3" t="s">
        <v>1227</v>
      </c>
      <c r="P368">
        <f>IF(IFERROR(VLOOKUP(crocodile_dataset[[#This Row],[Observation ID]],A370:A1368,1,FALSE),0),1,0)</f>
        <v>0</v>
      </c>
    </row>
    <row r="369" spans="1:16" x14ac:dyDescent="0.2">
      <c r="A369" s="4">
        <v>368</v>
      </c>
      <c r="B369" s="3" t="s">
        <v>127</v>
      </c>
      <c r="C369" s="3" t="s">
        <v>128</v>
      </c>
      <c r="D369" s="3" t="s">
        <v>17</v>
      </c>
      <c r="E369" s="3" t="s">
        <v>18</v>
      </c>
      <c r="F369" s="1">
        <v>4.78</v>
      </c>
      <c r="G369" s="1">
        <v>696</v>
      </c>
      <c r="H369" s="3" t="s">
        <v>19</v>
      </c>
      <c r="I369" s="3" t="s">
        <v>20</v>
      </c>
      <c r="J369" s="2" t="s">
        <v>1228</v>
      </c>
      <c r="K369" s="3" t="s">
        <v>130</v>
      </c>
      <c r="L369" s="3" t="s">
        <v>131</v>
      </c>
      <c r="M369" s="3" t="s">
        <v>24</v>
      </c>
      <c r="N369" s="3" t="s">
        <v>1229</v>
      </c>
      <c r="O369" s="3" t="s">
        <v>1230</v>
      </c>
      <c r="P369">
        <f>IF(IFERROR(VLOOKUP(crocodile_dataset[[#This Row],[Observation ID]],A371:A1369,1,FALSE),0),1,0)</f>
        <v>0</v>
      </c>
    </row>
    <row r="370" spans="1:16" x14ac:dyDescent="0.2">
      <c r="A370" s="4">
        <v>369</v>
      </c>
      <c r="B370" s="3" t="s">
        <v>67</v>
      </c>
      <c r="C370" s="3" t="s">
        <v>68</v>
      </c>
      <c r="D370" s="3" t="s">
        <v>17</v>
      </c>
      <c r="E370" s="3" t="s">
        <v>69</v>
      </c>
      <c r="F370" s="1">
        <v>1.28</v>
      </c>
      <c r="G370" s="1">
        <v>19</v>
      </c>
      <c r="H370" s="3" t="s">
        <v>19</v>
      </c>
      <c r="I370" s="3" t="s">
        <v>104</v>
      </c>
      <c r="J370" s="2" t="s">
        <v>1231</v>
      </c>
      <c r="K370" s="3" t="s">
        <v>142</v>
      </c>
      <c r="L370" s="3" t="s">
        <v>72</v>
      </c>
      <c r="M370" s="3" t="s">
        <v>73</v>
      </c>
      <c r="N370" s="3" t="s">
        <v>1232</v>
      </c>
      <c r="O370" s="3" t="s">
        <v>1233</v>
      </c>
      <c r="P370">
        <f>IF(IFERROR(VLOOKUP(crocodile_dataset[[#This Row],[Observation ID]],A372:A1370,1,FALSE),0),1,0)</f>
        <v>0</v>
      </c>
    </row>
    <row r="371" spans="1:16" x14ac:dyDescent="0.2">
      <c r="A371" s="4">
        <v>370</v>
      </c>
      <c r="B371" s="3" t="s">
        <v>207</v>
      </c>
      <c r="C371" s="3" t="s">
        <v>208</v>
      </c>
      <c r="D371" s="3" t="s">
        <v>17</v>
      </c>
      <c r="E371" s="3" t="s">
        <v>18</v>
      </c>
      <c r="F371" s="1">
        <v>2.04</v>
      </c>
      <c r="G371" s="1">
        <v>59.3</v>
      </c>
      <c r="H371" s="3" t="s">
        <v>61</v>
      </c>
      <c r="I371" s="3" t="s">
        <v>20</v>
      </c>
      <c r="J371" s="2" t="s">
        <v>1234</v>
      </c>
      <c r="K371" s="3" t="s">
        <v>210</v>
      </c>
      <c r="L371" s="3" t="s">
        <v>452</v>
      </c>
      <c r="M371" s="3" t="s">
        <v>24</v>
      </c>
      <c r="N371" s="3" t="s">
        <v>1235</v>
      </c>
      <c r="O371" s="3" t="s">
        <v>1236</v>
      </c>
      <c r="P371">
        <f>IF(IFERROR(VLOOKUP(crocodile_dataset[[#This Row],[Observation ID]],A373:A1371,1,FALSE),0),1,0)</f>
        <v>0</v>
      </c>
    </row>
    <row r="372" spans="1:16" x14ac:dyDescent="0.2">
      <c r="A372" s="4">
        <v>371</v>
      </c>
      <c r="B372" s="3" t="s">
        <v>183</v>
      </c>
      <c r="C372" s="3" t="s">
        <v>184</v>
      </c>
      <c r="D372" s="3" t="s">
        <v>17</v>
      </c>
      <c r="E372" s="3" t="s">
        <v>18</v>
      </c>
      <c r="F372" s="1">
        <v>2.04</v>
      </c>
      <c r="G372" s="1">
        <v>65.8</v>
      </c>
      <c r="H372" s="3" t="s">
        <v>61</v>
      </c>
      <c r="I372" s="3" t="s">
        <v>20</v>
      </c>
      <c r="J372" s="2" t="s">
        <v>1237</v>
      </c>
      <c r="K372" s="3" t="s">
        <v>130</v>
      </c>
      <c r="L372" s="3" t="s">
        <v>46</v>
      </c>
      <c r="M372" s="3" t="s">
        <v>41</v>
      </c>
      <c r="N372" s="3" t="s">
        <v>1238</v>
      </c>
      <c r="O372" s="3" t="s">
        <v>1239</v>
      </c>
      <c r="P372">
        <f>IF(IFERROR(VLOOKUP(crocodile_dataset[[#This Row],[Observation ID]],A374:A1372,1,FALSE),0),1,0)</f>
        <v>0</v>
      </c>
    </row>
    <row r="373" spans="1:16" x14ac:dyDescent="0.2">
      <c r="A373" s="4">
        <v>372</v>
      </c>
      <c r="B373" s="3" t="s">
        <v>392</v>
      </c>
      <c r="C373" s="3" t="s">
        <v>393</v>
      </c>
      <c r="D373" s="3" t="s">
        <v>17</v>
      </c>
      <c r="E373" s="3" t="s">
        <v>18</v>
      </c>
      <c r="F373" s="1">
        <v>3.03</v>
      </c>
      <c r="G373" s="1">
        <v>145.9</v>
      </c>
      <c r="H373" s="3" t="s">
        <v>61</v>
      </c>
      <c r="I373" s="3" t="s">
        <v>38</v>
      </c>
      <c r="J373" s="2" t="s">
        <v>1240</v>
      </c>
      <c r="K373" s="3" t="s">
        <v>191</v>
      </c>
      <c r="L373" s="3" t="s">
        <v>475</v>
      </c>
      <c r="M373" s="3" t="s">
        <v>24</v>
      </c>
      <c r="N373" s="3" t="s">
        <v>1241</v>
      </c>
      <c r="O373" s="3" t="s">
        <v>1242</v>
      </c>
      <c r="P373">
        <f>IF(IFERROR(VLOOKUP(crocodile_dataset[[#This Row],[Observation ID]],A375:A1373,1,FALSE),0),1,0)</f>
        <v>0</v>
      </c>
    </row>
    <row r="374" spans="1:16" x14ac:dyDescent="0.2">
      <c r="A374" s="4">
        <v>373</v>
      </c>
      <c r="B374" s="3" t="s">
        <v>183</v>
      </c>
      <c r="C374" s="3" t="s">
        <v>184</v>
      </c>
      <c r="D374" s="3" t="s">
        <v>17</v>
      </c>
      <c r="E374" s="3" t="s">
        <v>18</v>
      </c>
      <c r="F374" s="1">
        <v>1.42</v>
      </c>
      <c r="G374" s="1">
        <v>33.299999999999997</v>
      </c>
      <c r="H374" s="3" t="s">
        <v>37</v>
      </c>
      <c r="I374" s="3" t="s">
        <v>104</v>
      </c>
      <c r="J374" s="2" t="s">
        <v>1243</v>
      </c>
      <c r="K374" s="3" t="s">
        <v>130</v>
      </c>
      <c r="L374" s="3" t="s">
        <v>46</v>
      </c>
      <c r="M374" s="3" t="s">
        <v>41</v>
      </c>
      <c r="N374" s="3" t="s">
        <v>1244</v>
      </c>
      <c r="O374" s="3" t="s">
        <v>1245</v>
      </c>
      <c r="P374">
        <f>IF(IFERROR(VLOOKUP(crocodile_dataset[[#This Row],[Observation ID]],A376:A1374,1,FALSE),0),1,0)</f>
        <v>0</v>
      </c>
    </row>
    <row r="375" spans="1:16" x14ac:dyDescent="0.2">
      <c r="A375" s="4">
        <v>374</v>
      </c>
      <c r="B375" s="3" t="s">
        <v>320</v>
      </c>
      <c r="C375" s="3" t="s">
        <v>321</v>
      </c>
      <c r="D375" s="3" t="s">
        <v>17</v>
      </c>
      <c r="E375" s="3" t="s">
        <v>203</v>
      </c>
      <c r="F375" s="1">
        <v>2.2200000000000002</v>
      </c>
      <c r="G375" s="1">
        <v>95</v>
      </c>
      <c r="H375" s="3" t="s">
        <v>61</v>
      </c>
      <c r="I375" s="3" t="s">
        <v>20</v>
      </c>
      <c r="J375" s="2" t="s">
        <v>1246</v>
      </c>
      <c r="K375" s="3" t="s">
        <v>330</v>
      </c>
      <c r="L375" s="3" t="s">
        <v>355</v>
      </c>
      <c r="M375" s="3" t="s">
        <v>323</v>
      </c>
      <c r="N375" s="3" t="s">
        <v>1247</v>
      </c>
      <c r="O375" s="3" t="s">
        <v>1248</v>
      </c>
      <c r="P375">
        <f>IF(IFERROR(VLOOKUP(crocodile_dataset[[#This Row],[Observation ID]],A377:A1375,1,FALSE),0),1,0)</f>
        <v>0</v>
      </c>
    </row>
    <row r="376" spans="1:16" x14ac:dyDescent="0.2">
      <c r="A376" s="4">
        <v>375</v>
      </c>
      <c r="B376" s="3" t="s">
        <v>87</v>
      </c>
      <c r="C376" s="3" t="s">
        <v>88</v>
      </c>
      <c r="D376" s="3" t="s">
        <v>17</v>
      </c>
      <c r="E376" s="3" t="s">
        <v>69</v>
      </c>
      <c r="F376" s="1">
        <v>0.78</v>
      </c>
      <c r="G376" s="1">
        <v>6.5</v>
      </c>
      <c r="H376" s="3" t="s">
        <v>37</v>
      </c>
      <c r="I376" s="3" t="s">
        <v>104</v>
      </c>
      <c r="J376" s="2" t="s">
        <v>1249</v>
      </c>
      <c r="K376" s="3" t="s">
        <v>90</v>
      </c>
      <c r="L376" s="3" t="s">
        <v>91</v>
      </c>
      <c r="M376" s="3" t="s">
        <v>32</v>
      </c>
      <c r="N376" s="3" t="s">
        <v>1250</v>
      </c>
      <c r="O376" s="3" t="s">
        <v>1251</v>
      </c>
      <c r="P376">
        <f>IF(IFERROR(VLOOKUP(crocodile_dataset[[#This Row],[Observation ID]],A378:A1376,1,FALSE),0),1,0)</f>
        <v>0</v>
      </c>
    </row>
    <row r="377" spans="1:16" x14ac:dyDescent="0.2">
      <c r="A377" s="4">
        <v>376</v>
      </c>
      <c r="B377" s="3" t="s">
        <v>115</v>
      </c>
      <c r="C377" s="3" t="s">
        <v>116</v>
      </c>
      <c r="D377" s="3" t="s">
        <v>17</v>
      </c>
      <c r="E377" s="3" t="s">
        <v>18</v>
      </c>
      <c r="F377" s="1">
        <v>4.0999999999999996</v>
      </c>
      <c r="G377" s="1">
        <v>513.9</v>
      </c>
      <c r="H377" s="3" t="s">
        <v>19</v>
      </c>
      <c r="I377" s="3" t="s">
        <v>104</v>
      </c>
      <c r="J377" s="2" t="s">
        <v>1252</v>
      </c>
      <c r="K377" s="3" t="s">
        <v>79</v>
      </c>
      <c r="L377" s="3" t="s">
        <v>46</v>
      </c>
      <c r="M377" s="3" t="s">
        <v>24</v>
      </c>
      <c r="N377" s="3" t="s">
        <v>1253</v>
      </c>
      <c r="O377" s="3" t="s">
        <v>1254</v>
      </c>
      <c r="P377">
        <f>IF(IFERROR(VLOOKUP(crocodile_dataset[[#This Row],[Observation ID]],A379:A1377,1,FALSE),0),1,0)</f>
        <v>0</v>
      </c>
    </row>
    <row r="378" spans="1:16" x14ac:dyDescent="0.2">
      <c r="A378" s="4">
        <v>377</v>
      </c>
      <c r="B378" s="3" t="s">
        <v>183</v>
      </c>
      <c r="C378" s="3" t="s">
        <v>184</v>
      </c>
      <c r="D378" s="3" t="s">
        <v>17</v>
      </c>
      <c r="E378" s="3" t="s">
        <v>18</v>
      </c>
      <c r="F378" s="1">
        <v>1.61</v>
      </c>
      <c r="G378" s="1">
        <v>40.4</v>
      </c>
      <c r="H378" s="3" t="s">
        <v>61</v>
      </c>
      <c r="I378" s="3" t="s">
        <v>104</v>
      </c>
      <c r="J378" s="2" t="s">
        <v>1255</v>
      </c>
      <c r="K378" s="3" t="s">
        <v>130</v>
      </c>
      <c r="L378" s="3" t="s">
        <v>195</v>
      </c>
      <c r="M378" s="3" t="s">
        <v>41</v>
      </c>
      <c r="N378" s="3" t="s">
        <v>1256</v>
      </c>
      <c r="O378" s="3" t="s">
        <v>1257</v>
      </c>
      <c r="P378">
        <f>IF(IFERROR(VLOOKUP(crocodile_dataset[[#This Row],[Observation ID]],A380:A1378,1,FALSE),0),1,0)</f>
        <v>0</v>
      </c>
    </row>
    <row r="379" spans="1:16" x14ac:dyDescent="0.2">
      <c r="A379" s="4">
        <v>378</v>
      </c>
      <c r="B379" s="3" t="s">
        <v>59</v>
      </c>
      <c r="C379" s="3" t="s">
        <v>60</v>
      </c>
      <c r="D379" s="3" t="s">
        <v>17</v>
      </c>
      <c r="E379" s="3" t="s">
        <v>18</v>
      </c>
      <c r="F379" s="1">
        <v>0.43</v>
      </c>
      <c r="G379" s="1">
        <v>28.5</v>
      </c>
      <c r="H379" s="3" t="s">
        <v>156</v>
      </c>
      <c r="I379" s="3" t="s">
        <v>20</v>
      </c>
      <c r="J379" s="2" t="s">
        <v>1258</v>
      </c>
      <c r="K379" s="3" t="s">
        <v>293</v>
      </c>
      <c r="L379" s="3" t="s">
        <v>581</v>
      </c>
      <c r="M379" s="3" t="s">
        <v>41</v>
      </c>
      <c r="N379" s="3" t="s">
        <v>1259</v>
      </c>
      <c r="O379" s="3" t="s">
        <v>1260</v>
      </c>
      <c r="P379">
        <f>IF(IFERROR(VLOOKUP(crocodile_dataset[[#This Row],[Observation ID]],A381:A1379,1,FALSE),0),1,0)</f>
        <v>0</v>
      </c>
    </row>
    <row r="380" spans="1:16" x14ac:dyDescent="0.2">
      <c r="A380" s="4">
        <v>379</v>
      </c>
      <c r="B380" s="3" t="s">
        <v>27</v>
      </c>
      <c r="C380" s="3" t="s">
        <v>28</v>
      </c>
      <c r="D380" s="3" t="s">
        <v>17</v>
      </c>
      <c r="E380" s="3" t="s">
        <v>18</v>
      </c>
      <c r="F380" s="1">
        <v>3.25</v>
      </c>
      <c r="G380" s="1">
        <v>194.1</v>
      </c>
      <c r="H380" s="3" t="s">
        <v>61</v>
      </c>
      <c r="I380" s="3" t="s">
        <v>104</v>
      </c>
      <c r="J380" s="2" t="s">
        <v>1261</v>
      </c>
      <c r="K380" s="3" t="s">
        <v>30</v>
      </c>
      <c r="L380" s="3" t="s">
        <v>31</v>
      </c>
      <c r="M380" s="3" t="s">
        <v>32</v>
      </c>
      <c r="N380" s="3" t="s">
        <v>1262</v>
      </c>
      <c r="O380" s="3" t="s">
        <v>1263</v>
      </c>
      <c r="P380">
        <f>IF(IFERROR(VLOOKUP(crocodile_dataset[[#This Row],[Observation ID]],A382:A1380,1,FALSE),0),1,0)</f>
        <v>0</v>
      </c>
    </row>
    <row r="381" spans="1:16" x14ac:dyDescent="0.2">
      <c r="A381" s="4">
        <v>380</v>
      </c>
      <c r="B381" s="3" t="s">
        <v>67</v>
      </c>
      <c r="C381" s="3" t="s">
        <v>68</v>
      </c>
      <c r="D381" s="3" t="s">
        <v>17</v>
      </c>
      <c r="E381" s="3" t="s">
        <v>69</v>
      </c>
      <c r="F381" s="1">
        <v>0.84</v>
      </c>
      <c r="G381" s="1">
        <v>9.9</v>
      </c>
      <c r="H381" s="3" t="s">
        <v>37</v>
      </c>
      <c r="I381" s="3" t="s">
        <v>20</v>
      </c>
      <c r="J381" s="2" t="s">
        <v>1264</v>
      </c>
      <c r="K381" s="3" t="s">
        <v>142</v>
      </c>
      <c r="L381" s="3" t="s">
        <v>72</v>
      </c>
      <c r="M381" s="3" t="s">
        <v>73</v>
      </c>
      <c r="N381" s="3" t="s">
        <v>1265</v>
      </c>
      <c r="O381" s="3" t="s">
        <v>1266</v>
      </c>
      <c r="P381">
        <f>IF(IFERROR(VLOOKUP(crocodile_dataset[[#This Row],[Observation ID]],A383:A1381,1,FALSE),0),1,0)</f>
        <v>0</v>
      </c>
    </row>
    <row r="382" spans="1:16" x14ac:dyDescent="0.2">
      <c r="A382" s="4">
        <v>381</v>
      </c>
      <c r="B382" s="3" t="s">
        <v>27</v>
      </c>
      <c r="C382" s="3" t="s">
        <v>28</v>
      </c>
      <c r="D382" s="3" t="s">
        <v>17</v>
      </c>
      <c r="E382" s="3" t="s">
        <v>18</v>
      </c>
      <c r="F382" s="1">
        <v>4.07</v>
      </c>
      <c r="G382" s="1">
        <v>352.7</v>
      </c>
      <c r="H382" s="3" t="s">
        <v>19</v>
      </c>
      <c r="I382" s="3" t="s">
        <v>104</v>
      </c>
      <c r="J382" s="2" t="s">
        <v>1267</v>
      </c>
      <c r="K382" s="3" t="s">
        <v>240</v>
      </c>
      <c r="L382" s="3" t="s">
        <v>317</v>
      </c>
      <c r="M382" s="3" t="s">
        <v>32</v>
      </c>
      <c r="N382" s="3" t="s">
        <v>1268</v>
      </c>
      <c r="O382" s="3" t="s">
        <v>1269</v>
      </c>
      <c r="P382">
        <f>IF(IFERROR(VLOOKUP(crocodile_dataset[[#This Row],[Observation ID]],A384:A1382,1,FALSE),0),1,0)</f>
        <v>0</v>
      </c>
    </row>
    <row r="383" spans="1:16" x14ac:dyDescent="0.2">
      <c r="A383" s="4">
        <v>382</v>
      </c>
      <c r="B383" s="3" t="s">
        <v>201</v>
      </c>
      <c r="C383" s="3" t="s">
        <v>202</v>
      </c>
      <c r="D383" s="3" t="s">
        <v>17</v>
      </c>
      <c r="E383" s="3" t="s">
        <v>203</v>
      </c>
      <c r="F383" s="1">
        <v>0.88</v>
      </c>
      <c r="G383" s="1">
        <v>37.6</v>
      </c>
      <c r="H383" s="3" t="s">
        <v>37</v>
      </c>
      <c r="I383" s="3" t="s">
        <v>38</v>
      </c>
      <c r="J383" s="2" t="s">
        <v>1270</v>
      </c>
      <c r="K383" s="3" t="s">
        <v>90</v>
      </c>
      <c r="L383" s="3" t="s">
        <v>259</v>
      </c>
      <c r="M383" s="3" t="s">
        <v>41</v>
      </c>
      <c r="N383" s="3" t="s">
        <v>1271</v>
      </c>
      <c r="O383" s="3" t="s">
        <v>1272</v>
      </c>
      <c r="P383">
        <f>IF(IFERROR(VLOOKUP(crocodile_dataset[[#This Row],[Observation ID]],A385:A1383,1,FALSE),0),1,0)</f>
        <v>0</v>
      </c>
    </row>
    <row r="384" spans="1:16" x14ac:dyDescent="0.2">
      <c r="A384" s="4">
        <v>383</v>
      </c>
      <c r="B384" s="3" t="s">
        <v>49</v>
      </c>
      <c r="C384" s="3" t="s">
        <v>50</v>
      </c>
      <c r="D384" s="3" t="s">
        <v>17</v>
      </c>
      <c r="E384" s="3" t="s">
        <v>18</v>
      </c>
      <c r="F384" s="1">
        <v>3.25</v>
      </c>
      <c r="G384" s="1">
        <v>186.3</v>
      </c>
      <c r="H384" s="3" t="s">
        <v>19</v>
      </c>
      <c r="I384" s="3" t="s">
        <v>38</v>
      </c>
      <c r="J384" s="2" t="s">
        <v>1273</v>
      </c>
      <c r="K384" s="3" t="s">
        <v>1169</v>
      </c>
      <c r="L384" s="3" t="s">
        <v>46</v>
      </c>
      <c r="M384" s="3" t="s">
        <v>32</v>
      </c>
      <c r="N384" s="3" t="s">
        <v>1274</v>
      </c>
      <c r="O384" s="3" t="s">
        <v>1275</v>
      </c>
      <c r="P384">
        <f>IF(IFERROR(VLOOKUP(crocodile_dataset[[#This Row],[Observation ID]],A386:A1384,1,FALSE),0),1,0)</f>
        <v>0</v>
      </c>
    </row>
    <row r="385" spans="1:16" x14ac:dyDescent="0.2">
      <c r="A385" s="4">
        <v>384</v>
      </c>
      <c r="B385" s="3" t="s">
        <v>320</v>
      </c>
      <c r="C385" s="3" t="s">
        <v>321</v>
      </c>
      <c r="D385" s="3" t="s">
        <v>17</v>
      </c>
      <c r="E385" s="3" t="s">
        <v>203</v>
      </c>
      <c r="F385" s="1">
        <v>2.72</v>
      </c>
      <c r="G385" s="1">
        <v>155.30000000000001</v>
      </c>
      <c r="H385" s="3" t="s">
        <v>19</v>
      </c>
      <c r="I385" s="3" t="s">
        <v>104</v>
      </c>
      <c r="J385" s="2" t="s">
        <v>1276</v>
      </c>
      <c r="K385" s="3" t="s">
        <v>330</v>
      </c>
      <c r="L385" s="3" t="s">
        <v>355</v>
      </c>
      <c r="M385" s="3" t="s">
        <v>323</v>
      </c>
      <c r="N385" s="3" t="s">
        <v>1277</v>
      </c>
      <c r="O385" s="3" t="s">
        <v>1278</v>
      </c>
      <c r="P385">
        <f>IF(IFERROR(VLOOKUP(crocodile_dataset[[#This Row],[Observation ID]],A387:A1385,1,FALSE),0),1,0)</f>
        <v>0</v>
      </c>
    </row>
    <row r="386" spans="1:16" x14ac:dyDescent="0.2">
      <c r="A386" s="4">
        <v>385</v>
      </c>
      <c r="B386" s="3" t="s">
        <v>27</v>
      </c>
      <c r="C386" s="3" t="s">
        <v>28</v>
      </c>
      <c r="D386" s="3" t="s">
        <v>17</v>
      </c>
      <c r="E386" s="3" t="s">
        <v>18</v>
      </c>
      <c r="F386" s="1">
        <v>3.14</v>
      </c>
      <c r="G386" s="1">
        <v>196.7</v>
      </c>
      <c r="H386" s="3" t="s">
        <v>19</v>
      </c>
      <c r="I386" s="3" t="s">
        <v>20</v>
      </c>
      <c r="J386" s="2" t="s">
        <v>1279</v>
      </c>
      <c r="K386" s="3" t="s">
        <v>240</v>
      </c>
      <c r="L386" s="3" t="s">
        <v>389</v>
      </c>
      <c r="M386" s="3" t="s">
        <v>32</v>
      </c>
      <c r="N386" s="3" t="s">
        <v>1280</v>
      </c>
      <c r="O386" s="3" t="s">
        <v>1281</v>
      </c>
      <c r="P386">
        <f>IF(IFERROR(VLOOKUP(crocodile_dataset[[#This Row],[Observation ID]],A388:A1386,1,FALSE),0),1,0)</f>
        <v>0</v>
      </c>
    </row>
    <row r="387" spans="1:16" x14ac:dyDescent="0.2">
      <c r="A387" s="4">
        <v>386</v>
      </c>
      <c r="B387" s="3" t="s">
        <v>188</v>
      </c>
      <c r="C387" s="3" t="s">
        <v>189</v>
      </c>
      <c r="D387" s="3" t="s">
        <v>17</v>
      </c>
      <c r="E387" s="3" t="s">
        <v>18</v>
      </c>
      <c r="F387" s="1">
        <v>2.6</v>
      </c>
      <c r="G387" s="1">
        <v>106.1</v>
      </c>
      <c r="H387" s="3" t="s">
        <v>19</v>
      </c>
      <c r="I387" s="3" t="s">
        <v>20</v>
      </c>
      <c r="J387" s="2" t="s">
        <v>1282</v>
      </c>
      <c r="K387" s="3" t="s">
        <v>191</v>
      </c>
      <c r="L387" s="3" t="s">
        <v>23</v>
      </c>
      <c r="M387" s="3" t="s">
        <v>24</v>
      </c>
      <c r="N387" s="3" t="s">
        <v>1283</v>
      </c>
      <c r="O387" s="3" t="s">
        <v>1284</v>
      </c>
      <c r="P387">
        <f>IF(IFERROR(VLOOKUP(crocodile_dataset[[#This Row],[Observation ID]],A389:A1387,1,FALSE),0),1,0)</f>
        <v>0</v>
      </c>
    </row>
    <row r="388" spans="1:16" x14ac:dyDescent="0.2">
      <c r="A388" s="4">
        <v>387</v>
      </c>
      <c r="B388" s="3" t="s">
        <v>127</v>
      </c>
      <c r="C388" s="3" t="s">
        <v>128</v>
      </c>
      <c r="D388" s="3" t="s">
        <v>17</v>
      </c>
      <c r="E388" s="3" t="s">
        <v>18</v>
      </c>
      <c r="F388" s="1">
        <v>6.12</v>
      </c>
      <c r="G388" s="1">
        <v>1139.7</v>
      </c>
      <c r="H388" s="3" t="s">
        <v>19</v>
      </c>
      <c r="I388" s="3" t="s">
        <v>20</v>
      </c>
      <c r="J388" s="2" t="s">
        <v>1285</v>
      </c>
      <c r="K388" s="3" t="s">
        <v>191</v>
      </c>
      <c r="L388" s="3" t="s">
        <v>266</v>
      </c>
      <c r="M388" s="3" t="s">
        <v>24</v>
      </c>
      <c r="N388" s="3" t="s">
        <v>1286</v>
      </c>
      <c r="O388" s="3" t="s">
        <v>1287</v>
      </c>
      <c r="P388">
        <f>IF(IFERROR(VLOOKUP(crocodile_dataset[[#This Row],[Observation ID]],A390:A1388,1,FALSE),0),1,0)</f>
        <v>0</v>
      </c>
    </row>
    <row r="389" spans="1:16" x14ac:dyDescent="0.2">
      <c r="A389" s="4">
        <v>388</v>
      </c>
      <c r="B389" s="3" t="s">
        <v>207</v>
      </c>
      <c r="C389" s="3" t="s">
        <v>208</v>
      </c>
      <c r="D389" s="3" t="s">
        <v>17</v>
      </c>
      <c r="E389" s="3" t="s">
        <v>18</v>
      </c>
      <c r="F389" s="1">
        <v>1.58</v>
      </c>
      <c r="G389" s="1">
        <v>36.6</v>
      </c>
      <c r="H389" s="3" t="s">
        <v>37</v>
      </c>
      <c r="I389" s="3" t="s">
        <v>38</v>
      </c>
      <c r="J389" s="2" t="s">
        <v>1288</v>
      </c>
      <c r="K389" s="3" t="s">
        <v>210</v>
      </c>
      <c r="L389" s="3" t="s">
        <v>211</v>
      </c>
      <c r="M389" s="3" t="s">
        <v>24</v>
      </c>
      <c r="N389" s="3" t="s">
        <v>1289</v>
      </c>
      <c r="O389" s="3" t="s">
        <v>1290</v>
      </c>
      <c r="P389">
        <f>IF(IFERROR(VLOOKUP(crocodile_dataset[[#This Row],[Observation ID]],A391:A1389,1,FALSE),0),1,0)</f>
        <v>0</v>
      </c>
    </row>
    <row r="390" spans="1:16" x14ac:dyDescent="0.2">
      <c r="A390" s="4">
        <v>389</v>
      </c>
      <c r="B390" s="3" t="s">
        <v>145</v>
      </c>
      <c r="C390" s="3" t="s">
        <v>146</v>
      </c>
      <c r="D390" s="3" t="s">
        <v>17</v>
      </c>
      <c r="E390" s="3" t="s">
        <v>18</v>
      </c>
      <c r="F390" s="1">
        <v>3.27</v>
      </c>
      <c r="G390" s="1">
        <v>191.8</v>
      </c>
      <c r="H390" s="3" t="s">
        <v>19</v>
      </c>
      <c r="I390" s="3" t="s">
        <v>104</v>
      </c>
      <c r="J390" s="2" t="s">
        <v>1291</v>
      </c>
      <c r="K390" s="3" t="s">
        <v>148</v>
      </c>
      <c r="L390" s="3" t="s">
        <v>23</v>
      </c>
      <c r="M390" s="3" t="s">
        <v>41</v>
      </c>
      <c r="N390" s="3" t="s">
        <v>1292</v>
      </c>
      <c r="O390" s="3" t="s">
        <v>1293</v>
      </c>
      <c r="P390">
        <f>IF(IFERROR(VLOOKUP(crocodile_dataset[[#This Row],[Observation ID]],A392:A1390,1,FALSE),0),1,0)</f>
        <v>0</v>
      </c>
    </row>
    <row r="391" spans="1:16" x14ac:dyDescent="0.2">
      <c r="A391" s="4">
        <v>390</v>
      </c>
      <c r="B391" s="3" t="s">
        <v>15</v>
      </c>
      <c r="C391" s="3" t="s">
        <v>16</v>
      </c>
      <c r="D391" s="3" t="s">
        <v>17</v>
      </c>
      <c r="E391" s="3" t="s">
        <v>18</v>
      </c>
      <c r="F391" s="1">
        <v>1.82</v>
      </c>
      <c r="G391" s="1">
        <v>59</v>
      </c>
      <c r="H391" s="3" t="s">
        <v>19</v>
      </c>
      <c r="I391" s="3" t="s">
        <v>38</v>
      </c>
      <c r="J391" s="2" t="s">
        <v>1294</v>
      </c>
      <c r="K391" s="3" t="s">
        <v>45</v>
      </c>
      <c r="L391" s="3" t="s">
        <v>46</v>
      </c>
      <c r="M391" s="3" t="s">
        <v>24</v>
      </c>
      <c r="N391" s="3" t="s">
        <v>1295</v>
      </c>
      <c r="O391" s="3" t="s">
        <v>1296</v>
      </c>
      <c r="P391">
        <f>IF(IFERROR(VLOOKUP(crocodile_dataset[[#This Row],[Observation ID]],A393:A1391,1,FALSE),0),1,0)</f>
        <v>0</v>
      </c>
    </row>
    <row r="392" spans="1:16" x14ac:dyDescent="0.2">
      <c r="A392" s="4">
        <v>391</v>
      </c>
      <c r="B392" s="3" t="s">
        <v>76</v>
      </c>
      <c r="C392" s="3" t="s">
        <v>77</v>
      </c>
      <c r="D392" s="3" t="s">
        <v>17</v>
      </c>
      <c r="E392" s="3" t="s">
        <v>18</v>
      </c>
      <c r="F392" s="1">
        <v>0.9</v>
      </c>
      <c r="G392" s="1">
        <v>37.1</v>
      </c>
      <c r="H392" s="3" t="s">
        <v>37</v>
      </c>
      <c r="I392" s="3" t="s">
        <v>20</v>
      </c>
      <c r="J392" s="2" t="s">
        <v>1297</v>
      </c>
      <c r="K392" s="3" t="s">
        <v>366</v>
      </c>
      <c r="L392" s="3" t="s">
        <v>80</v>
      </c>
      <c r="M392" s="3" t="s">
        <v>24</v>
      </c>
      <c r="N392" s="3" t="s">
        <v>1298</v>
      </c>
      <c r="O392" s="3" t="s">
        <v>1299</v>
      </c>
      <c r="P392">
        <f>IF(IFERROR(VLOOKUP(crocodile_dataset[[#This Row],[Observation ID]],A394:A1392,1,FALSE),0),1,0)</f>
        <v>0</v>
      </c>
    </row>
    <row r="393" spans="1:16" x14ac:dyDescent="0.2">
      <c r="A393" s="4">
        <v>392</v>
      </c>
      <c r="B393" s="3" t="s">
        <v>207</v>
      </c>
      <c r="C393" s="3" t="s">
        <v>208</v>
      </c>
      <c r="D393" s="3" t="s">
        <v>17</v>
      </c>
      <c r="E393" s="3" t="s">
        <v>18</v>
      </c>
      <c r="F393" s="1">
        <v>2.06</v>
      </c>
      <c r="G393" s="1">
        <v>63.1</v>
      </c>
      <c r="H393" s="3" t="s">
        <v>61</v>
      </c>
      <c r="I393" s="3" t="s">
        <v>38</v>
      </c>
      <c r="J393" s="2" t="s">
        <v>1300</v>
      </c>
      <c r="K393" s="3" t="s">
        <v>210</v>
      </c>
      <c r="L393" s="3" t="s">
        <v>465</v>
      </c>
      <c r="M393" s="3" t="s">
        <v>24</v>
      </c>
      <c r="N393" s="3" t="s">
        <v>1301</v>
      </c>
      <c r="O393" s="3" t="s">
        <v>1302</v>
      </c>
      <c r="P393">
        <f>IF(IFERROR(VLOOKUP(crocodile_dataset[[#This Row],[Observation ID]],A395:A1393,1,FALSE),0),1,0)</f>
        <v>0</v>
      </c>
    </row>
    <row r="394" spans="1:16" x14ac:dyDescent="0.2">
      <c r="A394" s="4">
        <v>393</v>
      </c>
      <c r="B394" s="3" t="s">
        <v>49</v>
      </c>
      <c r="C394" s="3" t="s">
        <v>50</v>
      </c>
      <c r="D394" s="3" t="s">
        <v>17</v>
      </c>
      <c r="E394" s="3" t="s">
        <v>18</v>
      </c>
      <c r="F394" s="1">
        <v>0.64</v>
      </c>
      <c r="G394" s="1">
        <v>47.8</v>
      </c>
      <c r="H394" s="3" t="s">
        <v>156</v>
      </c>
      <c r="I394" s="3" t="s">
        <v>38</v>
      </c>
      <c r="J394" s="2" t="s">
        <v>1303</v>
      </c>
      <c r="K394" s="3" t="s">
        <v>742</v>
      </c>
      <c r="L394" s="3" t="s">
        <v>80</v>
      </c>
      <c r="M394" s="3" t="s">
        <v>32</v>
      </c>
      <c r="N394" s="3" t="s">
        <v>1304</v>
      </c>
      <c r="O394" s="3" t="s">
        <v>1305</v>
      </c>
      <c r="P394">
        <f>IF(IFERROR(VLOOKUP(crocodile_dataset[[#This Row],[Observation ID]],A396:A1394,1,FALSE),0),1,0)</f>
        <v>0</v>
      </c>
    </row>
    <row r="395" spans="1:16" x14ac:dyDescent="0.2">
      <c r="A395" s="4">
        <v>394</v>
      </c>
      <c r="B395" s="3" t="s">
        <v>145</v>
      </c>
      <c r="C395" s="3" t="s">
        <v>146</v>
      </c>
      <c r="D395" s="3" t="s">
        <v>17</v>
      </c>
      <c r="E395" s="3" t="s">
        <v>18</v>
      </c>
      <c r="F395" s="1">
        <v>0.79</v>
      </c>
      <c r="G395" s="1">
        <v>48.4</v>
      </c>
      <c r="H395" s="3" t="s">
        <v>37</v>
      </c>
      <c r="I395" s="3" t="s">
        <v>20</v>
      </c>
      <c r="J395" s="2" t="s">
        <v>1306</v>
      </c>
      <c r="K395" s="3" t="s">
        <v>148</v>
      </c>
      <c r="L395" s="3" t="s">
        <v>475</v>
      </c>
      <c r="M395" s="3" t="s">
        <v>41</v>
      </c>
      <c r="N395" s="3" t="s">
        <v>1307</v>
      </c>
      <c r="O395" s="3" t="s">
        <v>1308</v>
      </c>
      <c r="P395">
        <f>IF(IFERROR(VLOOKUP(crocodile_dataset[[#This Row],[Observation ID]],A397:A1395,1,FALSE),0),1,0)</f>
        <v>0</v>
      </c>
    </row>
    <row r="396" spans="1:16" x14ac:dyDescent="0.2">
      <c r="A396" s="4">
        <v>395</v>
      </c>
      <c r="B396" s="3" t="s">
        <v>392</v>
      </c>
      <c r="C396" s="3" t="s">
        <v>393</v>
      </c>
      <c r="D396" s="3" t="s">
        <v>17</v>
      </c>
      <c r="E396" s="3" t="s">
        <v>18</v>
      </c>
      <c r="F396" s="1">
        <v>2.81</v>
      </c>
      <c r="G396" s="1">
        <v>110.9</v>
      </c>
      <c r="H396" s="3" t="s">
        <v>19</v>
      </c>
      <c r="I396" s="3" t="s">
        <v>104</v>
      </c>
      <c r="J396" s="2" t="s">
        <v>1309</v>
      </c>
      <c r="K396" s="3" t="s">
        <v>191</v>
      </c>
      <c r="L396" s="3" t="s">
        <v>475</v>
      </c>
      <c r="M396" s="3" t="s">
        <v>24</v>
      </c>
      <c r="N396" s="3" t="s">
        <v>1310</v>
      </c>
      <c r="O396" s="3" t="s">
        <v>1311</v>
      </c>
      <c r="P396">
        <f>IF(IFERROR(VLOOKUP(crocodile_dataset[[#This Row],[Observation ID]],A398:A1396,1,FALSE),0),1,0)</f>
        <v>0</v>
      </c>
    </row>
    <row r="397" spans="1:16" x14ac:dyDescent="0.2">
      <c r="A397" s="4">
        <v>396</v>
      </c>
      <c r="B397" s="3" t="s">
        <v>188</v>
      </c>
      <c r="C397" s="3" t="s">
        <v>189</v>
      </c>
      <c r="D397" s="3" t="s">
        <v>17</v>
      </c>
      <c r="E397" s="3" t="s">
        <v>18</v>
      </c>
      <c r="F397" s="1">
        <v>2.6</v>
      </c>
      <c r="G397" s="1">
        <v>89.9</v>
      </c>
      <c r="H397" s="3" t="s">
        <v>19</v>
      </c>
      <c r="I397" s="3" t="s">
        <v>38</v>
      </c>
      <c r="J397" s="2" t="s">
        <v>1208</v>
      </c>
      <c r="K397" s="3" t="s">
        <v>191</v>
      </c>
      <c r="L397" s="3" t="s">
        <v>23</v>
      </c>
      <c r="M397" s="3" t="s">
        <v>24</v>
      </c>
      <c r="N397" s="3" t="s">
        <v>1312</v>
      </c>
      <c r="O397" s="3" t="s">
        <v>1313</v>
      </c>
      <c r="P397">
        <f>IF(IFERROR(VLOOKUP(crocodile_dataset[[#This Row],[Observation ID]],A399:A1397,1,FALSE),0),1,0)</f>
        <v>0</v>
      </c>
    </row>
    <row r="398" spans="1:16" x14ac:dyDescent="0.2">
      <c r="A398" s="4">
        <v>397</v>
      </c>
      <c r="B398" s="3" t="s">
        <v>120</v>
      </c>
      <c r="C398" s="3" t="s">
        <v>121</v>
      </c>
      <c r="D398" s="3" t="s">
        <v>17</v>
      </c>
      <c r="E398" s="3" t="s">
        <v>18</v>
      </c>
      <c r="F398" s="1">
        <v>1.66</v>
      </c>
      <c r="G398" s="1">
        <v>51.4</v>
      </c>
      <c r="H398" s="3" t="s">
        <v>37</v>
      </c>
      <c r="I398" s="3" t="s">
        <v>38</v>
      </c>
      <c r="J398" s="2" t="s">
        <v>1314</v>
      </c>
      <c r="K398" s="3" t="s">
        <v>135</v>
      </c>
      <c r="L398" s="3" t="s">
        <v>46</v>
      </c>
      <c r="M398" s="3" t="s">
        <v>73</v>
      </c>
      <c r="N398" s="3" t="s">
        <v>1315</v>
      </c>
      <c r="O398" s="3" t="s">
        <v>1316</v>
      </c>
      <c r="P398">
        <f>IF(IFERROR(VLOOKUP(crocodile_dataset[[#This Row],[Observation ID]],A400:A1398,1,FALSE),0),1,0)</f>
        <v>0</v>
      </c>
    </row>
    <row r="399" spans="1:16" x14ac:dyDescent="0.2">
      <c r="A399" s="4">
        <v>398</v>
      </c>
      <c r="B399" s="3" t="s">
        <v>207</v>
      </c>
      <c r="C399" s="3" t="s">
        <v>208</v>
      </c>
      <c r="D399" s="3" t="s">
        <v>17</v>
      </c>
      <c r="E399" s="3" t="s">
        <v>18</v>
      </c>
      <c r="F399" s="1">
        <v>1.91</v>
      </c>
      <c r="G399" s="1">
        <v>54.2</v>
      </c>
      <c r="H399" s="3" t="s">
        <v>19</v>
      </c>
      <c r="I399" s="3" t="s">
        <v>104</v>
      </c>
      <c r="J399" s="2" t="s">
        <v>1317</v>
      </c>
      <c r="K399" s="3" t="s">
        <v>210</v>
      </c>
      <c r="L399" s="3" t="s">
        <v>452</v>
      </c>
      <c r="M399" s="3" t="s">
        <v>24</v>
      </c>
      <c r="N399" s="3" t="s">
        <v>1318</v>
      </c>
      <c r="O399" s="3" t="s">
        <v>1319</v>
      </c>
      <c r="P399">
        <f>IF(IFERROR(VLOOKUP(crocodile_dataset[[#This Row],[Observation ID]],A401:A1399,1,FALSE),0),1,0)</f>
        <v>0</v>
      </c>
    </row>
    <row r="400" spans="1:16" x14ac:dyDescent="0.2">
      <c r="A400" s="4">
        <v>399</v>
      </c>
      <c r="B400" s="3" t="s">
        <v>183</v>
      </c>
      <c r="C400" s="3" t="s">
        <v>184</v>
      </c>
      <c r="D400" s="3" t="s">
        <v>17</v>
      </c>
      <c r="E400" s="3" t="s">
        <v>18</v>
      </c>
      <c r="F400" s="1">
        <v>1.46</v>
      </c>
      <c r="G400" s="1">
        <v>34.700000000000003</v>
      </c>
      <c r="H400" s="3" t="s">
        <v>19</v>
      </c>
      <c r="I400" s="3" t="s">
        <v>104</v>
      </c>
      <c r="J400" s="2" t="s">
        <v>1320</v>
      </c>
      <c r="K400" s="3" t="s">
        <v>130</v>
      </c>
      <c r="L400" s="3" t="s">
        <v>195</v>
      </c>
      <c r="M400" s="3" t="s">
        <v>41</v>
      </c>
      <c r="N400" s="3" t="s">
        <v>1321</v>
      </c>
      <c r="O400" s="3" t="s">
        <v>1322</v>
      </c>
      <c r="P400">
        <f>IF(IFERROR(VLOOKUP(crocodile_dataset[[#This Row],[Observation ID]],A402:A1400,1,FALSE),0),1,0)</f>
        <v>0</v>
      </c>
    </row>
    <row r="401" spans="1:16" x14ac:dyDescent="0.2">
      <c r="A401" s="4">
        <v>400</v>
      </c>
      <c r="B401" s="3" t="s">
        <v>188</v>
      </c>
      <c r="C401" s="3" t="s">
        <v>189</v>
      </c>
      <c r="D401" s="3" t="s">
        <v>17</v>
      </c>
      <c r="E401" s="3" t="s">
        <v>18</v>
      </c>
      <c r="F401" s="1">
        <v>2.42</v>
      </c>
      <c r="G401" s="1">
        <v>76</v>
      </c>
      <c r="H401" s="3" t="s">
        <v>61</v>
      </c>
      <c r="I401" s="3" t="s">
        <v>20</v>
      </c>
      <c r="J401" s="2" t="s">
        <v>1323</v>
      </c>
      <c r="K401" s="3" t="s">
        <v>191</v>
      </c>
      <c r="L401" s="3" t="s">
        <v>46</v>
      </c>
      <c r="M401" s="3" t="s">
        <v>24</v>
      </c>
      <c r="N401" s="3" t="s">
        <v>1324</v>
      </c>
      <c r="O401" s="3" t="s">
        <v>1325</v>
      </c>
      <c r="P401">
        <f>IF(IFERROR(VLOOKUP(crocodile_dataset[[#This Row],[Observation ID]],A403:A1401,1,FALSE),0),1,0)</f>
        <v>0</v>
      </c>
    </row>
    <row r="402" spans="1:16" x14ac:dyDescent="0.2">
      <c r="A402" s="4">
        <v>401</v>
      </c>
      <c r="B402" s="3" t="s">
        <v>67</v>
      </c>
      <c r="C402" s="3" t="s">
        <v>68</v>
      </c>
      <c r="D402" s="3" t="s">
        <v>17</v>
      </c>
      <c r="E402" s="3" t="s">
        <v>69</v>
      </c>
      <c r="F402" s="1">
        <v>1.73</v>
      </c>
      <c r="G402" s="1">
        <v>36.9</v>
      </c>
      <c r="H402" s="3" t="s">
        <v>19</v>
      </c>
      <c r="I402" s="3" t="s">
        <v>38</v>
      </c>
      <c r="J402" s="2" t="s">
        <v>1326</v>
      </c>
      <c r="K402" s="3" t="s">
        <v>142</v>
      </c>
      <c r="L402" s="3" t="s">
        <v>72</v>
      </c>
      <c r="M402" s="3" t="s">
        <v>73</v>
      </c>
      <c r="N402" s="3" t="s">
        <v>1327</v>
      </c>
      <c r="O402" s="3" t="s">
        <v>1328</v>
      </c>
      <c r="P402">
        <f>IF(IFERROR(VLOOKUP(crocodile_dataset[[#This Row],[Observation ID]],A404:A1402,1,FALSE),0),1,0)</f>
        <v>0</v>
      </c>
    </row>
    <row r="403" spans="1:16" x14ac:dyDescent="0.2">
      <c r="A403" s="4">
        <v>402</v>
      </c>
      <c r="B403" s="3" t="s">
        <v>392</v>
      </c>
      <c r="C403" s="3" t="s">
        <v>393</v>
      </c>
      <c r="D403" s="3" t="s">
        <v>17</v>
      </c>
      <c r="E403" s="3" t="s">
        <v>18</v>
      </c>
      <c r="F403" s="1">
        <v>2.41</v>
      </c>
      <c r="G403" s="1">
        <v>75</v>
      </c>
      <c r="H403" s="3" t="s">
        <v>19</v>
      </c>
      <c r="I403" s="3" t="s">
        <v>20</v>
      </c>
      <c r="J403" s="2" t="s">
        <v>1329</v>
      </c>
      <c r="K403" s="3" t="s">
        <v>191</v>
      </c>
      <c r="L403" s="3" t="s">
        <v>46</v>
      </c>
      <c r="M403" s="3" t="s">
        <v>24</v>
      </c>
      <c r="N403" s="3" t="s">
        <v>1330</v>
      </c>
      <c r="O403" s="3" t="s">
        <v>1331</v>
      </c>
      <c r="P403">
        <f>IF(IFERROR(VLOOKUP(crocodile_dataset[[#This Row],[Observation ID]],A405:A1403,1,FALSE),0),1,0)</f>
        <v>0</v>
      </c>
    </row>
    <row r="404" spans="1:16" x14ac:dyDescent="0.2">
      <c r="A404" s="4">
        <v>403</v>
      </c>
      <c r="B404" s="3" t="s">
        <v>127</v>
      </c>
      <c r="C404" s="3" t="s">
        <v>128</v>
      </c>
      <c r="D404" s="3" t="s">
        <v>17</v>
      </c>
      <c r="E404" s="3" t="s">
        <v>18</v>
      </c>
      <c r="F404" s="1">
        <v>0.53</v>
      </c>
      <c r="G404" s="1">
        <v>263.89999999999998</v>
      </c>
      <c r="H404" s="3" t="s">
        <v>156</v>
      </c>
      <c r="I404" s="3" t="s">
        <v>38</v>
      </c>
      <c r="J404" s="2" t="s">
        <v>1332</v>
      </c>
      <c r="K404" s="3" t="s">
        <v>191</v>
      </c>
      <c r="L404" s="3" t="s">
        <v>31</v>
      </c>
      <c r="M404" s="3" t="s">
        <v>24</v>
      </c>
      <c r="N404" s="3" t="s">
        <v>1333</v>
      </c>
      <c r="O404" s="3" t="s">
        <v>1334</v>
      </c>
      <c r="P404">
        <f>IF(IFERROR(VLOOKUP(crocodile_dataset[[#This Row],[Observation ID]],A406:A1404,1,FALSE),0),1,0)</f>
        <v>0</v>
      </c>
    </row>
    <row r="405" spans="1:16" x14ac:dyDescent="0.2">
      <c r="A405" s="4">
        <v>404</v>
      </c>
      <c r="B405" s="3" t="s">
        <v>188</v>
      </c>
      <c r="C405" s="3" t="s">
        <v>189</v>
      </c>
      <c r="D405" s="3" t="s">
        <v>17</v>
      </c>
      <c r="E405" s="3" t="s">
        <v>18</v>
      </c>
      <c r="F405" s="1">
        <v>3.12</v>
      </c>
      <c r="G405" s="1">
        <v>166.5</v>
      </c>
      <c r="H405" s="3" t="s">
        <v>19</v>
      </c>
      <c r="I405" s="3" t="s">
        <v>38</v>
      </c>
      <c r="J405" s="2" t="s">
        <v>1335</v>
      </c>
      <c r="K405" s="3" t="s">
        <v>191</v>
      </c>
      <c r="L405" s="3" t="s">
        <v>46</v>
      </c>
      <c r="M405" s="3" t="s">
        <v>24</v>
      </c>
      <c r="N405" s="3" t="s">
        <v>1336</v>
      </c>
      <c r="O405" s="3" t="s">
        <v>1337</v>
      </c>
      <c r="P405">
        <f>IF(IFERROR(VLOOKUP(crocodile_dataset[[#This Row],[Observation ID]],A407:A1405,1,FALSE),0),1,0)</f>
        <v>0</v>
      </c>
    </row>
    <row r="406" spans="1:16" x14ac:dyDescent="0.2">
      <c r="A406" s="4">
        <v>405</v>
      </c>
      <c r="B406" s="3" t="s">
        <v>201</v>
      </c>
      <c r="C406" s="3" t="s">
        <v>202</v>
      </c>
      <c r="D406" s="3" t="s">
        <v>17</v>
      </c>
      <c r="E406" s="3" t="s">
        <v>203</v>
      </c>
      <c r="F406" s="1">
        <v>3.07</v>
      </c>
      <c r="G406" s="1">
        <v>158.5</v>
      </c>
      <c r="H406" s="3" t="s">
        <v>19</v>
      </c>
      <c r="I406" s="3" t="s">
        <v>20</v>
      </c>
      <c r="J406" s="2" t="s">
        <v>1338</v>
      </c>
      <c r="K406" s="3" t="s">
        <v>106</v>
      </c>
      <c r="L406" s="3" t="s">
        <v>259</v>
      </c>
      <c r="M406" s="3" t="s">
        <v>41</v>
      </c>
      <c r="N406" s="3" t="s">
        <v>1339</v>
      </c>
      <c r="O406" s="3" t="s">
        <v>1340</v>
      </c>
      <c r="P406">
        <f>IF(IFERROR(VLOOKUP(crocodile_dataset[[#This Row],[Observation ID]],A408:A1406,1,FALSE),0),1,0)</f>
        <v>0</v>
      </c>
    </row>
    <row r="407" spans="1:16" x14ac:dyDescent="0.2">
      <c r="A407" s="4">
        <v>406</v>
      </c>
      <c r="B407" s="3" t="s">
        <v>87</v>
      </c>
      <c r="C407" s="3" t="s">
        <v>88</v>
      </c>
      <c r="D407" s="3" t="s">
        <v>17</v>
      </c>
      <c r="E407" s="3" t="s">
        <v>69</v>
      </c>
      <c r="F407" s="1">
        <v>0.46</v>
      </c>
      <c r="G407" s="1">
        <v>5.2</v>
      </c>
      <c r="H407" s="3" t="s">
        <v>37</v>
      </c>
      <c r="I407" s="3" t="s">
        <v>38</v>
      </c>
      <c r="J407" s="2" t="s">
        <v>1341</v>
      </c>
      <c r="K407" s="3" t="s">
        <v>106</v>
      </c>
      <c r="L407" s="3" t="s">
        <v>72</v>
      </c>
      <c r="M407" s="3" t="s">
        <v>32</v>
      </c>
      <c r="N407" s="3" t="s">
        <v>1342</v>
      </c>
      <c r="O407" s="3" t="s">
        <v>1343</v>
      </c>
      <c r="P407">
        <f>IF(IFERROR(VLOOKUP(crocodile_dataset[[#This Row],[Observation ID]],A409:A1407,1,FALSE),0),1,0)</f>
        <v>0</v>
      </c>
    </row>
    <row r="408" spans="1:16" x14ac:dyDescent="0.2">
      <c r="A408" s="4">
        <v>407</v>
      </c>
      <c r="B408" s="3" t="s">
        <v>145</v>
      </c>
      <c r="C408" s="3" t="s">
        <v>146</v>
      </c>
      <c r="D408" s="3" t="s">
        <v>17</v>
      </c>
      <c r="E408" s="3" t="s">
        <v>18</v>
      </c>
      <c r="F408" s="1">
        <v>2.92</v>
      </c>
      <c r="G408" s="1">
        <v>146.9</v>
      </c>
      <c r="H408" s="3" t="s">
        <v>61</v>
      </c>
      <c r="I408" s="3" t="s">
        <v>38</v>
      </c>
      <c r="J408" s="2" t="s">
        <v>1344</v>
      </c>
      <c r="K408" s="3" t="s">
        <v>148</v>
      </c>
      <c r="L408" s="3" t="s">
        <v>475</v>
      </c>
      <c r="M408" s="3" t="s">
        <v>41</v>
      </c>
      <c r="N408" s="3" t="s">
        <v>1345</v>
      </c>
      <c r="O408" s="3" t="s">
        <v>1346</v>
      </c>
      <c r="P408">
        <f>IF(IFERROR(VLOOKUP(crocodile_dataset[[#This Row],[Observation ID]],A410:A1408,1,FALSE),0),1,0)</f>
        <v>0</v>
      </c>
    </row>
    <row r="409" spans="1:16" x14ac:dyDescent="0.2">
      <c r="A409" s="4">
        <v>408</v>
      </c>
      <c r="B409" s="3" t="s">
        <v>188</v>
      </c>
      <c r="C409" s="3" t="s">
        <v>189</v>
      </c>
      <c r="D409" s="3" t="s">
        <v>17</v>
      </c>
      <c r="E409" s="3" t="s">
        <v>18</v>
      </c>
      <c r="F409" s="1">
        <v>2.02</v>
      </c>
      <c r="G409" s="1">
        <v>62.4</v>
      </c>
      <c r="H409" s="3" t="s">
        <v>61</v>
      </c>
      <c r="I409" s="3" t="s">
        <v>38</v>
      </c>
      <c r="J409" s="2" t="s">
        <v>1347</v>
      </c>
      <c r="K409" s="3" t="s">
        <v>252</v>
      </c>
      <c r="L409" s="3" t="s">
        <v>46</v>
      </c>
      <c r="M409" s="3" t="s">
        <v>24</v>
      </c>
      <c r="N409" s="3" t="s">
        <v>1348</v>
      </c>
      <c r="O409" s="3" t="s">
        <v>1349</v>
      </c>
      <c r="P409">
        <f>IF(IFERROR(VLOOKUP(crocodile_dataset[[#This Row],[Observation ID]],A411:A1409,1,FALSE),0),1,0)</f>
        <v>0</v>
      </c>
    </row>
    <row r="410" spans="1:16" x14ac:dyDescent="0.2">
      <c r="A410" s="4">
        <v>409</v>
      </c>
      <c r="B410" s="3" t="s">
        <v>207</v>
      </c>
      <c r="C410" s="3" t="s">
        <v>208</v>
      </c>
      <c r="D410" s="3" t="s">
        <v>17</v>
      </c>
      <c r="E410" s="3" t="s">
        <v>18</v>
      </c>
      <c r="F410" s="1">
        <v>1.89</v>
      </c>
      <c r="G410" s="1">
        <v>42.6</v>
      </c>
      <c r="H410" s="3" t="s">
        <v>19</v>
      </c>
      <c r="I410" s="3" t="s">
        <v>104</v>
      </c>
      <c r="J410" s="2" t="s">
        <v>1350</v>
      </c>
      <c r="K410" s="3" t="s">
        <v>210</v>
      </c>
      <c r="L410" s="3" t="s">
        <v>211</v>
      </c>
      <c r="M410" s="3" t="s">
        <v>24</v>
      </c>
      <c r="N410" s="3" t="s">
        <v>1351</v>
      </c>
      <c r="O410" s="3" t="s">
        <v>1352</v>
      </c>
      <c r="P410">
        <f>IF(IFERROR(VLOOKUP(crocodile_dataset[[#This Row],[Observation ID]],A412:A1410,1,FALSE),0),1,0)</f>
        <v>0</v>
      </c>
    </row>
    <row r="411" spans="1:16" x14ac:dyDescent="0.2">
      <c r="A411" s="4">
        <v>410</v>
      </c>
      <c r="B411" s="3" t="s">
        <v>15</v>
      </c>
      <c r="C411" s="3" t="s">
        <v>16</v>
      </c>
      <c r="D411" s="3" t="s">
        <v>17</v>
      </c>
      <c r="E411" s="3" t="s">
        <v>18</v>
      </c>
      <c r="F411" s="1">
        <v>1.88</v>
      </c>
      <c r="G411" s="1">
        <v>60.1</v>
      </c>
      <c r="H411" s="3" t="s">
        <v>37</v>
      </c>
      <c r="I411" s="3" t="s">
        <v>104</v>
      </c>
      <c r="J411" s="2" t="s">
        <v>1353</v>
      </c>
      <c r="K411" s="3" t="s">
        <v>45</v>
      </c>
      <c r="L411" s="3" t="s">
        <v>84</v>
      </c>
      <c r="M411" s="3" t="s">
        <v>24</v>
      </c>
      <c r="N411" s="3" t="s">
        <v>1354</v>
      </c>
      <c r="O411" s="3" t="s">
        <v>1355</v>
      </c>
      <c r="P411">
        <f>IF(IFERROR(VLOOKUP(crocodile_dataset[[#This Row],[Observation ID]],A413:A1411,1,FALSE),0),1,0)</f>
        <v>0</v>
      </c>
    </row>
    <row r="412" spans="1:16" x14ac:dyDescent="0.2">
      <c r="A412" s="4">
        <v>411</v>
      </c>
      <c r="B412" s="3" t="s">
        <v>188</v>
      </c>
      <c r="C412" s="3" t="s">
        <v>189</v>
      </c>
      <c r="D412" s="3" t="s">
        <v>17</v>
      </c>
      <c r="E412" s="3" t="s">
        <v>18</v>
      </c>
      <c r="F412" s="1">
        <v>1.78</v>
      </c>
      <c r="G412" s="1">
        <v>55.6</v>
      </c>
      <c r="H412" s="3" t="s">
        <v>37</v>
      </c>
      <c r="I412" s="3" t="s">
        <v>20</v>
      </c>
      <c r="J412" s="2" t="s">
        <v>1356</v>
      </c>
      <c r="K412" s="3" t="s">
        <v>191</v>
      </c>
      <c r="L412" s="3" t="s">
        <v>23</v>
      </c>
      <c r="M412" s="3" t="s">
        <v>24</v>
      </c>
      <c r="N412" s="3" t="s">
        <v>1357</v>
      </c>
      <c r="O412" s="3" t="s">
        <v>1358</v>
      </c>
      <c r="P412">
        <f>IF(IFERROR(VLOOKUP(crocodile_dataset[[#This Row],[Observation ID]],A414:A1412,1,FALSE),0),1,0)</f>
        <v>0</v>
      </c>
    </row>
    <row r="413" spans="1:16" x14ac:dyDescent="0.2">
      <c r="A413" s="4">
        <v>412</v>
      </c>
      <c r="B413" s="3" t="s">
        <v>188</v>
      </c>
      <c r="C413" s="3" t="s">
        <v>189</v>
      </c>
      <c r="D413" s="3" t="s">
        <v>17</v>
      </c>
      <c r="E413" s="3" t="s">
        <v>18</v>
      </c>
      <c r="F413" s="1">
        <v>1.04</v>
      </c>
      <c r="G413" s="1">
        <v>31.5</v>
      </c>
      <c r="H413" s="3" t="s">
        <v>37</v>
      </c>
      <c r="I413" s="3" t="s">
        <v>104</v>
      </c>
      <c r="J413" s="2" t="s">
        <v>1359</v>
      </c>
      <c r="K413" s="3" t="s">
        <v>191</v>
      </c>
      <c r="L413" s="3" t="s">
        <v>23</v>
      </c>
      <c r="M413" s="3" t="s">
        <v>24</v>
      </c>
      <c r="N413" s="3" t="s">
        <v>1360</v>
      </c>
      <c r="O413" s="3" t="s">
        <v>1361</v>
      </c>
      <c r="P413">
        <f>IF(IFERROR(VLOOKUP(crocodile_dataset[[#This Row],[Observation ID]],A415:A1413,1,FALSE),0),1,0)</f>
        <v>0</v>
      </c>
    </row>
    <row r="414" spans="1:16" x14ac:dyDescent="0.2">
      <c r="A414" s="4">
        <v>413</v>
      </c>
      <c r="B414" s="3" t="s">
        <v>120</v>
      </c>
      <c r="C414" s="3" t="s">
        <v>121</v>
      </c>
      <c r="D414" s="3" t="s">
        <v>17</v>
      </c>
      <c r="E414" s="3" t="s">
        <v>18</v>
      </c>
      <c r="F414" s="1">
        <v>2.99</v>
      </c>
      <c r="G414" s="1">
        <v>134.5</v>
      </c>
      <c r="H414" s="3" t="s">
        <v>19</v>
      </c>
      <c r="I414" s="3" t="s">
        <v>20</v>
      </c>
      <c r="J414" s="2" t="s">
        <v>1362</v>
      </c>
      <c r="K414" s="3" t="s">
        <v>135</v>
      </c>
      <c r="L414" s="3" t="s">
        <v>46</v>
      </c>
      <c r="M414" s="3" t="s">
        <v>73</v>
      </c>
      <c r="N414" s="3" t="s">
        <v>1363</v>
      </c>
      <c r="O414" s="3" t="s">
        <v>1364</v>
      </c>
      <c r="P414">
        <f>IF(IFERROR(VLOOKUP(crocodile_dataset[[#This Row],[Observation ID]],A416:A1414,1,FALSE),0),1,0)</f>
        <v>0</v>
      </c>
    </row>
    <row r="415" spans="1:16" x14ac:dyDescent="0.2">
      <c r="A415" s="4">
        <v>414</v>
      </c>
      <c r="B415" s="3" t="s">
        <v>188</v>
      </c>
      <c r="C415" s="3" t="s">
        <v>189</v>
      </c>
      <c r="D415" s="3" t="s">
        <v>17</v>
      </c>
      <c r="E415" s="3" t="s">
        <v>18</v>
      </c>
      <c r="F415" s="1">
        <v>1.84</v>
      </c>
      <c r="G415" s="1">
        <v>60.9</v>
      </c>
      <c r="H415" s="3" t="s">
        <v>37</v>
      </c>
      <c r="I415" s="3" t="s">
        <v>104</v>
      </c>
      <c r="J415" s="2" t="s">
        <v>1365</v>
      </c>
      <c r="K415" s="3" t="s">
        <v>252</v>
      </c>
      <c r="L415" s="3" t="s">
        <v>46</v>
      </c>
      <c r="M415" s="3" t="s">
        <v>24</v>
      </c>
      <c r="N415" s="3" t="s">
        <v>1366</v>
      </c>
      <c r="O415" s="3" t="s">
        <v>1367</v>
      </c>
      <c r="P415">
        <f>IF(IFERROR(VLOOKUP(crocodile_dataset[[#This Row],[Observation ID]],A417:A1415,1,FALSE),0),1,0)</f>
        <v>0</v>
      </c>
    </row>
    <row r="416" spans="1:16" x14ac:dyDescent="0.2">
      <c r="A416" s="4">
        <v>415</v>
      </c>
      <c r="B416" s="3" t="s">
        <v>27</v>
      </c>
      <c r="C416" s="3" t="s">
        <v>28</v>
      </c>
      <c r="D416" s="3" t="s">
        <v>17</v>
      </c>
      <c r="E416" s="3" t="s">
        <v>18</v>
      </c>
      <c r="F416" s="1">
        <v>3.07</v>
      </c>
      <c r="G416" s="1">
        <v>195.5</v>
      </c>
      <c r="H416" s="3" t="s">
        <v>19</v>
      </c>
      <c r="I416" s="3" t="s">
        <v>38</v>
      </c>
      <c r="J416" s="2" t="s">
        <v>1368</v>
      </c>
      <c r="K416" s="3" t="s">
        <v>240</v>
      </c>
      <c r="L416" s="3" t="s">
        <v>31</v>
      </c>
      <c r="M416" s="3" t="s">
        <v>32</v>
      </c>
      <c r="N416" s="3" t="s">
        <v>1369</v>
      </c>
      <c r="O416" s="3" t="s">
        <v>1370</v>
      </c>
      <c r="P416">
        <f>IF(IFERROR(VLOOKUP(crocodile_dataset[[#This Row],[Observation ID]],A418:A1416,1,FALSE),0),1,0)</f>
        <v>0</v>
      </c>
    </row>
    <row r="417" spans="1:16" x14ac:dyDescent="0.2">
      <c r="A417" s="4">
        <v>416</v>
      </c>
      <c r="B417" s="3" t="s">
        <v>201</v>
      </c>
      <c r="C417" s="3" t="s">
        <v>202</v>
      </c>
      <c r="D417" s="3" t="s">
        <v>17</v>
      </c>
      <c r="E417" s="3" t="s">
        <v>203</v>
      </c>
      <c r="F417" s="1">
        <v>2.92</v>
      </c>
      <c r="G417" s="1">
        <v>161</v>
      </c>
      <c r="H417" s="3" t="s">
        <v>61</v>
      </c>
      <c r="I417" s="3" t="s">
        <v>104</v>
      </c>
      <c r="J417" s="2" t="s">
        <v>1371</v>
      </c>
      <c r="K417" s="3" t="s">
        <v>538</v>
      </c>
      <c r="L417" s="3" t="s">
        <v>259</v>
      </c>
      <c r="M417" s="3" t="s">
        <v>41</v>
      </c>
      <c r="N417" s="3" t="s">
        <v>1372</v>
      </c>
      <c r="O417" s="3" t="s">
        <v>1373</v>
      </c>
      <c r="P417">
        <f>IF(IFERROR(VLOOKUP(crocodile_dataset[[#This Row],[Observation ID]],A419:A1417,1,FALSE),0),1,0)</f>
        <v>0</v>
      </c>
    </row>
    <row r="418" spans="1:16" x14ac:dyDescent="0.2">
      <c r="A418" s="4">
        <v>417</v>
      </c>
      <c r="B418" s="3" t="s">
        <v>76</v>
      </c>
      <c r="C418" s="3" t="s">
        <v>77</v>
      </c>
      <c r="D418" s="3" t="s">
        <v>17</v>
      </c>
      <c r="E418" s="3" t="s">
        <v>18</v>
      </c>
      <c r="F418" s="1">
        <v>0.48</v>
      </c>
      <c r="G418" s="1">
        <v>35.1</v>
      </c>
      <c r="H418" s="3" t="s">
        <v>156</v>
      </c>
      <c r="I418" s="3" t="s">
        <v>20</v>
      </c>
      <c r="J418" s="2" t="s">
        <v>1374</v>
      </c>
      <c r="K418" s="3" t="s">
        <v>366</v>
      </c>
      <c r="L418" s="3" t="s">
        <v>46</v>
      </c>
      <c r="M418" s="3" t="s">
        <v>24</v>
      </c>
      <c r="N418" s="3" t="s">
        <v>1375</v>
      </c>
      <c r="O418" s="3" t="s">
        <v>1376</v>
      </c>
      <c r="P418">
        <f>IF(IFERROR(VLOOKUP(crocodile_dataset[[#This Row],[Observation ID]],A420:A1418,1,FALSE),0),1,0)</f>
        <v>0</v>
      </c>
    </row>
    <row r="419" spans="1:16" x14ac:dyDescent="0.2">
      <c r="A419" s="4">
        <v>418</v>
      </c>
      <c r="B419" s="3" t="s">
        <v>120</v>
      </c>
      <c r="C419" s="3" t="s">
        <v>121</v>
      </c>
      <c r="D419" s="3" t="s">
        <v>17</v>
      </c>
      <c r="E419" s="3" t="s">
        <v>18</v>
      </c>
      <c r="F419" s="1">
        <v>3.44</v>
      </c>
      <c r="G419" s="1">
        <v>197.1</v>
      </c>
      <c r="H419" s="3" t="s">
        <v>19</v>
      </c>
      <c r="I419" s="3" t="s">
        <v>38</v>
      </c>
      <c r="J419" s="2" t="s">
        <v>1377</v>
      </c>
      <c r="K419" s="3" t="s">
        <v>135</v>
      </c>
      <c r="L419" s="3" t="s">
        <v>46</v>
      </c>
      <c r="M419" s="3" t="s">
        <v>73</v>
      </c>
      <c r="N419" s="3" t="s">
        <v>1378</v>
      </c>
      <c r="O419" s="3" t="s">
        <v>1379</v>
      </c>
      <c r="P419">
        <f>IF(IFERROR(VLOOKUP(crocodile_dataset[[#This Row],[Observation ID]],A421:A1419,1,FALSE),0),1,0)</f>
        <v>0</v>
      </c>
    </row>
    <row r="420" spans="1:16" x14ac:dyDescent="0.2">
      <c r="A420" s="4">
        <v>419</v>
      </c>
      <c r="B420" s="3" t="s">
        <v>67</v>
      </c>
      <c r="C420" s="3" t="s">
        <v>68</v>
      </c>
      <c r="D420" s="3" t="s">
        <v>17</v>
      </c>
      <c r="E420" s="3" t="s">
        <v>69</v>
      </c>
      <c r="F420" s="1">
        <v>1.52</v>
      </c>
      <c r="G420" s="1">
        <v>22.6</v>
      </c>
      <c r="H420" s="3" t="s">
        <v>19</v>
      </c>
      <c r="I420" s="3" t="s">
        <v>104</v>
      </c>
      <c r="J420" s="2" t="s">
        <v>1380</v>
      </c>
      <c r="K420" s="3" t="s">
        <v>71</v>
      </c>
      <c r="L420" s="3" t="s">
        <v>72</v>
      </c>
      <c r="M420" s="3" t="s">
        <v>73</v>
      </c>
      <c r="N420" s="3" t="s">
        <v>1381</v>
      </c>
      <c r="O420" s="3" t="s">
        <v>1382</v>
      </c>
      <c r="P420">
        <f>IF(IFERROR(VLOOKUP(crocodile_dataset[[#This Row],[Observation ID]],A422:A1420,1,FALSE),0),1,0)</f>
        <v>0</v>
      </c>
    </row>
    <row r="421" spans="1:16" x14ac:dyDescent="0.2">
      <c r="A421" s="4">
        <v>420</v>
      </c>
      <c r="B421" s="3" t="s">
        <v>145</v>
      </c>
      <c r="C421" s="3" t="s">
        <v>146</v>
      </c>
      <c r="D421" s="3" t="s">
        <v>17</v>
      </c>
      <c r="E421" s="3" t="s">
        <v>18</v>
      </c>
      <c r="F421" s="1">
        <v>2.11</v>
      </c>
      <c r="G421" s="1">
        <v>77.099999999999994</v>
      </c>
      <c r="H421" s="3" t="s">
        <v>61</v>
      </c>
      <c r="I421" s="3" t="s">
        <v>38</v>
      </c>
      <c r="J421" s="2" t="s">
        <v>1383</v>
      </c>
      <c r="K421" s="3" t="s">
        <v>148</v>
      </c>
      <c r="L421" s="3" t="s">
        <v>23</v>
      </c>
      <c r="M421" s="3" t="s">
        <v>41</v>
      </c>
      <c r="N421" s="3" t="s">
        <v>1384</v>
      </c>
      <c r="O421" s="3" t="s">
        <v>1385</v>
      </c>
      <c r="P421">
        <f>IF(IFERROR(VLOOKUP(crocodile_dataset[[#This Row],[Observation ID]],A423:A1421,1,FALSE),0),1,0)</f>
        <v>0</v>
      </c>
    </row>
    <row r="422" spans="1:16" x14ac:dyDescent="0.2">
      <c r="A422" s="4">
        <v>421</v>
      </c>
      <c r="B422" s="3" t="s">
        <v>49</v>
      </c>
      <c r="C422" s="3" t="s">
        <v>50</v>
      </c>
      <c r="D422" s="3" t="s">
        <v>17</v>
      </c>
      <c r="E422" s="3" t="s">
        <v>18</v>
      </c>
      <c r="F422" s="1">
        <v>2.66</v>
      </c>
      <c r="G422" s="1">
        <v>116.2</v>
      </c>
      <c r="H422" s="3" t="s">
        <v>19</v>
      </c>
      <c r="I422" s="3" t="s">
        <v>104</v>
      </c>
      <c r="J422" s="2" t="s">
        <v>117</v>
      </c>
      <c r="K422" s="3" t="s">
        <v>504</v>
      </c>
      <c r="L422" s="3" t="s">
        <v>56</v>
      </c>
      <c r="M422" s="3" t="s">
        <v>32</v>
      </c>
      <c r="N422" s="3" t="s">
        <v>1386</v>
      </c>
      <c r="O422" s="3" t="s">
        <v>1387</v>
      </c>
      <c r="P422">
        <f>IF(IFERROR(VLOOKUP(crocodile_dataset[[#This Row],[Observation ID]],A424:A1422,1,FALSE),0),1,0)</f>
        <v>0</v>
      </c>
    </row>
    <row r="423" spans="1:16" x14ac:dyDescent="0.2">
      <c r="A423" s="4">
        <v>422</v>
      </c>
      <c r="B423" s="3" t="s">
        <v>127</v>
      </c>
      <c r="C423" s="3" t="s">
        <v>128</v>
      </c>
      <c r="D423" s="3" t="s">
        <v>17</v>
      </c>
      <c r="E423" s="3" t="s">
        <v>18</v>
      </c>
      <c r="F423" s="1">
        <v>3.18</v>
      </c>
      <c r="G423" s="1">
        <v>473.1</v>
      </c>
      <c r="H423" s="3" t="s">
        <v>37</v>
      </c>
      <c r="I423" s="3" t="s">
        <v>104</v>
      </c>
      <c r="J423" s="2" t="s">
        <v>1388</v>
      </c>
      <c r="K423" s="3" t="s">
        <v>130</v>
      </c>
      <c r="L423" s="3" t="s">
        <v>131</v>
      </c>
      <c r="M423" s="3" t="s">
        <v>24</v>
      </c>
      <c r="N423" s="3" t="s">
        <v>1389</v>
      </c>
      <c r="O423" s="3" t="s">
        <v>1390</v>
      </c>
      <c r="P423">
        <f>IF(IFERROR(VLOOKUP(crocodile_dataset[[#This Row],[Observation ID]],A425:A1423,1,FALSE),0),1,0)</f>
        <v>0</v>
      </c>
    </row>
    <row r="424" spans="1:16" x14ac:dyDescent="0.2">
      <c r="A424" s="4">
        <v>423</v>
      </c>
      <c r="B424" s="3" t="s">
        <v>27</v>
      </c>
      <c r="C424" s="3" t="s">
        <v>28</v>
      </c>
      <c r="D424" s="3" t="s">
        <v>17</v>
      </c>
      <c r="E424" s="3" t="s">
        <v>18</v>
      </c>
      <c r="F424" s="1">
        <v>3.02</v>
      </c>
      <c r="G424" s="1">
        <v>183.4</v>
      </c>
      <c r="H424" s="3" t="s">
        <v>19</v>
      </c>
      <c r="I424" s="3" t="s">
        <v>38</v>
      </c>
      <c r="J424" s="2" t="s">
        <v>1391</v>
      </c>
      <c r="K424" s="3" t="s">
        <v>30</v>
      </c>
      <c r="L424" s="3" t="s">
        <v>389</v>
      </c>
      <c r="M424" s="3" t="s">
        <v>32</v>
      </c>
      <c r="N424" s="3" t="s">
        <v>1392</v>
      </c>
      <c r="O424" s="3" t="s">
        <v>1393</v>
      </c>
      <c r="P424">
        <f>IF(IFERROR(VLOOKUP(crocodile_dataset[[#This Row],[Observation ID]],A426:A1424,1,FALSE),0),1,0)</f>
        <v>0</v>
      </c>
    </row>
    <row r="425" spans="1:16" x14ac:dyDescent="0.2">
      <c r="A425" s="4">
        <v>424</v>
      </c>
      <c r="B425" s="3" t="s">
        <v>67</v>
      </c>
      <c r="C425" s="3" t="s">
        <v>68</v>
      </c>
      <c r="D425" s="3" t="s">
        <v>17</v>
      </c>
      <c r="E425" s="3" t="s">
        <v>69</v>
      </c>
      <c r="F425" s="1">
        <v>1.51</v>
      </c>
      <c r="G425" s="1">
        <v>28.4</v>
      </c>
      <c r="H425" s="3" t="s">
        <v>61</v>
      </c>
      <c r="I425" s="3" t="s">
        <v>104</v>
      </c>
      <c r="J425" s="2" t="s">
        <v>1394</v>
      </c>
      <c r="K425" s="3" t="s">
        <v>142</v>
      </c>
      <c r="L425" s="3" t="s">
        <v>310</v>
      </c>
      <c r="M425" s="3" t="s">
        <v>73</v>
      </c>
      <c r="N425" s="3" t="s">
        <v>1395</v>
      </c>
      <c r="O425" s="3" t="s">
        <v>1396</v>
      </c>
      <c r="P425">
        <f>IF(IFERROR(VLOOKUP(crocodile_dataset[[#This Row],[Observation ID]],A427:A1425,1,FALSE),0),1,0)</f>
        <v>0</v>
      </c>
    </row>
    <row r="426" spans="1:16" x14ac:dyDescent="0.2">
      <c r="A426" s="4">
        <v>425</v>
      </c>
      <c r="B426" s="3" t="s">
        <v>127</v>
      </c>
      <c r="C426" s="3" t="s">
        <v>128</v>
      </c>
      <c r="D426" s="3" t="s">
        <v>17</v>
      </c>
      <c r="E426" s="3" t="s">
        <v>18</v>
      </c>
      <c r="F426" s="1">
        <v>5.0999999999999996</v>
      </c>
      <c r="G426" s="1">
        <v>698.8</v>
      </c>
      <c r="H426" s="3" t="s">
        <v>19</v>
      </c>
      <c r="I426" s="3" t="s">
        <v>20</v>
      </c>
      <c r="J426" s="2" t="s">
        <v>1162</v>
      </c>
      <c r="K426" s="3" t="s">
        <v>191</v>
      </c>
      <c r="L426" s="3" t="s">
        <v>131</v>
      </c>
      <c r="M426" s="3" t="s">
        <v>24</v>
      </c>
      <c r="N426" s="3" t="s">
        <v>1397</v>
      </c>
      <c r="O426" s="3" t="s">
        <v>1398</v>
      </c>
      <c r="P426">
        <f>IF(IFERROR(VLOOKUP(crocodile_dataset[[#This Row],[Observation ID]],A428:A1426,1,FALSE),0),1,0)</f>
        <v>0</v>
      </c>
    </row>
    <row r="427" spans="1:16" x14ac:dyDescent="0.2">
      <c r="A427" s="4">
        <v>426</v>
      </c>
      <c r="B427" s="3" t="s">
        <v>87</v>
      </c>
      <c r="C427" s="3" t="s">
        <v>88</v>
      </c>
      <c r="D427" s="3" t="s">
        <v>17</v>
      </c>
      <c r="E427" s="3" t="s">
        <v>69</v>
      </c>
      <c r="F427" s="1">
        <v>1.31</v>
      </c>
      <c r="G427" s="1">
        <v>17.3</v>
      </c>
      <c r="H427" s="3" t="s">
        <v>61</v>
      </c>
      <c r="I427" s="3" t="s">
        <v>38</v>
      </c>
      <c r="J427" s="2" t="s">
        <v>1399</v>
      </c>
      <c r="K427" s="3" t="s">
        <v>248</v>
      </c>
      <c r="L427" s="3" t="s">
        <v>91</v>
      </c>
      <c r="M427" s="3" t="s">
        <v>32</v>
      </c>
      <c r="N427" s="3" t="s">
        <v>1400</v>
      </c>
      <c r="O427" s="3" t="s">
        <v>1401</v>
      </c>
      <c r="P427">
        <f>IF(IFERROR(VLOOKUP(crocodile_dataset[[#This Row],[Observation ID]],A429:A1427,1,FALSE),0),1,0)</f>
        <v>0</v>
      </c>
    </row>
    <row r="428" spans="1:16" x14ac:dyDescent="0.2">
      <c r="A428" s="4">
        <v>427</v>
      </c>
      <c r="B428" s="3" t="s">
        <v>35</v>
      </c>
      <c r="C428" s="3" t="s">
        <v>36</v>
      </c>
      <c r="D428" s="3" t="s">
        <v>17</v>
      </c>
      <c r="E428" s="3" t="s">
        <v>18</v>
      </c>
      <c r="F428" s="1">
        <v>2.88</v>
      </c>
      <c r="G428" s="1">
        <v>197.6</v>
      </c>
      <c r="H428" s="3" t="s">
        <v>61</v>
      </c>
      <c r="I428" s="3" t="s">
        <v>20</v>
      </c>
      <c r="J428" s="2" t="s">
        <v>1402</v>
      </c>
      <c r="K428" s="3" t="s">
        <v>240</v>
      </c>
      <c r="L428" s="3" t="s">
        <v>40</v>
      </c>
      <c r="M428" s="3" t="s">
        <v>41</v>
      </c>
      <c r="N428" s="3" t="s">
        <v>1403</v>
      </c>
      <c r="O428" s="3" t="s">
        <v>1404</v>
      </c>
      <c r="P428">
        <f>IF(IFERROR(VLOOKUP(crocodile_dataset[[#This Row],[Observation ID]],A430:A1428,1,FALSE),0),1,0)</f>
        <v>0</v>
      </c>
    </row>
    <row r="429" spans="1:16" x14ac:dyDescent="0.2">
      <c r="A429" s="4">
        <v>428</v>
      </c>
      <c r="B429" s="3" t="s">
        <v>49</v>
      </c>
      <c r="C429" s="3" t="s">
        <v>50</v>
      </c>
      <c r="D429" s="3" t="s">
        <v>17</v>
      </c>
      <c r="E429" s="3" t="s">
        <v>18</v>
      </c>
      <c r="F429" s="1">
        <v>1.23</v>
      </c>
      <c r="G429" s="1">
        <v>63.7</v>
      </c>
      <c r="H429" s="3" t="s">
        <v>37</v>
      </c>
      <c r="I429" s="3" t="s">
        <v>20</v>
      </c>
      <c r="J429" s="2" t="s">
        <v>1394</v>
      </c>
      <c r="K429" s="3" t="s">
        <v>161</v>
      </c>
      <c r="L429" s="3" t="s">
        <v>153</v>
      </c>
      <c r="M429" s="3" t="s">
        <v>32</v>
      </c>
      <c r="N429" s="3" t="s">
        <v>1405</v>
      </c>
      <c r="O429" s="3" t="s">
        <v>1406</v>
      </c>
      <c r="P429">
        <f>IF(IFERROR(VLOOKUP(crocodile_dataset[[#This Row],[Observation ID]],A431:A1429,1,FALSE),0),1,0)</f>
        <v>0</v>
      </c>
    </row>
    <row r="430" spans="1:16" x14ac:dyDescent="0.2">
      <c r="A430" s="4">
        <v>429</v>
      </c>
      <c r="B430" s="3" t="s">
        <v>207</v>
      </c>
      <c r="C430" s="3" t="s">
        <v>208</v>
      </c>
      <c r="D430" s="3" t="s">
        <v>17</v>
      </c>
      <c r="E430" s="3" t="s">
        <v>18</v>
      </c>
      <c r="F430" s="1">
        <v>2.0699999999999998</v>
      </c>
      <c r="G430" s="1">
        <v>53.4</v>
      </c>
      <c r="H430" s="3" t="s">
        <v>19</v>
      </c>
      <c r="I430" s="3" t="s">
        <v>104</v>
      </c>
      <c r="J430" s="2" t="s">
        <v>1407</v>
      </c>
      <c r="K430" s="3" t="s">
        <v>210</v>
      </c>
      <c r="L430" s="3" t="s">
        <v>452</v>
      </c>
      <c r="M430" s="3" t="s">
        <v>24</v>
      </c>
      <c r="N430" s="3" t="s">
        <v>1408</v>
      </c>
      <c r="O430" s="3" t="s">
        <v>1409</v>
      </c>
      <c r="P430">
        <f>IF(IFERROR(VLOOKUP(crocodile_dataset[[#This Row],[Observation ID]],A432:A1430,1,FALSE),0),1,0)</f>
        <v>0</v>
      </c>
    </row>
    <row r="431" spans="1:16" x14ac:dyDescent="0.2">
      <c r="A431" s="4">
        <v>430</v>
      </c>
      <c r="B431" s="3" t="s">
        <v>188</v>
      </c>
      <c r="C431" s="3" t="s">
        <v>189</v>
      </c>
      <c r="D431" s="3" t="s">
        <v>17</v>
      </c>
      <c r="E431" s="3" t="s">
        <v>18</v>
      </c>
      <c r="F431" s="1">
        <v>2.16</v>
      </c>
      <c r="G431" s="1">
        <v>70.5</v>
      </c>
      <c r="H431" s="3" t="s">
        <v>19</v>
      </c>
      <c r="I431" s="3" t="s">
        <v>104</v>
      </c>
      <c r="J431" s="2" t="s">
        <v>769</v>
      </c>
      <c r="K431" s="3" t="s">
        <v>252</v>
      </c>
      <c r="L431" s="3" t="s">
        <v>23</v>
      </c>
      <c r="M431" s="3" t="s">
        <v>24</v>
      </c>
      <c r="N431" s="3" t="s">
        <v>1410</v>
      </c>
      <c r="O431" s="3" t="s">
        <v>1411</v>
      </c>
      <c r="P431">
        <f>IF(IFERROR(VLOOKUP(crocodile_dataset[[#This Row],[Observation ID]],A433:A1431,1,FALSE),0),1,0)</f>
        <v>0</v>
      </c>
    </row>
    <row r="432" spans="1:16" x14ac:dyDescent="0.2">
      <c r="A432" s="4">
        <v>431</v>
      </c>
      <c r="B432" s="3" t="s">
        <v>59</v>
      </c>
      <c r="C432" s="3" t="s">
        <v>60</v>
      </c>
      <c r="D432" s="3" t="s">
        <v>17</v>
      </c>
      <c r="E432" s="3" t="s">
        <v>18</v>
      </c>
      <c r="F432" s="1">
        <v>2.5099999999999998</v>
      </c>
      <c r="G432" s="1">
        <v>121.9</v>
      </c>
      <c r="H432" s="3" t="s">
        <v>19</v>
      </c>
      <c r="I432" s="3" t="s">
        <v>20</v>
      </c>
      <c r="J432" s="2" t="s">
        <v>1412</v>
      </c>
      <c r="K432" s="3" t="s">
        <v>520</v>
      </c>
      <c r="L432" s="3" t="s">
        <v>581</v>
      </c>
      <c r="M432" s="3" t="s">
        <v>41</v>
      </c>
      <c r="N432" s="3" t="s">
        <v>1413</v>
      </c>
      <c r="O432" s="3" t="s">
        <v>1414</v>
      </c>
      <c r="P432">
        <f>IF(IFERROR(VLOOKUP(crocodile_dataset[[#This Row],[Observation ID]],A434:A1432,1,FALSE),0),1,0)</f>
        <v>0</v>
      </c>
    </row>
    <row r="433" spans="1:16" x14ac:dyDescent="0.2">
      <c r="A433" s="4">
        <v>432</v>
      </c>
      <c r="B433" s="3" t="s">
        <v>188</v>
      </c>
      <c r="C433" s="3" t="s">
        <v>189</v>
      </c>
      <c r="D433" s="3" t="s">
        <v>17</v>
      </c>
      <c r="E433" s="3" t="s">
        <v>18</v>
      </c>
      <c r="F433" s="1">
        <v>1.1000000000000001</v>
      </c>
      <c r="G433" s="1">
        <v>32.6</v>
      </c>
      <c r="H433" s="3" t="s">
        <v>37</v>
      </c>
      <c r="I433" s="3" t="s">
        <v>20</v>
      </c>
      <c r="J433" s="2" t="s">
        <v>1415</v>
      </c>
      <c r="K433" s="3" t="s">
        <v>191</v>
      </c>
      <c r="L433" s="3" t="s">
        <v>80</v>
      </c>
      <c r="M433" s="3" t="s">
        <v>24</v>
      </c>
      <c r="N433" s="3" t="s">
        <v>1416</v>
      </c>
      <c r="O433" s="3" t="s">
        <v>1417</v>
      </c>
      <c r="P433">
        <f>IF(IFERROR(VLOOKUP(crocodile_dataset[[#This Row],[Observation ID]],A435:A1433,1,FALSE),0),1,0)</f>
        <v>0</v>
      </c>
    </row>
    <row r="434" spans="1:16" x14ac:dyDescent="0.2">
      <c r="A434" s="4">
        <v>433</v>
      </c>
      <c r="B434" s="3" t="s">
        <v>15</v>
      </c>
      <c r="C434" s="3" t="s">
        <v>16</v>
      </c>
      <c r="D434" s="3" t="s">
        <v>17</v>
      </c>
      <c r="E434" s="3" t="s">
        <v>18</v>
      </c>
      <c r="F434" s="1">
        <v>2.57</v>
      </c>
      <c r="G434" s="1">
        <v>101.4</v>
      </c>
      <c r="H434" s="3" t="s">
        <v>19</v>
      </c>
      <c r="I434" s="3" t="s">
        <v>20</v>
      </c>
      <c r="J434" s="2" t="s">
        <v>1418</v>
      </c>
      <c r="K434" s="3" t="s">
        <v>45</v>
      </c>
      <c r="L434" s="3" t="s">
        <v>46</v>
      </c>
      <c r="M434" s="3" t="s">
        <v>24</v>
      </c>
      <c r="N434" s="3" t="s">
        <v>1419</v>
      </c>
      <c r="O434" s="3" t="s">
        <v>1420</v>
      </c>
      <c r="P434">
        <f>IF(IFERROR(VLOOKUP(crocodile_dataset[[#This Row],[Observation ID]],A436:A1434,1,FALSE),0),1,0)</f>
        <v>0</v>
      </c>
    </row>
    <row r="435" spans="1:16" x14ac:dyDescent="0.2">
      <c r="A435" s="4">
        <v>434</v>
      </c>
      <c r="B435" s="3" t="s">
        <v>201</v>
      </c>
      <c r="C435" s="3" t="s">
        <v>202</v>
      </c>
      <c r="D435" s="3" t="s">
        <v>17</v>
      </c>
      <c r="E435" s="3" t="s">
        <v>203</v>
      </c>
      <c r="F435" s="1">
        <v>2.93</v>
      </c>
      <c r="G435" s="1">
        <v>178.8</v>
      </c>
      <c r="H435" s="3" t="s">
        <v>19</v>
      </c>
      <c r="I435" s="3" t="s">
        <v>38</v>
      </c>
      <c r="J435" s="2" t="s">
        <v>580</v>
      </c>
      <c r="K435" s="3" t="s">
        <v>90</v>
      </c>
      <c r="L435" s="3" t="s">
        <v>23</v>
      </c>
      <c r="M435" s="3" t="s">
        <v>41</v>
      </c>
      <c r="N435" s="3" t="s">
        <v>1421</v>
      </c>
      <c r="O435" s="3" t="s">
        <v>1422</v>
      </c>
      <c r="P435">
        <f>IF(IFERROR(VLOOKUP(crocodile_dataset[[#This Row],[Observation ID]],A437:A1435,1,FALSE),0),1,0)</f>
        <v>0</v>
      </c>
    </row>
    <row r="436" spans="1:16" x14ac:dyDescent="0.2">
      <c r="A436" s="4">
        <v>435</v>
      </c>
      <c r="B436" s="3" t="s">
        <v>27</v>
      </c>
      <c r="C436" s="3" t="s">
        <v>28</v>
      </c>
      <c r="D436" s="3" t="s">
        <v>17</v>
      </c>
      <c r="E436" s="3" t="s">
        <v>18</v>
      </c>
      <c r="F436" s="1">
        <v>3.36</v>
      </c>
      <c r="G436" s="1">
        <v>196.1</v>
      </c>
      <c r="H436" s="3" t="s">
        <v>19</v>
      </c>
      <c r="I436" s="3" t="s">
        <v>20</v>
      </c>
      <c r="J436" s="2" t="s">
        <v>1423</v>
      </c>
      <c r="K436" s="3" t="s">
        <v>45</v>
      </c>
      <c r="L436" s="3" t="s">
        <v>317</v>
      </c>
      <c r="M436" s="3" t="s">
        <v>32</v>
      </c>
      <c r="N436" s="3" t="s">
        <v>1424</v>
      </c>
      <c r="O436" s="3" t="s">
        <v>1425</v>
      </c>
      <c r="P436">
        <f>IF(IFERROR(VLOOKUP(crocodile_dataset[[#This Row],[Observation ID]],A438:A1436,1,FALSE),0),1,0)</f>
        <v>0</v>
      </c>
    </row>
    <row r="437" spans="1:16" x14ac:dyDescent="0.2">
      <c r="A437" s="4">
        <v>436</v>
      </c>
      <c r="B437" s="3" t="s">
        <v>76</v>
      </c>
      <c r="C437" s="3" t="s">
        <v>77</v>
      </c>
      <c r="D437" s="3" t="s">
        <v>17</v>
      </c>
      <c r="E437" s="3" t="s">
        <v>18</v>
      </c>
      <c r="F437" s="1">
        <v>2.81</v>
      </c>
      <c r="G437" s="1">
        <v>134</v>
      </c>
      <c r="H437" s="3" t="s">
        <v>19</v>
      </c>
      <c r="I437" s="3" t="s">
        <v>104</v>
      </c>
      <c r="J437" s="2" t="s">
        <v>1426</v>
      </c>
      <c r="K437" s="3" t="s">
        <v>366</v>
      </c>
      <c r="L437" s="3" t="s">
        <v>46</v>
      </c>
      <c r="M437" s="3" t="s">
        <v>24</v>
      </c>
      <c r="N437" s="3" t="s">
        <v>1427</v>
      </c>
      <c r="O437" s="3" t="s">
        <v>1428</v>
      </c>
      <c r="P437">
        <f>IF(IFERROR(VLOOKUP(crocodile_dataset[[#This Row],[Observation ID]],A439:A1437,1,FALSE),0),1,0)</f>
        <v>0</v>
      </c>
    </row>
    <row r="438" spans="1:16" x14ac:dyDescent="0.2">
      <c r="A438" s="4">
        <v>437</v>
      </c>
      <c r="B438" s="3" t="s">
        <v>27</v>
      </c>
      <c r="C438" s="3" t="s">
        <v>28</v>
      </c>
      <c r="D438" s="3" t="s">
        <v>17</v>
      </c>
      <c r="E438" s="3" t="s">
        <v>18</v>
      </c>
      <c r="F438" s="1">
        <v>0.49</v>
      </c>
      <c r="G438" s="1">
        <v>63.2</v>
      </c>
      <c r="H438" s="3" t="s">
        <v>156</v>
      </c>
      <c r="I438" s="3" t="s">
        <v>104</v>
      </c>
      <c r="J438" s="2" t="s">
        <v>1429</v>
      </c>
      <c r="K438" s="3" t="s">
        <v>240</v>
      </c>
      <c r="L438" s="3" t="s">
        <v>389</v>
      </c>
      <c r="M438" s="3" t="s">
        <v>32</v>
      </c>
      <c r="N438" s="3" t="s">
        <v>1430</v>
      </c>
      <c r="O438" s="3" t="s">
        <v>1431</v>
      </c>
      <c r="P438">
        <f>IF(IFERROR(VLOOKUP(crocodile_dataset[[#This Row],[Observation ID]],A440:A1438,1,FALSE),0),1,0)</f>
        <v>0</v>
      </c>
    </row>
    <row r="439" spans="1:16" x14ac:dyDescent="0.2">
      <c r="A439" s="4">
        <v>438</v>
      </c>
      <c r="B439" s="3" t="s">
        <v>320</v>
      </c>
      <c r="C439" s="3" t="s">
        <v>321</v>
      </c>
      <c r="D439" s="3" t="s">
        <v>17</v>
      </c>
      <c r="E439" s="3" t="s">
        <v>203</v>
      </c>
      <c r="F439" s="1">
        <v>1.1299999999999999</v>
      </c>
      <c r="G439" s="1">
        <v>40.5</v>
      </c>
      <c r="H439" s="3" t="s">
        <v>37</v>
      </c>
      <c r="I439" s="3" t="s">
        <v>104</v>
      </c>
      <c r="J439" s="2" t="s">
        <v>1432</v>
      </c>
      <c r="K439" s="3" t="s">
        <v>330</v>
      </c>
      <c r="L439" s="3" t="s">
        <v>23</v>
      </c>
      <c r="M439" s="3" t="s">
        <v>323</v>
      </c>
      <c r="N439" s="3" t="s">
        <v>1433</v>
      </c>
      <c r="O439" s="3" t="s">
        <v>1434</v>
      </c>
      <c r="P439">
        <f>IF(IFERROR(VLOOKUP(crocodile_dataset[[#This Row],[Observation ID]],A441:A1439,1,FALSE),0),1,0)</f>
        <v>0</v>
      </c>
    </row>
    <row r="440" spans="1:16" x14ac:dyDescent="0.2">
      <c r="A440" s="4">
        <v>439</v>
      </c>
      <c r="B440" s="3" t="s">
        <v>207</v>
      </c>
      <c r="C440" s="3" t="s">
        <v>208</v>
      </c>
      <c r="D440" s="3" t="s">
        <v>17</v>
      </c>
      <c r="E440" s="3" t="s">
        <v>18</v>
      </c>
      <c r="F440" s="1">
        <v>2.34</v>
      </c>
      <c r="G440" s="1">
        <v>76.8</v>
      </c>
      <c r="H440" s="3" t="s">
        <v>61</v>
      </c>
      <c r="I440" s="3" t="s">
        <v>20</v>
      </c>
      <c r="J440" s="2" t="s">
        <v>1114</v>
      </c>
      <c r="K440" s="3" t="s">
        <v>210</v>
      </c>
      <c r="L440" s="3" t="s">
        <v>452</v>
      </c>
      <c r="M440" s="3" t="s">
        <v>24</v>
      </c>
      <c r="N440" s="3" t="s">
        <v>1435</v>
      </c>
      <c r="O440" s="3" t="s">
        <v>1436</v>
      </c>
      <c r="P440">
        <f>IF(IFERROR(VLOOKUP(crocodile_dataset[[#This Row],[Observation ID]],A442:A1440,1,FALSE),0),1,0)</f>
        <v>0</v>
      </c>
    </row>
    <row r="441" spans="1:16" x14ac:dyDescent="0.2">
      <c r="A441" s="4">
        <v>440</v>
      </c>
      <c r="B441" s="3" t="s">
        <v>207</v>
      </c>
      <c r="C441" s="3" t="s">
        <v>208</v>
      </c>
      <c r="D441" s="3" t="s">
        <v>17</v>
      </c>
      <c r="E441" s="3" t="s">
        <v>18</v>
      </c>
      <c r="F441" s="1">
        <v>2.31</v>
      </c>
      <c r="G441" s="1">
        <v>62.6</v>
      </c>
      <c r="H441" s="3" t="s">
        <v>19</v>
      </c>
      <c r="I441" s="3" t="s">
        <v>38</v>
      </c>
      <c r="J441" s="2" t="s">
        <v>1437</v>
      </c>
      <c r="K441" s="3" t="s">
        <v>210</v>
      </c>
      <c r="L441" s="3" t="s">
        <v>211</v>
      </c>
      <c r="M441" s="3" t="s">
        <v>24</v>
      </c>
      <c r="N441" s="3" t="s">
        <v>1438</v>
      </c>
      <c r="O441" s="3" t="s">
        <v>1439</v>
      </c>
      <c r="P441">
        <f>IF(IFERROR(VLOOKUP(crocodile_dataset[[#This Row],[Observation ID]],A443:A1441,1,FALSE),0),1,0)</f>
        <v>0</v>
      </c>
    </row>
    <row r="442" spans="1:16" x14ac:dyDescent="0.2">
      <c r="A442" s="4">
        <v>441</v>
      </c>
      <c r="B442" s="3" t="s">
        <v>115</v>
      </c>
      <c r="C442" s="3" t="s">
        <v>116</v>
      </c>
      <c r="D442" s="3" t="s">
        <v>17</v>
      </c>
      <c r="E442" s="3" t="s">
        <v>18</v>
      </c>
      <c r="F442" s="1">
        <v>3.91</v>
      </c>
      <c r="G442" s="1">
        <v>512.70000000000005</v>
      </c>
      <c r="H442" s="3" t="s">
        <v>61</v>
      </c>
      <c r="I442" s="3" t="s">
        <v>104</v>
      </c>
      <c r="J442" s="2" t="s">
        <v>464</v>
      </c>
      <c r="K442" s="3" t="s">
        <v>152</v>
      </c>
      <c r="L442" s="3" t="s">
        <v>153</v>
      </c>
      <c r="M442" s="3" t="s">
        <v>24</v>
      </c>
      <c r="N442" s="3" t="s">
        <v>1440</v>
      </c>
      <c r="O442" s="3" t="s">
        <v>1441</v>
      </c>
      <c r="P442">
        <f>IF(IFERROR(VLOOKUP(crocodile_dataset[[#This Row],[Observation ID]],A444:A1442,1,FALSE),0),1,0)</f>
        <v>0</v>
      </c>
    </row>
    <row r="443" spans="1:16" x14ac:dyDescent="0.2">
      <c r="A443" s="4">
        <v>442</v>
      </c>
      <c r="B443" s="3" t="s">
        <v>188</v>
      </c>
      <c r="C443" s="3" t="s">
        <v>189</v>
      </c>
      <c r="D443" s="3" t="s">
        <v>17</v>
      </c>
      <c r="E443" s="3" t="s">
        <v>18</v>
      </c>
      <c r="F443" s="1">
        <v>2.2599999999999998</v>
      </c>
      <c r="G443" s="1">
        <v>82</v>
      </c>
      <c r="H443" s="3" t="s">
        <v>19</v>
      </c>
      <c r="I443" s="3" t="s">
        <v>20</v>
      </c>
      <c r="J443" s="2" t="s">
        <v>1442</v>
      </c>
      <c r="K443" s="3" t="s">
        <v>191</v>
      </c>
      <c r="L443" s="3" t="s">
        <v>80</v>
      </c>
      <c r="M443" s="3" t="s">
        <v>24</v>
      </c>
      <c r="N443" s="3" t="s">
        <v>1443</v>
      </c>
      <c r="O443" s="3" t="s">
        <v>1444</v>
      </c>
      <c r="P443">
        <f>IF(IFERROR(VLOOKUP(crocodile_dataset[[#This Row],[Observation ID]],A445:A1443,1,FALSE),0),1,0)</f>
        <v>0</v>
      </c>
    </row>
    <row r="444" spans="1:16" x14ac:dyDescent="0.2">
      <c r="A444" s="4">
        <v>443</v>
      </c>
      <c r="B444" s="3" t="s">
        <v>145</v>
      </c>
      <c r="C444" s="3" t="s">
        <v>146</v>
      </c>
      <c r="D444" s="3" t="s">
        <v>17</v>
      </c>
      <c r="E444" s="3" t="s">
        <v>18</v>
      </c>
      <c r="F444" s="1">
        <v>2.91</v>
      </c>
      <c r="G444" s="1">
        <v>114.2</v>
      </c>
      <c r="H444" s="3" t="s">
        <v>19</v>
      </c>
      <c r="I444" s="3" t="s">
        <v>104</v>
      </c>
      <c r="J444" s="2" t="s">
        <v>1445</v>
      </c>
      <c r="K444" s="3" t="s">
        <v>148</v>
      </c>
      <c r="L444" s="3" t="s">
        <v>23</v>
      </c>
      <c r="M444" s="3" t="s">
        <v>41</v>
      </c>
      <c r="N444" s="3" t="s">
        <v>1446</v>
      </c>
      <c r="O444" s="3" t="s">
        <v>1447</v>
      </c>
      <c r="P444">
        <f>IF(IFERROR(VLOOKUP(crocodile_dataset[[#This Row],[Observation ID]],A446:A1444,1,FALSE),0),1,0)</f>
        <v>0</v>
      </c>
    </row>
    <row r="445" spans="1:16" x14ac:dyDescent="0.2">
      <c r="A445" s="4">
        <v>444</v>
      </c>
      <c r="B445" s="3" t="s">
        <v>27</v>
      </c>
      <c r="C445" s="3" t="s">
        <v>28</v>
      </c>
      <c r="D445" s="3" t="s">
        <v>17</v>
      </c>
      <c r="E445" s="3" t="s">
        <v>18</v>
      </c>
      <c r="F445" s="1">
        <v>3.85</v>
      </c>
      <c r="G445" s="1">
        <v>273.7</v>
      </c>
      <c r="H445" s="3" t="s">
        <v>19</v>
      </c>
      <c r="I445" s="3" t="s">
        <v>38</v>
      </c>
      <c r="J445" s="2" t="s">
        <v>1448</v>
      </c>
      <c r="K445" s="3" t="s">
        <v>240</v>
      </c>
      <c r="L445" s="3" t="s">
        <v>31</v>
      </c>
      <c r="M445" s="3" t="s">
        <v>32</v>
      </c>
      <c r="N445" s="3" t="s">
        <v>1449</v>
      </c>
      <c r="O445" s="3" t="s">
        <v>1450</v>
      </c>
      <c r="P445">
        <f>IF(IFERROR(VLOOKUP(crocodile_dataset[[#This Row],[Observation ID]],A447:A1445,1,FALSE),0),1,0)</f>
        <v>0</v>
      </c>
    </row>
    <row r="446" spans="1:16" x14ac:dyDescent="0.2">
      <c r="A446" s="4">
        <v>445</v>
      </c>
      <c r="B446" s="3" t="s">
        <v>67</v>
      </c>
      <c r="C446" s="3" t="s">
        <v>68</v>
      </c>
      <c r="D446" s="3" t="s">
        <v>17</v>
      </c>
      <c r="E446" s="3" t="s">
        <v>69</v>
      </c>
      <c r="F446" s="1">
        <v>1.06</v>
      </c>
      <c r="G446" s="1">
        <v>11.2</v>
      </c>
      <c r="H446" s="3" t="s">
        <v>61</v>
      </c>
      <c r="I446" s="3" t="s">
        <v>104</v>
      </c>
      <c r="J446" s="2" t="s">
        <v>1451</v>
      </c>
      <c r="K446" s="3" t="s">
        <v>71</v>
      </c>
      <c r="L446" s="3" t="s">
        <v>72</v>
      </c>
      <c r="M446" s="3" t="s">
        <v>73</v>
      </c>
      <c r="N446" s="3" t="s">
        <v>1452</v>
      </c>
      <c r="O446" s="3" t="s">
        <v>1453</v>
      </c>
      <c r="P446">
        <f>IF(IFERROR(VLOOKUP(crocodile_dataset[[#This Row],[Observation ID]],A448:A1446,1,FALSE),0),1,0)</f>
        <v>0</v>
      </c>
    </row>
    <row r="447" spans="1:16" x14ac:dyDescent="0.2">
      <c r="A447" s="4">
        <v>446</v>
      </c>
      <c r="B447" s="3" t="s">
        <v>49</v>
      </c>
      <c r="C447" s="3" t="s">
        <v>50</v>
      </c>
      <c r="D447" s="3" t="s">
        <v>17</v>
      </c>
      <c r="E447" s="3" t="s">
        <v>18</v>
      </c>
      <c r="F447" s="1">
        <v>2.48</v>
      </c>
      <c r="G447" s="1">
        <v>101.4</v>
      </c>
      <c r="H447" s="3" t="s">
        <v>61</v>
      </c>
      <c r="I447" s="3" t="s">
        <v>20</v>
      </c>
      <c r="J447" s="2" t="s">
        <v>1454</v>
      </c>
      <c r="K447" s="3" t="s">
        <v>504</v>
      </c>
      <c r="L447" s="3" t="s">
        <v>56</v>
      </c>
      <c r="M447" s="3" t="s">
        <v>32</v>
      </c>
      <c r="N447" s="3" t="s">
        <v>1455</v>
      </c>
      <c r="O447" s="3" t="s">
        <v>1456</v>
      </c>
      <c r="P447">
        <f>IF(IFERROR(VLOOKUP(crocodile_dataset[[#This Row],[Observation ID]],A449:A1447,1,FALSE),0),1,0)</f>
        <v>0</v>
      </c>
    </row>
    <row r="448" spans="1:16" x14ac:dyDescent="0.2">
      <c r="A448" s="4">
        <v>447</v>
      </c>
      <c r="B448" s="3" t="s">
        <v>320</v>
      </c>
      <c r="C448" s="3" t="s">
        <v>321</v>
      </c>
      <c r="D448" s="3" t="s">
        <v>17</v>
      </c>
      <c r="E448" s="3" t="s">
        <v>203</v>
      </c>
      <c r="F448" s="1">
        <v>2.5499999999999998</v>
      </c>
      <c r="G448" s="1">
        <v>114.9</v>
      </c>
      <c r="H448" s="3" t="s">
        <v>19</v>
      </c>
      <c r="I448" s="3" t="s">
        <v>38</v>
      </c>
      <c r="J448" s="2" t="s">
        <v>1457</v>
      </c>
      <c r="K448" s="3" t="s">
        <v>297</v>
      </c>
      <c r="L448" s="3" t="s">
        <v>355</v>
      </c>
      <c r="M448" s="3" t="s">
        <v>323</v>
      </c>
      <c r="N448" s="3" t="s">
        <v>1458</v>
      </c>
      <c r="O448" s="3" t="s">
        <v>1459</v>
      </c>
      <c r="P448">
        <f>IF(IFERROR(VLOOKUP(crocodile_dataset[[#This Row],[Observation ID]],A450:A1448,1,FALSE),0),1,0)</f>
        <v>0</v>
      </c>
    </row>
    <row r="449" spans="1:16" x14ac:dyDescent="0.2">
      <c r="A449" s="4">
        <v>448</v>
      </c>
      <c r="B449" s="3" t="s">
        <v>27</v>
      </c>
      <c r="C449" s="3" t="s">
        <v>28</v>
      </c>
      <c r="D449" s="3" t="s">
        <v>17</v>
      </c>
      <c r="E449" s="3" t="s">
        <v>18</v>
      </c>
      <c r="F449" s="1">
        <v>1.54</v>
      </c>
      <c r="G449" s="1">
        <v>91.4</v>
      </c>
      <c r="H449" s="3" t="s">
        <v>37</v>
      </c>
      <c r="I449" s="3" t="s">
        <v>38</v>
      </c>
      <c r="J449" s="2" t="s">
        <v>1460</v>
      </c>
      <c r="K449" s="3" t="s">
        <v>148</v>
      </c>
      <c r="L449" s="3" t="s">
        <v>317</v>
      </c>
      <c r="M449" s="3" t="s">
        <v>32</v>
      </c>
      <c r="N449" s="3" t="s">
        <v>1461</v>
      </c>
      <c r="O449" s="3" t="s">
        <v>1462</v>
      </c>
      <c r="P449">
        <f>IF(IFERROR(VLOOKUP(crocodile_dataset[[#This Row],[Observation ID]],A451:A1449,1,FALSE),0),1,0)</f>
        <v>0</v>
      </c>
    </row>
    <row r="450" spans="1:16" x14ac:dyDescent="0.2">
      <c r="A450" s="4">
        <v>449</v>
      </c>
      <c r="B450" s="3" t="s">
        <v>59</v>
      </c>
      <c r="C450" s="3" t="s">
        <v>60</v>
      </c>
      <c r="D450" s="3" t="s">
        <v>17</v>
      </c>
      <c r="E450" s="3" t="s">
        <v>18</v>
      </c>
      <c r="F450" s="1">
        <v>2.09</v>
      </c>
      <c r="G450" s="1">
        <v>89.4</v>
      </c>
      <c r="H450" s="3" t="s">
        <v>61</v>
      </c>
      <c r="I450" s="3" t="s">
        <v>20</v>
      </c>
      <c r="J450" s="2" t="s">
        <v>1463</v>
      </c>
      <c r="K450" s="3" t="s">
        <v>520</v>
      </c>
      <c r="L450" s="3" t="s">
        <v>23</v>
      </c>
      <c r="M450" s="3" t="s">
        <v>41</v>
      </c>
      <c r="N450" s="3" t="s">
        <v>1464</v>
      </c>
      <c r="O450" s="3" t="s">
        <v>1465</v>
      </c>
      <c r="P450">
        <f>IF(IFERROR(VLOOKUP(crocodile_dataset[[#This Row],[Observation ID]],A452:A1450,1,FALSE),0),1,0)</f>
        <v>0</v>
      </c>
    </row>
    <row r="451" spans="1:16" x14ac:dyDescent="0.2">
      <c r="A451" s="4">
        <v>450</v>
      </c>
      <c r="B451" s="3" t="s">
        <v>120</v>
      </c>
      <c r="C451" s="3" t="s">
        <v>121</v>
      </c>
      <c r="D451" s="3" t="s">
        <v>17</v>
      </c>
      <c r="E451" s="3" t="s">
        <v>18</v>
      </c>
      <c r="F451" s="1">
        <v>2.66</v>
      </c>
      <c r="G451" s="1">
        <v>96.8</v>
      </c>
      <c r="H451" s="3" t="s">
        <v>19</v>
      </c>
      <c r="I451" s="3" t="s">
        <v>20</v>
      </c>
      <c r="J451" s="2" t="s">
        <v>1466</v>
      </c>
      <c r="K451" s="3" t="s">
        <v>123</v>
      </c>
      <c r="L451" s="3" t="s">
        <v>124</v>
      </c>
      <c r="M451" s="3" t="s">
        <v>73</v>
      </c>
      <c r="N451" s="3" t="s">
        <v>1467</v>
      </c>
      <c r="O451" s="3" t="s">
        <v>1468</v>
      </c>
      <c r="P451">
        <f>IF(IFERROR(VLOOKUP(crocodile_dataset[[#This Row],[Observation ID]],A453:A1451,1,FALSE),0),1,0)</f>
        <v>0</v>
      </c>
    </row>
    <row r="452" spans="1:16" x14ac:dyDescent="0.2">
      <c r="A452" s="4">
        <v>451</v>
      </c>
      <c r="B452" s="3" t="s">
        <v>120</v>
      </c>
      <c r="C452" s="3" t="s">
        <v>121</v>
      </c>
      <c r="D452" s="3" t="s">
        <v>17</v>
      </c>
      <c r="E452" s="3" t="s">
        <v>18</v>
      </c>
      <c r="F452" s="1">
        <v>1.95</v>
      </c>
      <c r="G452" s="1">
        <v>70.7</v>
      </c>
      <c r="H452" s="3" t="s">
        <v>37</v>
      </c>
      <c r="I452" s="3" t="s">
        <v>104</v>
      </c>
      <c r="J452" s="2" t="s">
        <v>1469</v>
      </c>
      <c r="K452" s="3" t="s">
        <v>123</v>
      </c>
      <c r="L452" s="3" t="s">
        <v>46</v>
      </c>
      <c r="M452" s="3" t="s">
        <v>73</v>
      </c>
      <c r="N452" s="3" t="s">
        <v>1470</v>
      </c>
      <c r="O452" s="3" t="s">
        <v>1471</v>
      </c>
      <c r="P452">
        <f>IF(IFERROR(VLOOKUP(crocodile_dataset[[#This Row],[Observation ID]],A454:A1452,1,FALSE),0),1,0)</f>
        <v>0</v>
      </c>
    </row>
    <row r="453" spans="1:16" x14ac:dyDescent="0.2">
      <c r="A453" s="4">
        <v>452</v>
      </c>
      <c r="B453" s="3" t="s">
        <v>320</v>
      </c>
      <c r="C453" s="3" t="s">
        <v>321</v>
      </c>
      <c r="D453" s="3" t="s">
        <v>17</v>
      </c>
      <c r="E453" s="3" t="s">
        <v>203</v>
      </c>
      <c r="F453" s="1">
        <v>2.2000000000000002</v>
      </c>
      <c r="G453" s="1">
        <v>79.3</v>
      </c>
      <c r="H453" s="3" t="s">
        <v>61</v>
      </c>
      <c r="I453" s="3" t="s">
        <v>104</v>
      </c>
      <c r="J453" s="2" t="s">
        <v>1472</v>
      </c>
      <c r="K453" s="3" t="s">
        <v>297</v>
      </c>
      <c r="L453" s="3" t="s">
        <v>23</v>
      </c>
      <c r="M453" s="3" t="s">
        <v>323</v>
      </c>
      <c r="N453" s="3" t="s">
        <v>1473</v>
      </c>
      <c r="O453" s="3" t="s">
        <v>1474</v>
      </c>
      <c r="P453">
        <f>IF(IFERROR(VLOOKUP(crocodile_dataset[[#This Row],[Observation ID]],A455:A1453,1,FALSE),0),1,0)</f>
        <v>0</v>
      </c>
    </row>
    <row r="454" spans="1:16" x14ac:dyDescent="0.2">
      <c r="A454" s="4">
        <v>453</v>
      </c>
      <c r="B454" s="3" t="s">
        <v>127</v>
      </c>
      <c r="C454" s="3" t="s">
        <v>128</v>
      </c>
      <c r="D454" s="3" t="s">
        <v>17</v>
      </c>
      <c r="E454" s="3" t="s">
        <v>18</v>
      </c>
      <c r="F454" s="1">
        <v>4.33</v>
      </c>
      <c r="G454" s="1">
        <v>550</v>
      </c>
      <c r="H454" s="3" t="s">
        <v>19</v>
      </c>
      <c r="I454" s="3" t="s">
        <v>38</v>
      </c>
      <c r="J454" s="2" t="s">
        <v>1475</v>
      </c>
      <c r="K454" s="3" t="s">
        <v>359</v>
      </c>
      <c r="L454" s="3" t="s">
        <v>31</v>
      </c>
      <c r="M454" s="3" t="s">
        <v>24</v>
      </c>
      <c r="N454" s="3" t="s">
        <v>1476</v>
      </c>
      <c r="O454" s="3" t="s">
        <v>1477</v>
      </c>
      <c r="P454">
        <f>IF(IFERROR(VLOOKUP(crocodile_dataset[[#This Row],[Observation ID]],A456:A1454,1,FALSE),0),1,0)</f>
        <v>0</v>
      </c>
    </row>
    <row r="455" spans="1:16" x14ac:dyDescent="0.2">
      <c r="A455" s="4">
        <v>454</v>
      </c>
      <c r="B455" s="3" t="s">
        <v>49</v>
      </c>
      <c r="C455" s="3" t="s">
        <v>50</v>
      </c>
      <c r="D455" s="3" t="s">
        <v>17</v>
      </c>
      <c r="E455" s="3" t="s">
        <v>18</v>
      </c>
      <c r="F455" s="1">
        <v>2.52</v>
      </c>
      <c r="G455" s="1">
        <v>118.3</v>
      </c>
      <c r="H455" s="3" t="s">
        <v>19</v>
      </c>
      <c r="I455" s="3" t="s">
        <v>104</v>
      </c>
      <c r="J455" s="2" t="s">
        <v>1478</v>
      </c>
      <c r="K455" s="3" t="s">
        <v>161</v>
      </c>
      <c r="L455" s="3" t="s">
        <v>46</v>
      </c>
      <c r="M455" s="3" t="s">
        <v>32</v>
      </c>
      <c r="N455" s="3" t="s">
        <v>1479</v>
      </c>
      <c r="O455" s="3" t="s">
        <v>1480</v>
      </c>
      <c r="P455">
        <f>IF(IFERROR(VLOOKUP(crocodile_dataset[[#This Row],[Observation ID]],A457:A1455,1,FALSE),0),1,0)</f>
        <v>0</v>
      </c>
    </row>
    <row r="456" spans="1:16" x14ac:dyDescent="0.2">
      <c r="A456" s="4">
        <v>455</v>
      </c>
      <c r="B456" s="3" t="s">
        <v>188</v>
      </c>
      <c r="C456" s="3" t="s">
        <v>189</v>
      </c>
      <c r="D456" s="3" t="s">
        <v>17</v>
      </c>
      <c r="E456" s="3" t="s">
        <v>18</v>
      </c>
      <c r="F456" s="1">
        <v>2.25</v>
      </c>
      <c r="G456" s="1">
        <v>86.8</v>
      </c>
      <c r="H456" s="3" t="s">
        <v>19</v>
      </c>
      <c r="I456" s="3" t="s">
        <v>104</v>
      </c>
      <c r="J456" s="2" t="s">
        <v>1481</v>
      </c>
      <c r="K456" s="3" t="s">
        <v>191</v>
      </c>
      <c r="L456" s="3" t="s">
        <v>23</v>
      </c>
      <c r="M456" s="3" t="s">
        <v>24</v>
      </c>
      <c r="N456" s="3" t="s">
        <v>1482</v>
      </c>
      <c r="O456" s="3" t="s">
        <v>1483</v>
      </c>
      <c r="P456">
        <f>IF(IFERROR(VLOOKUP(crocodile_dataset[[#This Row],[Observation ID]],A458:A1456,1,FALSE),0),1,0)</f>
        <v>0</v>
      </c>
    </row>
    <row r="457" spans="1:16" x14ac:dyDescent="0.2">
      <c r="A457" s="4">
        <v>456</v>
      </c>
      <c r="B457" s="3" t="s">
        <v>127</v>
      </c>
      <c r="C457" s="3" t="s">
        <v>128</v>
      </c>
      <c r="D457" s="3" t="s">
        <v>17</v>
      </c>
      <c r="E457" s="3" t="s">
        <v>18</v>
      </c>
      <c r="F457" s="1">
        <v>3.74</v>
      </c>
      <c r="G457" s="1">
        <v>517.70000000000005</v>
      </c>
      <c r="H457" s="3" t="s">
        <v>61</v>
      </c>
      <c r="I457" s="3" t="s">
        <v>38</v>
      </c>
      <c r="J457" s="2" t="s">
        <v>1484</v>
      </c>
      <c r="K457" s="3" t="s">
        <v>191</v>
      </c>
      <c r="L457" s="3" t="s">
        <v>31</v>
      </c>
      <c r="M457" s="3" t="s">
        <v>24</v>
      </c>
      <c r="N457" s="3" t="s">
        <v>1485</v>
      </c>
      <c r="O457" s="3" t="s">
        <v>1486</v>
      </c>
      <c r="P457">
        <f>IF(IFERROR(VLOOKUP(crocodile_dataset[[#This Row],[Observation ID]],A459:A1457,1,FALSE),0),1,0)</f>
        <v>0</v>
      </c>
    </row>
    <row r="458" spans="1:16" x14ac:dyDescent="0.2">
      <c r="A458" s="4">
        <v>457</v>
      </c>
      <c r="B458" s="3" t="s">
        <v>392</v>
      </c>
      <c r="C458" s="3" t="s">
        <v>393</v>
      </c>
      <c r="D458" s="3" t="s">
        <v>17</v>
      </c>
      <c r="E458" s="3" t="s">
        <v>18</v>
      </c>
      <c r="F458" s="1">
        <v>3.25</v>
      </c>
      <c r="G458" s="1">
        <v>147.9</v>
      </c>
      <c r="H458" s="3" t="s">
        <v>19</v>
      </c>
      <c r="I458" s="3" t="s">
        <v>38</v>
      </c>
      <c r="J458" s="2" t="s">
        <v>1487</v>
      </c>
      <c r="K458" s="3" t="s">
        <v>191</v>
      </c>
      <c r="L458" s="3" t="s">
        <v>46</v>
      </c>
      <c r="M458" s="3" t="s">
        <v>24</v>
      </c>
      <c r="N458" s="3" t="s">
        <v>1488</v>
      </c>
      <c r="O458" s="3" t="s">
        <v>1489</v>
      </c>
      <c r="P458">
        <f>IF(IFERROR(VLOOKUP(crocodile_dataset[[#This Row],[Observation ID]],A460:A1458,1,FALSE),0),1,0)</f>
        <v>0</v>
      </c>
    </row>
    <row r="459" spans="1:16" x14ac:dyDescent="0.2">
      <c r="A459" s="4">
        <v>458</v>
      </c>
      <c r="B459" s="3" t="s">
        <v>145</v>
      </c>
      <c r="C459" s="3" t="s">
        <v>146</v>
      </c>
      <c r="D459" s="3" t="s">
        <v>17</v>
      </c>
      <c r="E459" s="3" t="s">
        <v>18</v>
      </c>
      <c r="F459" s="1">
        <v>1.94</v>
      </c>
      <c r="G459" s="1">
        <v>65.400000000000006</v>
      </c>
      <c r="H459" s="3" t="s">
        <v>37</v>
      </c>
      <c r="I459" s="3" t="s">
        <v>20</v>
      </c>
      <c r="J459" s="2" t="s">
        <v>1490</v>
      </c>
      <c r="K459" s="3" t="s">
        <v>148</v>
      </c>
      <c r="L459" s="3" t="s">
        <v>23</v>
      </c>
      <c r="M459" s="3" t="s">
        <v>41</v>
      </c>
      <c r="N459" s="3" t="s">
        <v>1491</v>
      </c>
      <c r="O459" s="3" t="s">
        <v>1492</v>
      </c>
      <c r="P459">
        <f>IF(IFERROR(VLOOKUP(crocodile_dataset[[#This Row],[Observation ID]],A461:A1459,1,FALSE),0),1,0)</f>
        <v>0</v>
      </c>
    </row>
    <row r="460" spans="1:16" x14ac:dyDescent="0.2">
      <c r="A460" s="4">
        <v>459</v>
      </c>
      <c r="B460" s="3" t="s">
        <v>183</v>
      </c>
      <c r="C460" s="3" t="s">
        <v>184</v>
      </c>
      <c r="D460" s="3" t="s">
        <v>17</v>
      </c>
      <c r="E460" s="3" t="s">
        <v>18</v>
      </c>
      <c r="F460" s="1">
        <v>2.62</v>
      </c>
      <c r="G460" s="1">
        <v>117.5</v>
      </c>
      <c r="H460" s="3" t="s">
        <v>19</v>
      </c>
      <c r="I460" s="3" t="s">
        <v>20</v>
      </c>
      <c r="J460" s="2" t="s">
        <v>1493</v>
      </c>
      <c r="K460" s="3" t="s">
        <v>130</v>
      </c>
      <c r="L460" s="3" t="s">
        <v>46</v>
      </c>
      <c r="M460" s="3" t="s">
        <v>41</v>
      </c>
      <c r="N460" s="3" t="s">
        <v>1494</v>
      </c>
      <c r="O460" s="3" t="s">
        <v>1495</v>
      </c>
      <c r="P460">
        <f>IF(IFERROR(VLOOKUP(crocodile_dataset[[#This Row],[Observation ID]],A462:A1460,1,FALSE),0),1,0)</f>
        <v>0</v>
      </c>
    </row>
    <row r="461" spans="1:16" x14ac:dyDescent="0.2">
      <c r="A461" s="4">
        <v>460</v>
      </c>
      <c r="B461" s="3" t="s">
        <v>392</v>
      </c>
      <c r="C461" s="3" t="s">
        <v>393</v>
      </c>
      <c r="D461" s="3" t="s">
        <v>17</v>
      </c>
      <c r="E461" s="3" t="s">
        <v>18</v>
      </c>
      <c r="F461" s="1">
        <v>1.23</v>
      </c>
      <c r="G461" s="1">
        <v>38</v>
      </c>
      <c r="H461" s="3" t="s">
        <v>37</v>
      </c>
      <c r="I461" s="3" t="s">
        <v>38</v>
      </c>
      <c r="J461" s="2" t="s">
        <v>1496</v>
      </c>
      <c r="K461" s="3" t="s">
        <v>191</v>
      </c>
      <c r="L461" s="3" t="s">
        <v>475</v>
      </c>
      <c r="M461" s="3" t="s">
        <v>24</v>
      </c>
      <c r="N461" s="3" t="s">
        <v>1497</v>
      </c>
      <c r="O461" s="3" t="s">
        <v>1498</v>
      </c>
      <c r="P461">
        <f>IF(IFERROR(VLOOKUP(crocodile_dataset[[#This Row],[Observation ID]],A463:A1461,1,FALSE),0),1,0)</f>
        <v>0</v>
      </c>
    </row>
    <row r="462" spans="1:16" x14ac:dyDescent="0.2">
      <c r="A462" s="4">
        <v>461</v>
      </c>
      <c r="B462" s="3" t="s">
        <v>392</v>
      </c>
      <c r="C462" s="3" t="s">
        <v>393</v>
      </c>
      <c r="D462" s="3" t="s">
        <v>17</v>
      </c>
      <c r="E462" s="3" t="s">
        <v>18</v>
      </c>
      <c r="F462" s="1">
        <v>2.95</v>
      </c>
      <c r="G462" s="1">
        <v>126</v>
      </c>
      <c r="H462" s="3" t="s">
        <v>19</v>
      </c>
      <c r="I462" s="3" t="s">
        <v>104</v>
      </c>
      <c r="J462" s="2" t="s">
        <v>1499</v>
      </c>
      <c r="K462" s="3" t="s">
        <v>191</v>
      </c>
      <c r="L462" s="3" t="s">
        <v>46</v>
      </c>
      <c r="M462" s="3" t="s">
        <v>24</v>
      </c>
      <c r="N462" s="3" t="s">
        <v>1500</v>
      </c>
      <c r="O462" s="3" t="s">
        <v>1501</v>
      </c>
      <c r="P462">
        <f>IF(IFERROR(VLOOKUP(crocodile_dataset[[#This Row],[Observation ID]],A464:A1462,1,FALSE),0),1,0)</f>
        <v>0</v>
      </c>
    </row>
    <row r="463" spans="1:16" x14ac:dyDescent="0.2">
      <c r="A463" s="4">
        <v>462</v>
      </c>
      <c r="B463" s="3" t="s">
        <v>27</v>
      </c>
      <c r="C463" s="3" t="s">
        <v>28</v>
      </c>
      <c r="D463" s="3" t="s">
        <v>17</v>
      </c>
      <c r="E463" s="3" t="s">
        <v>18</v>
      </c>
      <c r="F463" s="1">
        <v>3.75</v>
      </c>
      <c r="G463" s="1">
        <v>239</v>
      </c>
      <c r="H463" s="3" t="s">
        <v>19</v>
      </c>
      <c r="I463" s="3" t="s">
        <v>20</v>
      </c>
      <c r="J463" s="2" t="s">
        <v>1502</v>
      </c>
      <c r="K463" s="3" t="s">
        <v>148</v>
      </c>
      <c r="L463" s="3" t="s">
        <v>31</v>
      </c>
      <c r="M463" s="3" t="s">
        <v>32</v>
      </c>
      <c r="N463" s="3" t="s">
        <v>1503</v>
      </c>
      <c r="O463" s="3" t="s">
        <v>1504</v>
      </c>
      <c r="P463">
        <f>IF(IFERROR(VLOOKUP(crocodile_dataset[[#This Row],[Observation ID]],A465:A1463,1,FALSE),0),1,0)</f>
        <v>0</v>
      </c>
    </row>
    <row r="464" spans="1:16" x14ac:dyDescent="0.2">
      <c r="A464" s="4">
        <v>463</v>
      </c>
      <c r="B464" s="3" t="s">
        <v>145</v>
      </c>
      <c r="C464" s="3" t="s">
        <v>146</v>
      </c>
      <c r="D464" s="3" t="s">
        <v>17</v>
      </c>
      <c r="E464" s="3" t="s">
        <v>18</v>
      </c>
      <c r="F464" s="1">
        <v>2.63</v>
      </c>
      <c r="G464" s="1">
        <v>103</v>
      </c>
      <c r="H464" s="3" t="s">
        <v>19</v>
      </c>
      <c r="I464" s="3" t="s">
        <v>38</v>
      </c>
      <c r="J464" s="2" t="s">
        <v>1505</v>
      </c>
      <c r="K464" s="3" t="s">
        <v>148</v>
      </c>
      <c r="L464" s="3" t="s">
        <v>23</v>
      </c>
      <c r="M464" s="3" t="s">
        <v>41</v>
      </c>
      <c r="N464" s="3" t="s">
        <v>1506</v>
      </c>
      <c r="O464" s="3" t="s">
        <v>1507</v>
      </c>
      <c r="P464">
        <f>IF(IFERROR(VLOOKUP(crocodile_dataset[[#This Row],[Observation ID]],A466:A1464,1,FALSE),0),1,0)</f>
        <v>0</v>
      </c>
    </row>
    <row r="465" spans="1:16" x14ac:dyDescent="0.2">
      <c r="A465" s="4">
        <v>464</v>
      </c>
      <c r="B465" s="3" t="s">
        <v>120</v>
      </c>
      <c r="C465" s="3" t="s">
        <v>121</v>
      </c>
      <c r="D465" s="3" t="s">
        <v>17</v>
      </c>
      <c r="E465" s="3" t="s">
        <v>18</v>
      </c>
      <c r="F465" s="1">
        <v>2.31</v>
      </c>
      <c r="G465" s="1">
        <v>88.6</v>
      </c>
      <c r="H465" s="3" t="s">
        <v>37</v>
      </c>
      <c r="I465" s="3" t="s">
        <v>104</v>
      </c>
      <c r="J465" s="2" t="s">
        <v>1508</v>
      </c>
      <c r="K465" s="3" t="s">
        <v>135</v>
      </c>
      <c r="L465" s="3" t="s">
        <v>124</v>
      </c>
      <c r="M465" s="3" t="s">
        <v>73</v>
      </c>
      <c r="N465" s="3" t="s">
        <v>1509</v>
      </c>
      <c r="O465" s="3" t="s">
        <v>1510</v>
      </c>
      <c r="P465">
        <f>IF(IFERROR(VLOOKUP(crocodile_dataset[[#This Row],[Observation ID]],A467:A1465,1,FALSE),0),1,0)</f>
        <v>0</v>
      </c>
    </row>
    <row r="466" spans="1:16" x14ac:dyDescent="0.2">
      <c r="A466" s="4">
        <v>465</v>
      </c>
      <c r="B466" s="3" t="s">
        <v>87</v>
      </c>
      <c r="C466" s="3" t="s">
        <v>88</v>
      </c>
      <c r="D466" s="3" t="s">
        <v>17</v>
      </c>
      <c r="E466" s="3" t="s">
        <v>69</v>
      </c>
      <c r="F466" s="1">
        <v>1.33</v>
      </c>
      <c r="G466" s="1">
        <v>19.7</v>
      </c>
      <c r="H466" s="3" t="s">
        <v>19</v>
      </c>
      <c r="I466" s="3" t="s">
        <v>20</v>
      </c>
      <c r="J466" s="2" t="s">
        <v>797</v>
      </c>
      <c r="K466" s="3" t="s">
        <v>90</v>
      </c>
      <c r="L466" s="3" t="s">
        <v>91</v>
      </c>
      <c r="M466" s="3" t="s">
        <v>32</v>
      </c>
      <c r="N466" s="3" t="s">
        <v>1511</v>
      </c>
      <c r="O466" s="3" t="s">
        <v>1512</v>
      </c>
      <c r="P466">
        <f>IF(IFERROR(VLOOKUP(crocodile_dataset[[#This Row],[Observation ID]],A468:A1466,1,FALSE),0),1,0)</f>
        <v>0</v>
      </c>
    </row>
    <row r="467" spans="1:16" x14ac:dyDescent="0.2">
      <c r="A467" s="4">
        <v>466</v>
      </c>
      <c r="B467" s="3" t="s">
        <v>35</v>
      </c>
      <c r="C467" s="3" t="s">
        <v>36</v>
      </c>
      <c r="D467" s="3" t="s">
        <v>17</v>
      </c>
      <c r="E467" s="3" t="s">
        <v>18</v>
      </c>
      <c r="F467" s="1">
        <v>3.87</v>
      </c>
      <c r="G467" s="1">
        <v>347.9</v>
      </c>
      <c r="H467" s="3" t="s">
        <v>19</v>
      </c>
      <c r="I467" s="3" t="s">
        <v>38</v>
      </c>
      <c r="J467" s="2" t="s">
        <v>1513</v>
      </c>
      <c r="K467" s="3" t="s">
        <v>30</v>
      </c>
      <c r="L467" s="3" t="s">
        <v>244</v>
      </c>
      <c r="M467" s="3" t="s">
        <v>41</v>
      </c>
      <c r="N467" s="3" t="s">
        <v>1514</v>
      </c>
      <c r="O467" s="3" t="s">
        <v>1515</v>
      </c>
      <c r="P467">
        <f>IF(IFERROR(VLOOKUP(crocodile_dataset[[#This Row],[Observation ID]],A469:A1467,1,FALSE),0),1,0)</f>
        <v>0</v>
      </c>
    </row>
    <row r="468" spans="1:16" x14ac:dyDescent="0.2">
      <c r="A468" s="4">
        <v>467</v>
      </c>
      <c r="B468" s="3" t="s">
        <v>15</v>
      </c>
      <c r="C468" s="3" t="s">
        <v>16</v>
      </c>
      <c r="D468" s="3" t="s">
        <v>17</v>
      </c>
      <c r="E468" s="3" t="s">
        <v>18</v>
      </c>
      <c r="F468" s="1">
        <v>2.16</v>
      </c>
      <c r="G468" s="1">
        <v>65.099999999999994</v>
      </c>
      <c r="H468" s="3" t="s">
        <v>19</v>
      </c>
      <c r="I468" s="3" t="s">
        <v>20</v>
      </c>
      <c r="J468" s="2" t="s">
        <v>1516</v>
      </c>
      <c r="K468" s="3" t="s">
        <v>22</v>
      </c>
      <c r="L468" s="3" t="s">
        <v>46</v>
      </c>
      <c r="M468" s="3" t="s">
        <v>24</v>
      </c>
      <c r="N468" s="3" t="s">
        <v>1517</v>
      </c>
      <c r="O468" s="3" t="s">
        <v>1518</v>
      </c>
      <c r="P468">
        <f>IF(IFERROR(VLOOKUP(crocodile_dataset[[#This Row],[Observation ID]],A470:A1468,1,FALSE),0),1,0)</f>
        <v>0</v>
      </c>
    </row>
    <row r="469" spans="1:16" x14ac:dyDescent="0.2">
      <c r="A469" s="4">
        <v>468</v>
      </c>
      <c r="B469" s="3" t="s">
        <v>392</v>
      </c>
      <c r="C469" s="3" t="s">
        <v>393</v>
      </c>
      <c r="D469" s="3" t="s">
        <v>17</v>
      </c>
      <c r="E469" s="3" t="s">
        <v>18</v>
      </c>
      <c r="F469" s="1">
        <v>2.81</v>
      </c>
      <c r="G469" s="1">
        <v>97.2</v>
      </c>
      <c r="H469" s="3" t="s">
        <v>19</v>
      </c>
      <c r="I469" s="3" t="s">
        <v>20</v>
      </c>
      <c r="J469" s="2" t="s">
        <v>375</v>
      </c>
      <c r="K469" s="3" t="s">
        <v>191</v>
      </c>
      <c r="L469" s="3" t="s">
        <v>475</v>
      </c>
      <c r="M469" s="3" t="s">
        <v>24</v>
      </c>
      <c r="N469" s="3" t="s">
        <v>1519</v>
      </c>
      <c r="O469" s="3" t="s">
        <v>1520</v>
      </c>
      <c r="P469">
        <f>IF(IFERROR(VLOOKUP(crocodile_dataset[[#This Row],[Observation ID]],A471:A1469,1,FALSE),0),1,0)</f>
        <v>0</v>
      </c>
    </row>
    <row r="470" spans="1:16" x14ac:dyDescent="0.2">
      <c r="A470" s="4">
        <v>469</v>
      </c>
      <c r="B470" s="3" t="s">
        <v>67</v>
      </c>
      <c r="C470" s="3" t="s">
        <v>68</v>
      </c>
      <c r="D470" s="3" t="s">
        <v>17</v>
      </c>
      <c r="E470" s="3" t="s">
        <v>69</v>
      </c>
      <c r="F470" s="1">
        <v>1.56</v>
      </c>
      <c r="G470" s="1">
        <v>32.200000000000003</v>
      </c>
      <c r="H470" s="3" t="s">
        <v>19</v>
      </c>
      <c r="I470" s="3" t="s">
        <v>20</v>
      </c>
      <c r="J470" s="2" t="s">
        <v>1521</v>
      </c>
      <c r="K470" s="3" t="s">
        <v>71</v>
      </c>
      <c r="L470" s="3" t="s">
        <v>310</v>
      </c>
      <c r="M470" s="3" t="s">
        <v>73</v>
      </c>
      <c r="N470" s="3" t="s">
        <v>1522</v>
      </c>
      <c r="O470" s="3" t="s">
        <v>1523</v>
      </c>
      <c r="P470">
        <f>IF(IFERROR(VLOOKUP(crocodile_dataset[[#This Row],[Observation ID]],A472:A1470,1,FALSE),0),1,0)</f>
        <v>0</v>
      </c>
    </row>
    <row r="471" spans="1:16" x14ac:dyDescent="0.2">
      <c r="A471" s="4">
        <v>470</v>
      </c>
      <c r="B471" s="3" t="s">
        <v>320</v>
      </c>
      <c r="C471" s="3" t="s">
        <v>321</v>
      </c>
      <c r="D471" s="3" t="s">
        <v>17</v>
      </c>
      <c r="E471" s="3" t="s">
        <v>203</v>
      </c>
      <c r="F471" s="1">
        <v>0.7</v>
      </c>
      <c r="G471" s="1">
        <v>33.4</v>
      </c>
      <c r="H471" s="3" t="s">
        <v>37</v>
      </c>
      <c r="I471" s="3" t="s">
        <v>38</v>
      </c>
      <c r="J471" s="2" t="s">
        <v>1524</v>
      </c>
      <c r="K471" s="3" t="s">
        <v>297</v>
      </c>
      <c r="L471" s="3" t="s">
        <v>23</v>
      </c>
      <c r="M471" s="3" t="s">
        <v>323</v>
      </c>
      <c r="N471" s="3" t="s">
        <v>1525</v>
      </c>
      <c r="O471" s="3" t="s">
        <v>1526</v>
      </c>
      <c r="P471">
        <f>IF(IFERROR(VLOOKUP(crocodile_dataset[[#This Row],[Observation ID]],A473:A1471,1,FALSE),0),1,0)</f>
        <v>0</v>
      </c>
    </row>
    <row r="472" spans="1:16" x14ac:dyDescent="0.2">
      <c r="A472" s="4">
        <v>471</v>
      </c>
      <c r="B472" s="3" t="s">
        <v>115</v>
      </c>
      <c r="C472" s="3" t="s">
        <v>116</v>
      </c>
      <c r="D472" s="3" t="s">
        <v>17</v>
      </c>
      <c r="E472" s="3" t="s">
        <v>18</v>
      </c>
      <c r="F472" s="1">
        <v>3.83</v>
      </c>
      <c r="G472" s="1">
        <v>461.5</v>
      </c>
      <c r="H472" s="3" t="s">
        <v>61</v>
      </c>
      <c r="I472" s="3" t="s">
        <v>38</v>
      </c>
      <c r="J472" s="2" t="s">
        <v>1178</v>
      </c>
      <c r="K472" s="3" t="s">
        <v>337</v>
      </c>
      <c r="L472" s="3" t="s">
        <v>153</v>
      </c>
      <c r="M472" s="3" t="s">
        <v>24</v>
      </c>
      <c r="N472" s="3" t="s">
        <v>1527</v>
      </c>
      <c r="O472" s="3" t="s">
        <v>1528</v>
      </c>
      <c r="P472">
        <f>IF(IFERROR(VLOOKUP(crocodile_dataset[[#This Row],[Observation ID]],A474:A1472,1,FALSE),0),1,0)</f>
        <v>0</v>
      </c>
    </row>
    <row r="473" spans="1:16" x14ac:dyDescent="0.2">
      <c r="A473" s="4">
        <v>472</v>
      </c>
      <c r="B473" s="3" t="s">
        <v>145</v>
      </c>
      <c r="C473" s="3" t="s">
        <v>146</v>
      </c>
      <c r="D473" s="3" t="s">
        <v>17</v>
      </c>
      <c r="E473" s="3" t="s">
        <v>18</v>
      </c>
      <c r="F473" s="1">
        <v>3.01</v>
      </c>
      <c r="G473" s="1">
        <v>141</v>
      </c>
      <c r="H473" s="3" t="s">
        <v>19</v>
      </c>
      <c r="I473" s="3" t="s">
        <v>20</v>
      </c>
      <c r="J473" s="2" t="s">
        <v>1529</v>
      </c>
      <c r="K473" s="3" t="s">
        <v>148</v>
      </c>
      <c r="L473" s="3" t="s">
        <v>23</v>
      </c>
      <c r="M473" s="3" t="s">
        <v>41</v>
      </c>
      <c r="N473" s="3" t="s">
        <v>1530</v>
      </c>
      <c r="O473" s="3" t="s">
        <v>1531</v>
      </c>
      <c r="P473">
        <f>IF(IFERROR(VLOOKUP(crocodile_dataset[[#This Row],[Observation ID]],A475:A1473,1,FALSE),0),1,0)</f>
        <v>0</v>
      </c>
    </row>
    <row r="474" spans="1:16" x14ac:dyDescent="0.2">
      <c r="A474" s="4">
        <v>473</v>
      </c>
      <c r="B474" s="3" t="s">
        <v>207</v>
      </c>
      <c r="C474" s="3" t="s">
        <v>208</v>
      </c>
      <c r="D474" s="3" t="s">
        <v>17</v>
      </c>
      <c r="E474" s="3" t="s">
        <v>18</v>
      </c>
      <c r="F474" s="1">
        <v>0.91</v>
      </c>
      <c r="G474" s="1">
        <v>26.9</v>
      </c>
      <c r="H474" s="3" t="s">
        <v>37</v>
      </c>
      <c r="I474" s="3" t="s">
        <v>38</v>
      </c>
      <c r="J474" s="2" t="s">
        <v>1532</v>
      </c>
      <c r="K474" s="3" t="s">
        <v>210</v>
      </c>
      <c r="L474" s="3" t="s">
        <v>465</v>
      </c>
      <c r="M474" s="3" t="s">
        <v>24</v>
      </c>
      <c r="N474" s="3" t="s">
        <v>1533</v>
      </c>
      <c r="O474" s="3" t="s">
        <v>1534</v>
      </c>
      <c r="P474">
        <f>IF(IFERROR(VLOOKUP(crocodile_dataset[[#This Row],[Observation ID]],A476:A1474,1,FALSE),0),1,0)</f>
        <v>0</v>
      </c>
    </row>
    <row r="475" spans="1:16" x14ac:dyDescent="0.2">
      <c r="A475" s="4">
        <v>474</v>
      </c>
      <c r="B475" s="3" t="s">
        <v>27</v>
      </c>
      <c r="C475" s="3" t="s">
        <v>28</v>
      </c>
      <c r="D475" s="3" t="s">
        <v>17</v>
      </c>
      <c r="E475" s="3" t="s">
        <v>18</v>
      </c>
      <c r="F475" s="1">
        <v>2.68</v>
      </c>
      <c r="G475" s="1">
        <v>141.80000000000001</v>
      </c>
      <c r="H475" s="3" t="s">
        <v>19</v>
      </c>
      <c r="I475" s="3" t="s">
        <v>20</v>
      </c>
      <c r="J475" s="2" t="s">
        <v>1535</v>
      </c>
      <c r="K475" s="3" t="s">
        <v>148</v>
      </c>
      <c r="L475" s="3" t="s">
        <v>317</v>
      </c>
      <c r="M475" s="3" t="s">
        <v>32</v>
      </c>
      <c r="N475" s="3" t="s">
        <v>1536</v>
      </c>
      <c r="O475" s="3" t="s">
        <v>1537</v>
      </c>
      <c r="P475">
        <f>IF(IFERROR(VLOOKUP(crocodile_dataset[[#This Row],[Observation ID]],A477:A1475,1,FALSE),0),1,0)</f>
        <v>0</v>
      </c>
    </row>
    <row r="476" spans="1:16" x14ac:dyDescent="0.2">
      <c r="A476" s="4">
        <v>475</v>
      </c>
      <c r="B476" s="3" t="s">
        <v>67</v>
      </c>
      <c r="C476" s="3" t="s">
        <v>68</v>
      </c>
      <c r="D476" s="3" t="s">
        <v>17</v>
      </c>
      <c r="E476" s="3" t="s">
        <v>69</v>
      </c>
      <c r="F476" s="1">
        <v>1.45</v>
      </c>
      <c r="G476" s="1">
        <v>23.7</v>
      </c>
      <c r="H476" s="3" t="s">
        <v>19</v>
      </c>
      <c r="I476" s="3" t="s">
        <v>20</v>
      </c>
      <c r="J476" s="2" t="s">
        <v>1538</v>
      </c>
      <c r="K476" s="3" t="s">
        <v>142</v>
      </c>
      <c r="L476" s="3" t="s">
        <v>72</v>
      </c>
      <c r="M476" s="3" t="s">
        <v>73</v>
      </c>
      <c r="N476" s="3" t="s">
        <v>1539</v>
      </c>
      <c r="O476" s="3" t="s">
        <v>1540</v>
      </c>
      <c r="P476">
        <f>IF(IFERROR(VLOOKUP(crocodile_dataset[[#This Row],[Observation ID]],A478:A1476,1,FALSE),0),1,0)</f>
        <v>0</v>
      </c>
    </row>
    <row r="477" spans="1:16" x14ac:dyDescent="0.2">
      <c r="A477" s="4">
        <v>476</v>
      </c>
      <c r="B477" s="3" t="s">
        <v>207</v>
      </c>
      <c r="C477" s="3" t="s">
        <v>208</v>
      </c>
      <c r="D477" s="3" t="s">
        <v>17</v>
      </c>
      <c r="E477" s="3" t="s">
        <v>18</v>
      </c>
      <c r="F477" s="1">
        <v>0.88</v>
      </c>
      <c r="G477" s="1">
        <v>26.6</v>
      </c>
      <c r="H477" s="3" t="s">
        <v>37</v>
      </c>
      <c r="I477" s="3" t="s">
        <v>20</v>
      </c>
      <c r="J477" s="2" t="s">
        <v>89</v>
      </c>
      <c r="K477" s="3" t="s">
        <v>210</v>
      </c>
      <c r="L477" s="3" t="s">
        <v>465</v>
      </c>
      <c r="M477" s="3" t="s">
        <v>24</v>
      </c>
      <c r="N477" s="3" t="s">
        <v>1541</v>
      </c>
      <c r="O477" s="3" t="s">
        <v>1542</v>
      </c>
      <c r="P477">
        <f>IF(IFERROR(VLOOKUP(crocodile_dataset[[#This Row],[Observation ID]],A479:A1477,1,FALSE),0),1,0)</f>
        <v>0</v>
      </c>
    </row>
    <row r="478" spans="1:16" x14ac:dyDescent="0.2">
      <c r="A478" s="4">
        <v>477</v>
      </c>
      <c r="B478" s="3" t="s">
        <v>120</v>
      </c>
      <c r="C478" s="3" t="s">
        <v>121</v>
      </c>
      <c r="D478" s="3" t="s">
        <v>17</v>
      </c>
      <c r="E478" s="3" t="s">
        <v>18</v>
      </c>
      <c r="F478" s="1">
        <v>3.52</v>
      </c>
      <c r="G478" s="1">
        <v>191.7</v>
      </c>
      <c r="H478" s="3" t="s">
        <v>19</v>
      </c>
      <c r="I478" s="3" t="s">
        <v>38</v>
      </c>
      <c r="J478" s="2" t="s">
        <v>1543</v>
      </c>
      <c r="K478" s="3" t="s">
        <v>135</v>
      </c>
      <c r="L478" s="3" t="s">
        <v>46</v>
      </c>
      <c r="M478" s="3" t="s">
        <v>73</v>
      </c>
      <c r="N478" s="3" t="s">
        <v>1544</v>
      </c>
      <c r="O478" s="3" t="s">
        <v>1545</v>
      </c>
      <c r="P478">
        <f>IF(IFERROR(VLOOKUP(crocodile_dataset[[#This Row],[Observation ID]],A480:A1478,1,FALSE),0),1,0)</f>
        <v>0</v>
      </c>
    </row>
    <row r="479" spans="1:16" x14ac:dyDescent="0.2">
      <c r="A479" s="4">
        <v>478</v>
      </c>
      <c r="B479" s="3" t="s">
        <v>145</v>
      </c>
      <c r="C479" s="3" t="s">
        <v>146</v>
      </c>
      <c r="D479" s="3" t="s">
        <v>17</v>
      </c>
      <c r="E479" s="3" t="s">
        <v>18</v>
      </c>
      <c r="F479" s="1">
        <v>2.88</v>
      </c>
      <c r="G479" s="1">
        <v>125.2</v>
      </c>
      <c r="H479" s="3" t="s">
        <v>61</v>
      </c>
      <c r="I479" s="3" t="s">
        <v>104</v>
      </c>
      <c r="J479" s="2" t="s">
        <v>1546</v>
      </c>
      <c r="K479" s="3" t="s">
        <v>148</v>
      </c>
      <c r="L479" s="3" t="s">
        <v>475</v>
      </c>
      <c r="M479" s="3" t="s">
        <v>41</v>
      </c>
      <c r="N479" s="3" t="s">
        <v>1547</v>
      </c>
      <c r="O479" s="3" t="s">
        <v>1548</v>
      </c>
      <c r="P479">
        <f>IF(IFERROR(VLOOKUP(crocodile_dataset[[#This Row],[Observation ID]],A481:A1479,1,FALSE),0),1,0)</f>
        <v>0</v>
      </c>
    </row>
    <row r="480" spans="1:16" x14ac:dyDescent="0.2">
      <c r="A480" s="4">
        <v>479</v>
      </c>
      <c r="B480" s="3" t="s">
        <v>15</v>
      </c>
      <c r="C480" s="3" t="s">
        <v>16</v>
      </c>
      <c r="D480" s="3" t="s">
        <v>17</v>
      </c>
      <c r="E480" s="3" t="s">
        <v>18</v>
      </c>
      <c r="F480" s="1">
        <v>2.82</v>
      </c>
      <c r="G480" s="1">
        <v>133.4</v>
      </c>
      <c r="H480" s="3" t="s">
        <v>19</v>
      </c>
      <c r="I480" s="3" t="s">
        <v>104</v>
      </c>
      <c r="J480" s="2" t="s">
        <v>1549</v>
      </c>
      <c r="K480" s="3" t="s">
        <v>233</v>
      </c>
      <c r="L480" s="3" t="s">
        <v>84</v>
      </c>
      <c r="M480" s="3" t="s">
        <v>24</v>
      </c>
      <c r="N480" s="3" t="s">
        <v>1550</v>
      </c>
      <c r="O480" s="3" t="s">
        <v>1551</v>
      </c>
      <c r="P480">
        <f>IF(IFERROR(VLOOKUP(crocodile_dataset[[#This Row],[Observation ID]],A482:A1480,1,FALSE),0),1,0)</f>
        <v>0</v>
      </c>
    </row>
    <row r="481" spans="1:16" x14ac:dyDescent="0.2">
      <c r="A481" s="4">
        <v>480</v>
      </c>
      <c r="B481" s="3" t="s">
        <v>15</v>
      </c>
      <c r="C481" s="3" t="s">
        <v>16</v>
      </c>
      <c r="D481" s="3" t="s">
        <v>17</v>
      </c>
      <c r="E481" s="3" t="s">
        <v>18</v>
      </c>
      <c r="F481" s="1">
        <v>3</v>
      </c>
      <c r="G481" s="1">
        <v>129.6</v>
      </c>
      <c r="H481" s="3" t="s">
        <v>19</v>
      </c>
      <c r="I481" s="3" t="s">
        <v>104</v>
      </c>
      <c r="J481" s="2" t="s">
        <v>1552</v>
      </c>
      <c r="K481" s="3" t="s">
        <v>45</v>
      </c>
      <c r="L481" s="3" t="s">
        <v>23</v>
      </c>
      <c r="M481" s="3" t="s">
        <v>24</v>
      </c>
      <c r="N481" s="3" t="s">
        <v>1553</v>
      </c>
      <c r="O481" s="3" t="s">
        <v>1554</v>
      </c>
      <c r="P481">
        <f>IF(IFERROR(VLOOKUP(crocodile_dataset[[#This Row],[Observation ID]],A483:A1481,1,FALSE),0),1,0)</f>
        <v>0</v>
      </c>
    </row>
    <row r="482" spans="1:16" x14ac:dyDescent="0.2">
      <c r="A482" s="4">
        <v>481</v>
      </c>
      <c r="B482" s="3" t="s">
        <v>145</v>
      </c>
      <c r="C482" s="3" t="s">
        <v>146</v>
      </c>
      <c r="D482" s="3" t="s">
        <v>17</v>
      </c>
      <c r="E482" s="3" t="s">
        <v>18</v>
      </c>
      <c r="F482" s="1">
        <v>2.34</v>
      </c>
      <c r="G482" s="1">
        <v>94.9</v>
      </c>
      <c r="H482" s="3" t="s">
        <v>19</v>
      </c>
      <c r="I482" s="3" t="s">
        <v>38</v>
      </c>
      <c r="J482" s="2" t="s">
        <v>1555</v>
      </c>
      <c r="K482" s="3" t="s">
        <v>148</v>
      </c>
      <c r="L482" s="3" t="s">
        <v>23</v>
      </c>
      <c r="M482" s="3" t="s">
        <v>41</v>
      </c>
      <c r="N482" s="3" t="s">
        <v>1556</v>
      </c>
      <c r="O482" s="3" t="s">
        <v>1557</v>
      </c>
      <c r="P482">
        <f>IF(IFERROR(VLOOKUP(crocodile_dataset[[#This Row],[Observation ID]],A484:A1482,1,FALSE),0),1,0)</f>
        <v>0</v>
      </c>
    </row>
    <row r="483" spans="1:16" x14ac:dyDescent="0.2">
      <c r="A483" s="4">
        <v>482</v>
      </c>
      <c r="B483" s="3" t="s">
        <v>27</v>
      </c>
      <c r="C483" s="3" t="s">
        <v>28</v>
      </c>
      <c r="D483" s="3" t="s">
        <v>17</v>
      </c>
      <c r="E483" s="3" t="s">
        <v>18</v>
      </c>
      <c r="F483" s="1">
        <v>1.68</v>
      </c>
      <c r="G483" s="1">
        <v>102</v>
      </c>
      <c r="H483" s="3" t="s">
        <v>37</v>
      </c>
      <c r="I483" s="3" t="s">
        <v>38</v>
      </c>
      <c r="J483" s="2" t="s">
        <v>1558</v>
      </c>
      <c r="K483" s="3" t="s">
        <v>388</v>
      </c>
      <c r="L483" s="3" t="s">
        <v>131</v>
      </c>
      <c r="M483" s="3" t="s">
        <v>32</v>
      </c>
      <c r="N483" s="3" t="s">
        <v>1559</v>
      </c>
      <c r="O483" s="3" t="s">
        <v>1560</v>
      </c>
      <c r="P483">
        <f>IF(IFERROR(VLOOKUP(crocodile_dataset[[#This Row],[Observation ID]],A485:A1483,1,FALSE),0),1,0)</f>
        <v>0</v>
      </c>
    </row>
    <row r="484" spans="1:16" x14ac:dyDescent="0.2">
      <c r="A484" s="4">
        <v>483</v>
      </c>
      <c r="B484" s="3" t="s">
        <v>115</v>
      </c>
      <c r="C484" s="3" t="s">
        <v>116</v>
      </c>
      <c r="D484" s="3" t="s">
        <v>17</v>
      </c>
      <c r="E484" s="3" t="s">
        <v>18</v>
      </c>
      <c r="F484" s="1">
        <v>3.43</v>
      </c>
      <c r="G484" s="1">
        <v>334.3</v>
      </c>
      <c r="H484" s="3" t="s">
        <v>19</v>
      </c>
      <c r="I484" s="3" t="s">
        <v>104</v>
      </c>
      <c r="J484" s="2" t="s">
        <v>1561</v>
      </c>
      <c r="K484" s="3" t="s">
        <v>79</v>
      </c>
      <c r="L484" s="3" t="s">
        <v>46</v>
      </c>
      <c r="M484" s="3" t="s">
        <v>24</v>
      </c>
      <c r="N484" s="3" t="s">
        <v>1562</v>
      </c>
      <c r="O484" s="3" t="s">
        <v>1563</v>
      </c>
      <c r="P484">
        <f>IF(IFERROR(VLOOKUP(crocodile_dataset[[#This Row],[Observation ID]],A486:A1484,1,FALSE),0),1,0)</f>
        <v>0</v>
      </c>
    </row>
    <row r="485" spans="1:16" x14ac:dyDescent="0.2">
      <c r="A485" s="4">
        <v>484</v>
      </c>
      <c r="B485" s="3" t="s">
        <v>115</v>
      </c>
      <c r="C485" s="3" t="s">
        <v>116</v>
      </c>
      <c r="D485" s="3" t="s">
        <v>17</v>
      </c>
      <c r="E485" s="3" t="s">
        <v>18</v>
      </c>
      <c r="F485" s="1">
        <v>5.31</v>
      </c>
      <c r="G485" s="1">
        <v>998.3</v>
      </c>
      <c r="H485" s="3" t="s">
        <v>19</v>
      </c>
      <c r="I485" s="3" t="s">
        <v>20</v>
      </c>
      <c r="J485" s="2" t="s">
        <v>1564</v>
      </c>
      <c r="K485" s="3" t="s">
        <v>152</v>
      </c>
      <c r="L485" s="3" t="s">
        <v>153</v>
      </c>
      <c r="M485" s="3" t="s">
        <v>24</v>
      </c>
      <c r="N485" s="3" t="s">
        <v>1565</v>
      </c>
      <c r="O485" s="3" t="s">
        <v>1566</v>
      </c>
      <c r="P485">
        <f>IF(IFERROR(VLOOKUP(crocodile_dataset[[#This Row],[Observation ID]],A487:A1485,1,FALSE),0),1,0)</f>
        <v>0</v>
      </c>
    </row>
    <row r="486" spans="1:16" x14ac:dyDescent="0.2">
      <c r="A486" s="4">
        <v>485</v>
      </c>
      <c r="B486" s="3" t="s">
        <v>27</v>
      </c>
      <c r="C486" s="3" t="s">
        <v>28</v>
      </c>
      <c r="D486" s="3" t="s">
        <v>17</v>
      </c>
      <c r="E486" s="3" t="s">
        <v>18</v>
      </c>
      <c r="F486" s="1">
        <v>2.86</v>
      </c>
      <c r="G486" s="1">
        <v>144.4</v>
      </c>
      <c r="H486" s="3" t="s">
        <v>19</v>
      </c>
      <c r="I486" s="3" t="s">
        <v>20</v>
      </c>
      <c r="J486" s="2" t="s">
        <v>1567</v>
      </c>
      <c r="K486" s="3" t="s">
        <v>148</v>
      </c>
      <c r="L486" s="3" t="s">
        <v>31</v>
      </c>
      <c r="M486" s="3" t="s">
        <v>32</v>
      </c>
      <c r="N486" s="3" t="s">
        <v>1568</v>
      </c>
      <c r="O486" s="3" t="s">
        <v>1569</v>
      </c>
      <c r="P486">
        <f>IF(IFERROR(VLOOKUP(crocodile_dataset[[#This Row],[Observation ID]],A488:A1486,1,FALSE),0),1,0)</f>
        <v>0</v>
      </c>
    </row>
    <row r="487" spans="1:16" x14ac:dyDescent="0.2">
      <c r="A487" s="4">
        <v>486</v>
      </c>
      <c r="B487" s="3" t="s">
        <v>392</v>
      </c>
      <c r="C487" s="3" t="s">
        <v>393</v>
      </c>
      <c r="D487" s="3" t="s">
        <v>17</v>
      </c>
      <c r="E487" s="3" t="s">
        <v>18</v>
      </c>
      <c r="F487" s="1">
        <v>1.61</v>
      </c>
      <c r="G487" s="1">
        <v>39.799999999999997</v>
      </c>
      <c r="H487" s="3" t="s">
        <v>37</v>
      </c>
      <c r="I487" s="3" t="s">
        <v>20</v>
      </c>
      <c r="J487" s="2" t="s">
        <v>1570</v>
      </c>
      <c r="K487" s="3" t="s">
        <v>191</v>
      </c>
      <c r="L487" s="3" t="s">
        <v>46</v>
      </c>
      <c r="M487" s="3" t="s">
        <v>24</v>
      </c>
      <c r="N487" s="3" t="s">
        <v>1571</v>
      </c>
      <c r="O487" s="3" t="s">
        <v>1572</v>
      </c>
      <c r="P487">
        <f>IF(IFERROR(VLOOKUP(crocodile_dataset[[#This Row],[Observation ID]],A489:A1487,1,FALSE),0),1,0)</f>
        <v>0</v>
      </c>
    </row>
    <row r="488" spans="1:16" x14ac:dyDescent="0.2">
      <c r="A488" s="4">
        <v>487</v>
      </c>
      <c r="B488" s="3" t="s">
        <v>67</v>
      </c>
      <c r="C488" s="3" t="s">
        <v>68</v>
      </c>
      <c r="D488" s="3" t="s">
        <v>17</v>
      </c>
      <c r="E488" s="3" t="s">
        <v>69</v>
      </c>
      <c r="F488" s="1">
        <v>1.37</v>
      </c>
      <c r="G488" s="1">
        <v>18.899999999999999</v>
      </c>
      <c r="H488" s="3" t="s">
        <v>61</v>
      </c>
      <c r="I488" s="3" t="s">
        <v>38</v>
      </c>
      <c r="J488" s="2" t="s">
        <v>1573</v>
      </c>
      <c r="K488" s="3" t="s">
        <v>142</v>
      </c>
      <c r="L488" s="3" t="s">
        <v>310</v>
      </c>
      <c r="M488" s="3" t="s">
        <v>73</v>
      </c>
      <c r="N488" s="3" t="s">
        <v>1574</v>
      </c>
      <c r="O488" s="3" t="s">
        <v>1575</v>
      </c>
      <c r="P488">
        <f>IF(IFERROR(VLOOKUP(crocodile_dataset[[#This Row],[Observation ID]],A490:A1488,1,FALSE),0),1,0)</f>
        <v>0</v>
      </c>
    </row>
    <row r="489" spans="1:16" x14ac:dyDescent="0.2">
      <c r="A489" s="4">
        <v>488</v>
      </c>
      <c r="B489" s="3" t="s">
        <v>120</v>
      </c>
      <c r="C489" s="3" t="s">
        <v>121</v>
      </c>
      <c r="D489" s="3" t="s">
        <v>17</v>
      </c>
      <c r="E489" s="3" t="s">
        <v>18</v>
      </c>
      <c r="F489" s="1">
        <v>0.93</v>
      </c>
      <c r="G489" s="1">
        <v>36.6</v>
      </c>
      <c r="H489" s="3" t="s">
        <v>37</v>
      </c>
      <c r="I489" s="3" t="s">
        <v>38</v>
      </c>
      <c r="J489" s="2" t="s">
        <v>1576</v>
      </c>
      <c r="K489" s="3" t="s">
        <v>123</v>
      </c>
      <c r="L489" s="3" t="s">
        <v>46</v>
      </c>
      <c r="M489" s="3" t="s">
        <v>73</v>
      </c>
      <c r="N489" s="3" t="s">
        <v>1577</v>
      </c>
      <c r="O489" s="3" t="s">
        <v>1578</v>
      </c>
      <c r="P489">
        <f>IF(IFERROR(VLOOKUP(crocodile_dataset[[#This Row],[Observation ID]],A491:A1489,1,FALSE),0),1,0)</f>
        <v>0</v>
      </c>
    </row>
    <row r="490" spans="1:16" x14ac:dyDescent="0.2">
      <c r="A490" s="4">
        <v>489</v>
      </c>
      <c r="B490" s="3" t="s">
        <v>320</v>
      </c>
      <c r="C490" s="3" t="s">
        <v>321</v>
      </c>
      <c r="D490" s="3" t="s">
        <v>17</v>
      </c>
      <c r="E490" s="3" t="s">
        <v>203</v>
      </c>
      <c r="F490" s="1">
        <v>2.29</v>
      </c>
      <c r="G490" s="1">
        <v>88.5</v>
      </c>
      <c r="H490" s="3" t="s">
        <v>61</v>
      </c>
      <c r="I490" s="3" t="s">
        <v>104</v>
      </c>
      <c r="J490" s="2" t="s">
        <v>1579</v>
      </c>
      <c r="K490" s="3" t="s">
        <v>297</v>
      </c>
      <c r="L490" s="3" t="s">
        <v>23</v>
      </c>
      <c r="M490" s="3" t="s">
        <v>323</v>
      </c>
      <c r="N490" s="3" t="s">
        <v>1580</v>
      </c>
      <c r="O490" s="3" t="s">
        <v>1581</v>
      </c>
      <c r="P490">
        <f>IF(IFERROR(VLOOKUP(crocodile_dataset[[#This Row],[Observation ID]],A492:A1490,1,FALSE),0),1,0)</f>
        <v>0</v>
      </c>
    </row>
    <row r="491" spans="1:16" x14ac:dyDescent="0.2">
      <c r="A491" s="4">
        <v>490</v>
      </c>
      <c r="B491" s="3" t="s">
        <v>35</v>
      </c>
      <c r="C491" s="3" t="s">
        <v>36</v>
      </c>
      <c r="D491" s="3" t="s">
        <v>17</v>
      </c>
      <c r="E491" s="3" t="s">
        <v>18</v>
      </c>
      <c r="F491" s="1">
        <v>2.63</v>
      </c>
      <c r="G491" s="1">
        <v>194.4</v>
      </c>
      <c r="H491" s="3" t="s">
        <v>19</v>
      </c>
      <c r="I491" s="3" t="s">
        <v>20</v>
      </c>
      <c r="J491" s="2" t="s">
        <v>1582</v>
      </c>
      <c r="K491" s="3" t="s">
        <v>240</v>
      </c>
      <c r="L491" s="3" t="s">
        <v>40</v>
      </c>
      <c r="M491" s="3" t="s">
        <v>41</v>
      </c>
      <c r="N491" s="3" t="s">
        <v>1583</v>
      </c>
      <c r="O491" s="3" t="s">
        <v>1584</v>
      </c>
      <c r="P491">
        <f>IF(IFERROR(VLOOKUP(crocodile_dataset[[#This Row],[Observation ID]],A493:A1491,1,FALSE),0),1,0)</f>
        <v>0</v>
      </c>
    </row>
    <row r="492" spans="1:16" x14ac:dyDescent="0.2">
      <c r="A492" s="4">
        <v>491</v>
      </c>
      <c r="B492" s="3" t="s">
        <v>35</v>
      </c>
      <c r="C492" s="3" t="s">
        <v>36</v>
      </c>
      <c r="D492" s="3" t="s">
        <v>17</v>
      </c>
      <c r="E492" s="3" t="s">
        <v>18</v>
      </c>
      <c r="F492" s="1">
        <v>2.66</v>
      </c>
      <c r="G492" s="1">
        <v>209.5</v>
      </c>
      <c r="H492" s="3" t="s">
        <v>37</v>
      </c>
      <c r="I492" s="3" t="s">
        <v>104</v>
      </c>
      <c r="J492" s="2" t="s">
        <v>1585</v>
      </c>
      <c r="K492" s="3" t="s">
        <v>240</v>
      </c>
      <c r="L492" s="3" t="s">
        <v>40</v>
      </c>
      <c r="M492" s="3" t="s">
        <v>41</v>
      </c>
      <c r="N492" s="3" t="s">
        <v>1586</v>
      </c>
      <c r="O492" s="3" t="s">
        <v>1587</v>
      </c>
      <c r="P492">
        <f>IF(IFERROR(VLOOKUP(crocodile_dataset[[#This Row],[Observation ID]],A494:A1492,1,FALSE),0),1,0)</f>
        <v>0</v>
      </c>
    </row>
    <row r="493" spans="1:16" x14ac:dyDescent="0.2">
      <c r="A493" s="4">
        <v>492</v>
      </c>
      <c r="B493" s="3" t="s">
        <v>320</v>
      </c>
      <c r="C493" s="3" t="s">
        <v>321</v>
      </c>
      <c r="D493" s="3" t="s">
        <v>17</v>
      </c>
      <c r="E493" s="3" t="s">
        <v>203</v>
      </c>
      <c r="F493" s="1">
        <v>1.98</v>
      </c>
      <c r="G493" s="1">
        <v>81.8</v>
      </c>
      <c r="H493" s="3" t="s">
        <v>61</v>
      </c>
      <c r="I493" s="3" t="s">
        <v>20</v>
      </c>
      <c r="J493" s="2" t="s">
        <v>1588</v>
      </c>
      <c r="K493" s="3" t="s">
        <v>330</v>
      </c>
      <c r="L493" s="3" t="s">
        <v>355</v>
      </c>
      <c r="M493" s="3" t="s">
        <v>323</v>
      </c>
      <c r="N493" s="3" t="s">
        <v>1589</v>
      </c>
      <c r="O493" s="3" t="s">
        <v>1590</v>
      </c>
      <c r="P493">
        <f>IF(IFERROR(VLOOKUP(crocodile_dataset[[#This Row],[Observation ID]],A495:A1493,1,FALSE),0),1,0)</f>
        <v>0</v>
      </c>
    </row>
    <row r="494" spans="1:16" x14ac:dyDescent="0.2">
      <c r="A494" s="4">
        <v>493</v>
      </c>
      <c r="B494" s="3" t="s">
        <v>320</v>
      </c>
      <c r="C494" s="3" t="s">
        <v>321</v>
      </c>
      <c r="D494" s="3" t="s">
        <v>17</v>
      </c>
      <c r="E494" s="3" t="s">
        <v>203</v>
      </c>
      <c r="F494" s="1">
        <v>2.74</v>
      </c>
      <c r="G494" s="1">
        <v>124</v>
      </c>
      <c r="H494" s="3" t="s">
        <v>19</v>
      </c>
      <c r="I494" s="3" t="s">
        <v>20</v>
      </c>
      <c r="J494" s="2" t="s">
        <v>1591</v>
      </c>
      <c r="K494" s="3" t="s">
        <v>297</v>
      </c>
      <c r="L494" s="3" t="s">
        <v>23</v>
      </c>
      <c r="M494" s="3" t="s">
        <v>323</v>
      </c>
      <c r="N494" s="3" t="s">
        <v>1592</v>
      </c>
      <c r="O494" s="3" t="s">
        <v>1593</v>
      </c>
      <c r="P494">
        <f>IF(IFERROR(VLOOKUP(crocodile_dataset[[#This Row],[Observation ID]],A496:A1494,1,FALSE),0),1,0)</f>
        <v>0</v>
      </c>
    </row>
    <row r="495" spans="1:16" x14ac:dyDescent="0.2">
      <c r="A495" s="4">
        <v>494</v>
      </c>
      <c r="B495" s="3" t="s">
        <v>183</v>
      </c>
      <c r="C495" s="3" t="s">
        <v>184</v>
      </c>
      <c r="D495" s="3" t="s">
        <v>17</v>
      </c>
      <c r="E495" s="3" t="s">
        <v>18</v>
      </c>
      <c r="F495" s="1">
        <v>1.82</v>
      </c>
      <c r="G495" s="1">
        <v>56.7</v>
      </c>
      <c r="H495" s="3" t="s">
        <v>19</v>
      </c>
      <c r="I495" s="3" t="s">
        <v>20</v>
      </c>
      <c r="J495" s="2" t="s">
        <v>1594</v>
      </c>
      <c r="K495" s="3" t="s">
        <v>130</v>
      </c>
      <c r="L495" s="3" t="s">
        <v>46</v>
      </c>
      <c r="M495" s="3" t="s">
        <v>41</v>
      </c>
      <c r="N495" s="3" t="s">
        <v>1595</v>
      </c>
      <c r="O495" s="3" t="s">
        <v>1596</v>
      </c>
      <c r="P495">
        <f>IF(IFERROR(VLOOKUP(crocodile_dataset[[#This Row],[Observation ID]],A497:A1495,1,FALSE),0),1,0)</f>
        <v>0</v>
      </c>
    </row>
    <row r="496" spans="1:16" x14ac:dyDescent="0.2">
      <c r="A496" s="4">
        <v>495</v>
      </c>
      <c r="B496" s="3" t="s">
        <v>76</v>
      </c>
      <c r="C496" s="3" t="s">
        <v>77</v>
      </c>
      <c r="D496" s="3" t="s">
        <v>17</v>
      </c>
      <c r="E496" s="3" t="s">
        <v>18</v>
      </c>
      <c r="F496" s="1">
        <v>2.76</v>
      </c>
      <c r="G496" s="1">
        <v>126.9</v>
      </c>
      <c r="H496" s="3" t="s">
        <v>19</v>
      </c>
      <c r="I496" s="3" t="s">
        <v>104</v>
      </c>
      <c r="J496" s="2" t="s">
        <v>1597</v>
      </c>
      <c r="K496" s="3" t="s">
        <v>215</v>
      </c>
      <c r="L496" s="3" t="s">
        <v>46</v>
      </c>
      <c r="M496" s="3" t="s">
        <v>24</v>
      </c>
      <c r="N496" s="3" t="s">
        <v>1598</v>
      </c>
      <c r="O496" s="3" t="s">
        <v>1599</v>
      </c>
      <c r="P496">
        <f>IF(IFERROR(VLOOKUP(crocodile_dataset[[#This Row],[Observation ID]],A498:A1496,1,FALSE),0),1,0)</f>
        <v>0</v>
      </c>
    </row>
    <row r="497" spans="1:16" x14ac:dyDescent="0.2">
      <c r="A497" s="4">
        <v>496</v>
      </c>
      <c r="B497" s="3" t="s">
        <v>120</v>
      </c>
      <c r="C497" s="3" t="s">
        <v>121</v>
      </c>
      <c r="D497" s="3" t="s">
        <v>17</v>
      </c>
      <c r="E497" s="3" t="s">
        <v>18</v>
      </c>
      <c r="F497" s="1">
        <v>2.52</v>
      </c>
      <c r="G497" s="1">
        <v>106</v>
      </c>
      <c r="H497" s="3" t="s">
        <v>19</v>
      </c>
      <c r="I497" s="3" t="s">
        <v>38</v>
      </c>
      <c r="J497" s="2" t="s">
        <v>1600</v>
      </c>
      <c r="K497" s="3" t="s">
        <v>135</v>
      </c>
      <c r="L497" s="3" t="s">
        <v>124</v>
      </c>
      <c r="M497" s="3" t="s">
        <v>73</v>
      </c>
      <c r="N497" s="3" t="s">
        <v>1601</v>
      </c>
      <c r="O497" s="3" t="s">
        <v>1602</v>
      </c>
      <c r="P497">
        <f>IF(IFERROR(VLOOKUP(crocodile_dataset[[#This Row],[Observation ID]],A499:A1497,1,FALSE),0),1,0)</f>
        <v>0</v>
      </c>
    </row>
    <row r="498" spans="1:16" x14ac:dyDescent="0.2">
      <c r="A498" s="4">
        <v>497</v>
      </c>
      <c r="B498" s="3" t="s">
        <v>35</v>
      </c>
      <c r="C498" s="3" t="s">
        <v>36</v>
      </c>
      <c r="D498" s="3" t="s">
        <v>17</v>
      </c>
      <c r="E498" s="3" t="s">
        <v>18</v>
      </c>
      <c r="F498" s="1">
        <v>4.22</v>
      </c>
      <c r="G498" s="1">
        <v>441.8</v>
      </c>
      <c r="H498" s="3" t="s">
        <v>61</v>
      </c>
      <c r="I498" s="3" t="s">
        <v>20</v>
      </c>
      <c r="J498" s="2" t="s">
        <v>21</v>
      </c>
      <c r="K498" s="3" t="s">
        <v>30</v>
      </c>
      <c r="L498" s="3" t="s">
        <v>244</v>
      </c>
      <c r="M498" s="3" t="s">
        <v>41</v>
      </c>
      <c r="N498" s="3" t="s">
        <v>1603</v>
      </c>
      <c r="O498" s="3" t="s">
        <v>1604</v>
      </c>
      <c r="P498">
        <f>IF(IFERROR(VLOOKUP(crocodile_dataset[[#This Row],[Observation ID]],A500:A1498,1,FALSE),0),1,0)</f>
        <v>0</v>
      </c>
    </row>
    <row r="499" spans="1:16" x14ac:dyDescent="0.2">
      <c r="A499" s="4">
        <v>498</v>
      </c>
      <c r="B499" s="3" t="s">
        <v>392</v>
      </c>
      <c r="C499" s="3" t="s">
        <v>393</v>
      </c>
      <c r="D499" s="3" t="s">
        <v>17</v>
      </c>
      <c r="E499" s="3" t="s">
        <v>18</v>
      </c>
      <c r="F499" s="1">
        <v>3.22</v>
      </c>
      <c r="G499" s="1">
        <v>149.69999999999999</v>
      </c>
      <c r="H499" s="3" t="s">
        <v>61</v>
      </c>
      <c r="I499" s="3" t="s">
        <v>20</v>
      </c>
      <c r="J499" s="2" t="s">
        <v>1605</v>
      </c>
      <c r="K499" s="3" t="s">
        <v>191</v>
      </c>
      <c r="L499" s="3" t="s">
        <v>475</v>
      </c>
      <c r="M499" s="3" t="s">
        <v>24</v>
      </c>
      <c r="N499" s="3" t="s">
        <v>1606</v>
      </c>
      <c r="O499" s="3" t="s">
        <v>1607</v>
      </c>
      <c r="P499">
        <f>IF(IFERROR(VLOOKUP(crocodile_dataset[[#This Row],[Observation ID]],A501:A1499,1,FALSE),0),1,0)</f>
        <v>0</v>
      </c>
    </row>
    <row r="500" spans="1:16" x14ac:dyDescent="0.2">
      <c r="A500" s="4">
        <v>499</v>
      </c>
      <c r="B500" s="3" t="s">
        <v>207</v>
      </c>
      <c r="C500" s="3" t="s">
        <v>208</v>
      </c>
      <c r="D500" s="3" t="s">
        <v>17</v>
      </c>
      <c r="E500" s="3" t="s">
        <v>18</v>
      </c>
      <c r="F500" s="1">
        <v>0.27</v>
      </c>
      <c r="G500" s="1">
        <v>19.899999999999999</v>
      </c>
      <c r="H500" s="3" t="s">
        <v>156</v>
      </c>
      <c r="I500" s="3" t="s">
        <v>104</v>
      </c>
      <c r="J500" s="2" t="s">
        <v>1608</v>
      </c>
      <c r="K500" s="3" t="s">
        <v>210</v>
      </c>
      <c r="L500" s="3" t="s">
        <v>452</v>
      </c>
      <c r="M500" s="3" t="s">
        <v>24</v>
      </c>
      <c r="N500" s="3" t="s">
        <v>1609</v>
      </c>
      <c r="O500" s="3" t="s">
        <v>1610</v>
      </c>
      <c r="P500">
        <f>IF(IFERROR(VLOOKUP(crocodile_dataset[[#This Row],[Observation ID]],A502:A1500,1,FALSE),0),1,0)</f>
        <v>0</v>
      </c>
    </row>
    <row r="501" spans="1:16" x14ac:dyDescent="0.2">
      <c r="A501" s="4">
        <v>500</v>
      </c>
      <c r="B501" s="3" t="s">
        <v>320</v>
      </c>
      <c r="C501" s="3" t="s">
        <v>321</v>
      </c>
      <c r="D501" s="3" t="s">
        <v>17</v>
      </c>
      <c r="E501" s="3" t="s">
        <v>203</v>
      </c>
      <c r="F501" s="1">
        <v>2.67</v>
      </c>
      <c r="G501" s="1">
        <v>133.4</v>
      </c>
      <c r="H501" s="3" t="s">
        <v>19</v>
      </c>
      <c r="I501" s="3" t="s">
        <v>20</v>
      </c>
      <c r="J501" s="2" t="s">
        <v>1561</v>
      </c>
      <c r="K501" s="3" t="s">
        <v>330</v>
      </c>
      <c r="L501" s="3" t="s">
        <v>355</v>
      </c>
      <c r="M501" s="3" t="s">
        <v>323</v>
      </c>
      <c r="N501" s="3" t="s">
        <v>1611</v>
      </c>
      <c r="O501" s="3" t="s">
        <v>1612</v>
      </c>
      <c r="P501">
        <f>IF(IFERROR(VLOOKUP(crocodile_dataset[[#This Row],[Observation ID]],A503:A1501,1,FALSE),0),1,0)</f>
        <v>0</v>
      </c>
    </row>
    <row r="502" spans="1:16" x14ac:dyDescent="0.2">
      <c r="A502" s="4">
        <v>501</v>
      </c>
      <c r="B502" s="3" t="s">
        <v>320</v>
      </c>
      <c r="C502" s="3" t="s">
        <v>321</v>
      </c>
      <c r="D502" s="3" t="s">
        <v>17</v>
      </c>
      <c r="E502" s="3" t="s">
        <v>203</v>
      </c>
      <c r="F502" s="1">
        <v>2.2400000000000002</v>
      </c>
      <c r="G502" s="1">
        <v>99.8</v>
      </c>
      <c r="H502" s="3" t="s">
        <v>61</v>
      </c>
      <c r="I502" s="3" t="s">
        <v>20</v>
      </c>
      <c r="J502" s="2" t="s">
        <v>1613</v>
      </c>
      <c r="K502" s="3" t="s">
        <v>330</v>
      </c>
      <c r="L502" s="3" t="s">
        <v>355</v>
      </c>
      <c r="M502" s="3" t="s">
        <v>323</v>
      </c>
      <c r="N502" s="3" t="s">
        <v>1614</v>
      </c>
      <c r="O502" s="3" t="s">
        <v>1615</v>
      </c>
      <c r="P502">
        <f>IF(IFERROR(VLOOKUP(crocodile_dataset[[#This Row],[Observation ID]],A504:A1502,1,FALSE),0),1,0)</f>
        <v>0</v>
      </c>
    </row>
    <row r="503" spans="1:16" x14ac:dyDescent="0.2">
      <c r="A503" s="4">
        <v>502</v>
      </c>
      <c r="B503" s="3" t="s">
        <v>59</v>
      </c>
      <c r="C503" s="3" t="s">
        <v>60</v>
      </c>
      <c r="D503" s="3" t="s">
        <v>17</v>
      </c>
      <c r="E503" s="3" t="s">
        <v>18</v>
      </c>
      <c r="F503" s="1">
        <v>1.87</v>
      </c>
      <c r="G503" s="1">
        <v>57.7</v>
      </c>
      <c r="H503" s="3" t="s">
        <v>37</v>
      </c>
      <c r="I503" s="3" t="s">
        <v>104</v>
      </c>
      <c r="J503" s="2" t="s">
        <v>1616</v>
      </c>
      <c r="K503" s="3" t="s">
        <v>98</v>
      </c>
      <c r="L503" s="3" t="s">
        <v>581</v>
      </c>
      <c r="M503" s="3" t="s">
        <v>41</v>
      </c>
      <c r="N503" s="3" t="s">
        <v>1617</v>
      </c>
      <c r="O503" s="3" t="s">
        <v>1618</v>
      </c>
      <c r="P503">
        <f>IF(IFERROR(VLOOKUP(crocodile_dataset[[#This Row],[Observation ID]],A505:A1503,1,FALSE),0),1,0)</f>
        <v>0</v>
      </c>
    </row>
    <row r="504" spans="1:16" x14ac:dyDescent="0.2">
      <c r="A504" s="4">
        <v>503</v>
      </c>
      <c r="B504" s="3" t="s">
        <v>320</v>
      </c>
      <c r="C504" s="3" t="s">
        <v>321</v>
      </c>
      <c r="D504" s="3" t="s">
        <v>17</v>
      </c>
      <c r="E504" s="3" t="s">
        <v>203</v>
      </c>
      <c r="F504" s="1">
        <v>2.4</v>
      </c>
      <c r="G504" s="1">
        <v>98</v>
      </c>
      <c r="H504" s="3" t="s">
        <v>61</v>
      </c>
      <c r="I504" s="3" t="s">
        <v>104</v>
      </c>
      <c r="J504" s="2" t="s">
        <v>1619</v>
      </c>
      <c r="K504" s="3" t="s">
        <v>354</v>
      </c>
      <c r="L504" s="3" t="s">
        <v>23</v>
      </c>
      <c r="M504" s="3" t="s">
        <v>323</v>
      </c>
      <c r="N504" s="3" t="s">
        <v>1620</v>
      </c>
      <c r="O504" s="3" t="s">
        <v>1621</v>
      </c>
      <c r="P504">
        <f>IF(IFERROR(VLOOKUP(crocodile_dataset[[#This Row],[Observation ID]],A506:A1504,1,FALSE),0),1,0)</f>
        <v>0</v>
      </c>
    </row>
    <row r="505" spans="1:16" x14ac:dyDescent="0.2">
      <c r="A505" s="4">
        <v>504</v>
      </c>
      <c r="B505" s="3" t="s">
        <v>35</v>
      </c>
      <c r="C505" s="3" t="s">
        <v>36</v>
      </c>
      <c r="D505" s="3" t="s">
        <v>17</v>
      </c>
      <c r="E505" s="3" t="s">
        <v>18</v>
      </c>
      <c r="F505" s="1">
        <v>3.77</v>
      </c>
      <c r="G505" s="1">
        <v>400</v>
      </c>
      <c r="H505" s="3" t="s">
        <v>19</v>
      </c>
      <c r="I505" s="3" t="s">
        <v>104</v>
      </c>
      <c r="J505" s="2" t="s">
        <v>1622</v>
      </c>
      <c r="K505" s="3" t="s">
        <v>240</v>
      </c>
      <c r="L505" s="3" t="s">
        <v>244</v>
      </c>
      <c r="M505" s="3" t="s">
        <v>41</v>
      </c>
      <c r="N505" s="3" t="s">
        <v>1623</v>
      </c>
      <c r="O505" s="3" t="s">
        <v>1624</v>
      </c>
      <c r="P505">
        <f>IF(IFERROR(VLOOKUP(crocodile_dataset[[#This Row],[Observation ID]],A507:A1505,1,FALSE),0),1,0)</f>
        <v>0</v>
      </c>
    </row>
    <row r="506" spans="1:16" x14ac:dyDescent="0.2">
      <c r="A506" s="4">
        <v>505</v>
      </c>
      <c r="B506" s="3" t="s">
        <v>183</v>
      </c>
      <c r="C506" s="3" t="s">
        <v>184</v>
      </c>
      <c r="D506" s="3" t="s">
        <v>17</v>
      </c>
      <c r="E506" s="3" t="s">
        <v>18</v>
      </c>
      <c r="F506" s="1">
        <v>1.74</v>
      </c>
      <c r="G506" s="1">
        <v>52.7</v>
      </c>
      <c r="H506" s="3" t="s">
        <v>61</v>
      </c>
      <c r="I506" s="3" t="s">
        <v>20</v>
      </c>
      <c r="J506" s="2" t="s">
        <v>1625</v>
      </c>
      <c r="K506" s="3" t="s">
        <v>130</v>
      </c>
      <c r="L506" s="3" t="s">
        <v>46</v>
      </c>
      <c r="M506" s="3" t="s">
        <v>41</v>
      </c>
      <c r="N506" s="3" t="s">
        <v>1626</v>
      </c>
      <c r="O506" s="3" t="s">
        <v>1627</v>
      </c>
      <c r="P506">
        <f>IF(IFERROR(VLOOKUP(crocodile_dataset[[#This Row],[Observation ID]],A508:A1506,1,FALSE),0),1,0)</f>
        <v>0</v>
      </c>
    </row>
    <row r="507" spans="1:16" x14ac:dyDescent="0.2">
      <c r="A507" s="4">
        <v>506</v>
      </c>
      <c r="B507" s="3" t="s">
        <v>207</v>
      </c>
      <c r="C507" s="3" t="s">
        <v>208</v>
      </c>
      <c r="D507" s="3" t="s">
        <v>17</v>
      </c>
      <c r="E507" s="3" t="s">
        <v>18</v>
      </c>
      <c r="F507" s="1">
        <v>0.84</v>
      </c>
      <c r="G507" s="1">
        <v>25</v>
      </c>
      <c r="H507" s="3" t="s">
        <v>37</v>
      </c>
      <c r="I507" s="3" t="s">
        <v>104</v>
      </c>
      <c r="J507" s="2" t="s">
        <v>1628</v>
      </c>
      <c r="K507" s="3" t="s">
        <v>210</v>
      </c>
      <c r="L507" s="3" t="s">
        <v>452</v>
      </c>
      <c r="M507" s="3" t="s">
        <v>24</v>
      </c>
      <c r="N507" s="3" t="s">
        <v>1629</v>
      </c>
      <c r="O507" s="3" t="s">
        <v>1630</v>
      </c>
      <c r="P507">
        <f>IF(IFERROR(VLOOKUP(crocodile_dataset[[#This Row],[Observation ID]],A509:A1507,1,FALSE),0),1,0)</f>
        <v>0</v>
      </c>
    </row>
    <row r="508" spans="1:16" x14ac:dyDescent="0.2">
      <c r="A508" s="4">
        <v>507</v>
      </c>
      <c r="B508" s="3" t="s">
        <v>183</v>
      </c>
      <c r="C508" s="3" t="s">
        <v>184</v>
      </c>
      <c r="D508" s="3" t="s">
        <v>17</v>
      </c>
      <c r="E508" s="3" t="s">
        <v>18</v>
      </c>
      <c r="F508" s="1">
        <v>1.45</v>
      </c>
      <c r="G508" s="1">
        <v>41.6</v>
      </c>
      <c r="H508" s="3" t="s">
        <v>37</v>
      </c>
      <c r="I508" s="3" t="s">
        <v>104</v>
      </c>
      <c r="J508" s="2" t="s">
        <v>1631</v>
      </c>
      <c r="K508" s="3" t="s">
        <v>130</v>
      </c>
      <c r="L508" s="3" t="s">
        <v>195</v>
      </c>
      <c r="M508" s="3" t="s">
        <v>41</v>
      </c>
      <c r="N508" s="3" t="s">
        <v>1632</v>
      </c>
      <c r="O508" s="3" t="s">
        <v>1633</v>
      </c>
      <c r="P508">
        <f>IF(IFERROR(VLOOKUP(crocodile_dataset[[#This Row],[Observation ID]],A510:A1508,1,FALSE),0),1,0)</f>
        <v>0</v>
      </c>
    </row>
    <row r="509" spans="1:16" x14ac:dyDescent="0.2">
      <c r="A509" s="4">
        <v>508</v>
      </c>
      <c r="B509" s="3" t="s">
        <v>188</v>
      </c>
      <c r="C509" s="3" t="s">
        <v>189</v>
      </c>
      <c r="D509" s="3" t="s">
        <v>17</v>
      </c>
      <c r="E509" s="3" t="s">
        <v>18</v>
      </c>
      <c r="F509" s="1">
        <v>2.96</v>
      </c>
      <c r="G509" s="1">
        <v>118</v>
      </c>
      <c r="H509" s="3" t="s">
        <v>19</v>
      </c>
      <c r="I509" s="3" t="s">
        <v>38</v>
      </c>
      <c r="J509" s="2" t="s">
        <v>1634</v>
      </c>
      <c r="K509" s="3" t="s">
        <v>191</v>
      </c>
      <c r="L509" s="3" t="s">
        <v>80</v>
      </c>
      <c r="M509" s="3" t="s">
        <v>24</v>
      </c>
      <c r="N509" s="3" t="s">
        <v>1635</v>
      </c>
      <c r="O509" s="3" t="s">
        <v>1636</v>
      </c>
      <c r="P509">
        <f>IF(IFERROR(VLOOKUP(crocodile_dataset[[#This Row],[Observation ID]],A511:A1509,1,FALSE),0),1,0)</f>
        <v>0</v>
      </c>
    </row>
    <row r="510" spans="1:16" x14ac:dyDescent="0.2">
      <c r="A510" s="4">
        <v>509</v>
      </c>
      <c r="B510" s="3" t="s">
        <v>87</v>
      </c>
      <c r="C510" s="3" t="s">
        <v>88</v>
      </c>
      <c r="D510" s="3" t="s">
        <v>17</v>
      </c>
      <c r="E510" s="3" t="s">
        <v>69</v>
      </c>
      <c r="F510" s="1">
        <v>1.61</v>
      </c>
      <c r="G510" s="1">
        <v>25</v>
      </c>
      <c r="H510" s="3" t="s">
        <v>19</v>
      </c>
      <c r="I510" s="3" t="s">
        <v>104</v>
      </c>
      <c r="J510" s="2" t="s">
        <v>1637</v>
      </c>
      <c r="K510" s="3" t="s">
        <v>297</v>
      </c>
      <c r="L510" s="3" t="s">
        <v>72</v>
      </c>
      <c r="M510" s="3" t="s">
        <v>32</v>
      </c>
      <c r="N510" s="3" t="s">
        <v>1638</v>
      </c>
      <c r="O510" s="3" t="s">
        <v>1639</v>
      </c>
      <c r="P510">
        <f>IF(IFERROR(VLOOKUP(crocodile_dataset[[#This Row],[Observation ID]],A512:A1510,1,FALSE),0),1,0)</f>
        <v>0</v>
      </c>
    </row>
    <row r="511" spans="1:16" x14ac:dyDescent="0.2">
      <c r="A511" s="4">
        <v>510</v>
      </c>
      <c r="B511" s="3" t="s">
        <v>183</v>
      </c>
      <c r="C511" s="3" t="s">
        <v>184</v>
      </c>
      <c r="D511" s="3" t="s">
        <v>17</v>
      </c>
      <c r="E511" s="3" t="s">
        <v>18</v>
      </c>
      <c r="F511" s="1">
        <v>2.25</v>
      </c>
      <c r="G511" s="1">
        <v>74.599999999999994</v>
      </c>
      <c r="H511" s="3" t="s">
        <v>61</v>
      </c>
      <c r="I511" s="3" t="s">
        <v>104</v>
      </c>
      <c r="J511" s="2" t="s">
        <v>1008</v>
      </c>
      <c r="K511" s="3" t="s">
        <v>130</v>
      </c>
      <c r="L511" s="3" t="s">
        <v>46</v>
      </c>
      <c r="M511" s="3" t="s">
        <v>41</v>
      </c>
      <c r="N511" s="3" t="s">
        <v>1640</v>
      </c>
      <c r="O511" s="3" t="s">
        <v>1641</v>
      </c>
      <c r="P511">
        <f>IF(IFERROR(VLOOKUP(crocodile_dataset[[#This Row],[Observation ID]],A513:A1511,1,FALSE),0),1,0)</f>
        <v>0</v>
      </c>
    </row>
    <row r="512" spans="1:16" x14ac:dyDescent="0.2">
      <c r="A512" s="4">
        <v>511</v>
      </c>
      <c r="B512" s="3" t="s">
        <v>392</v>
      </c>
      <c r="C512" s="3" t="s">
        <v>393</v>
      </c>
      <c r="D512" s="3" t="s">
        <v>17</v>
      </c>
      <c r="E512" s="3" t="s">
        <v>18</v>
      </c>
      <c r="F512" s="1">
        <v>0.56999999999999995</v>
      </c>
      <c r="G512" s="1">
        <v>33.6</v>
      </c>
      <c r="H512" s="3" t="s">
        <v>156</v>
      </c>
      <c r="I512" s="3" t="s">
        <v>20</v>
      </c>
      <c r="J512" s="2" t="s">
        <v>1642</v>
      </c>
      <c r="K512" s="3" t="s">
        <v>191</v>
      </c>
      <c r="L512" s="3" t="s">
        <v>46</v>
      </c>
      <c r="M512" s="3" t="s">
        <v>24</v>
      </c>
      <c r="N512" s="3" t="s">
        <v>1643</v>
      </c>
      <c r="O512" s="3" t="s">
        <v>1644</v>
      </c>
      <c r="P512">
        <f>IF(IFERROR(VLOOKUP(crocodile_dataset[[#This Row],[Observation ID]],A514:A1512,1,FALSE),0),1,0)</f>
        <v>0</v>
      </c>
    </row>
    <row r="513" spans="1:16" x14ac:dyDescent="0.2">
      <c r="A513" s="4">
        <v>512</v>
      </c>
      <c r="B513" s="3" t="s">
        <v>76</v>
      </c>
      <c r="C513" s="3" t="s">
        <v>77</v>
      </c>
      <c r="D513" s="3" t="s">
        <v>17</v>
      </c>
      <c r="E513" s="3" t="s">
        <v>18</v>
      </c>
      <c r="F513" s="1">
        <v>2.7</v>
      </c>
      <c r="G513" s="1">
        <v>118.5</v>
      </c>
      <c r="H513" s="3" t="s">
        <v>19</v>
      </c>
      <c r="I513" s="3" t="s">
        <v>104</v>
      </c>
      <c r="J513" s="2" t="s">
        <v>1645</v>
      </c>
      <c r="K513" s="3" t="s">
        <v>350</v>
      </c>
      <c r="L513" s="3" t="s">
        <v>80</v>
      </c>
      <c r="M513" s="3" t="s">
        <v>24</v>
      </c>
      <c r="N513" s="3" t="s">
        <v>1646</v>
      </c>
      <c r="O513" s="3" t="s">
        <v>1647</v>
      </c>
      <c r="P513">
        <f>IF(IFERROR(VLOOKUP(crocodile_dataset[[#This Row],[Observation ID]],A515:A1513,1,FALSE),0),1,0)</f>
        <v>0</v>
      </c>
    </row>
    <row r="514" spans="1:16" x14ac:dyDescent="0.2">
      <c r="A514" s="4">
        <v>513</v>
      </c>
      <c r="B514" s="3" t="s">
        <v>207</v>
      </c>
      <c r="C514" s="3" t="s">
        <v>208</v>
      </c>
      <c r="D514" s="3" t="s">
        <v>17</v>
      </c>
      <c r="E514" s="3" t="s">
        <v>18</v>
      </c>
      <c r="F514" s="1">
        <v>2.0099999999999998</v>
      </c>
      <c r="G514" s="1">
        <v>60.8</v>
      </c>
      <c r="H514" s="3" t="s">
        <v>19</v>
      </c>
      <c r="I514" s="3" t="s">
        <v>38</v>
      </c>
      <c r="J514" s="2" t="s">
        <v>1648</v>
      </c>
      <c r="K514" s="3" t="s">
        <v>210</v>
      </c>
      <c r="L514" s="3" t="s">
        <v>211</v>
      </c>
      <c r="M514" s="3" t="s">
        <v>24</v>
      </c>
      <c r="N514" s="3" t="s">
        <v>1649</v>
      </c>
      <c r="O514" s="3" t="s">
        <v>1650</v>
      </c>
      <c r="P514">
        <f>IF(IFERROR(VLOOKUP(crocodile_dataset[[#This Row],[Observation ID]],A516:A1514,1,FALSE),0),1,0)</f>
        <v>0</v>
      </c>
    </row>
    <row r="515" spans="1:16" x14ac:dyDescent="0.2">
      <c r="A515" s="4">
        <v>514</v>
      </c>
      <c r="B515" s="3" t="s">
        <v>27</v>
      </c>
      <c r="C515" s="3" t="s">
        <v>28</v>
      </c>
      <c r="D515" s="3" t="s">
        <v>17</v>
      </c>
      <c r="E515" s="3" t="s">
        <v>18</v>
      </c>
      <c r="F515" s="1">
        <v>3.94</v>
      </c>
      <c r="G515" s="1">
        <v>324.60000000000002</v>
      </c>
      <c r="H515" s="3" t="s">
        <v>19</v>
      </c>
      <c r="I515" s="3" t="s">
        <v>20</v>
      </c>
      <c r="J515" s="2" t="s">
        <v>1651</v>
      </c>
      <c r="K515" s="3" t="s">
        <v>148</v>
      </c>
      <c r="L515" s="3" t="s">
        <v>31</v>
      </c>
      <c r="M515" s="3" t="s">
        <v>32</v>
      </c>
      <c r="N515" s="3" t="s">
        <v>1652</v>
      </c>
      <c r="O515" s="3" t="s">
        <v>1653</v>
      </c>
      <c r="P515">
        <f>IF(IFERROR(VLOOKUP(crocodile_dataset[[#This Row],[Observation ID]],A517:A1515,1,FALSE),0),1,0)</f>
        <v>0</v>
      </c>
    </row>
    <row r="516" spans="1:16" x14ac:dyDescent="0.2">
      <c r="A516" s="4">
        <v>515</v>
      </c>
      <c r="B516" s="3" t="s">
        <v>27</v>
      </c>
      <c r="C516" s="3" t="s">
        <v>28</v>
      </c>
      <c r="D516" s="3" t="s">
        <v>17</v>
      </c>
      <c r="E516" s="3" t="s">
        <v>18</v>
      </c>
      <c r="F516" s="1">
        <v>0.28000000000000003</v>
      </c>
      <c r="G516" s="1">
        <v>73.099999999999994</v>
      </c>
      <c r="H516" s="3" t="s">
        <v>156</v>
      </c>
      <c r="I516" s="3" t="s">
        <v>38</v>
      </c>
      <c r="J516" s="2" t="s">
        <v>1654</v>
      </c>
      <c r="K516" s="3" t="s">
        <v>177</v>
      </c>
      <c r="L516" s="3" t="s">
        <v>131</v>
      </c>
      <c r="M516" s="3" t="s">
        <v>32</v>
      </c>
      <c r="N516" s="3" t="s">
        <v>1655</v>
      </c>
      <c r="O516" s="3" t="s">
        <v>1656</v>
      </c>
      <c r="P516">
        <f>IF(IFERROR(VLOOKUP(crocodile_dataset[[#This Row],[Observation ID]],A518:A1516,1,FALSE),0),1,0)</f>
        <v>0</v>
      </c>
    </row>
    <row r="517" spans="1:16" x14ac:dyDescent="0.2">
      <c r="A517" s="4">
        <v>516</v>
      </c>
      <c r="B517" s="3" t="s">
        <v>76</v>
      </c>
      <c r="C517" s="3" t="s">
        <v>77</v>
      </c>
      <c r="D517" s="3" t="s">
        <v>17</v>
      </c>
      <c r="E517" s="3" t="s">
        <v>18</v>
      </c>
      <c r="F517" s="1">
        <v>2.41</v>
      </c>
      <c r="G517" s="1">
        <v>96.7</v>
      </c>
      <c r="H517" s="3" t="s">
        <v>19</v>
      </c>
      <c r="I517" s="3" t="s">
        <v>38</v>
      </c>
      <c r="J517" s="2" t="s">
        <v>1657</v>
      </c>
      <c r="K517" s="3" t="s">
        <v>603</v>
      </c>
      <c r="L517" s="3" t="s">
        <v>216</v>
      </c>
      <c r="M517" s="3" t="s">
        <v>24</v>
      </c>
      <c r="N517" s="3" t="s">
        <v>1658</v>
      </c>
      <c r="O517" s="3" t="s">
        <v>1659</v>
      </c>
      <c r="P517">
        <f>IF(IFERROR(VLOOKUP(crocodile_dataset[[#This Row],[Observation ID]],A519:A1517,1,FALSE),0),1,0)</f>
        <v>0</v>
      </c>
    </row>
    <row r="518" spans="1:16" x14ac:dyDescent="0.2">
      <c r="A518" s="4">
        <v>517</v>
      </c>
      <c r="B518" s="3" t="s">
        <v>188</v>
      </c>
      <c r="C518" s="3" t="s">
        <v>189</v>
      </c>
      <c r="D518" s="3" t="s">
        <v>17</v>
      </c>
      <c r="E518" s="3" t="s">
        <v>18</v>
      </c>
      <c r="F518" s="1">
        <v>2.2200000000000002</v>
      </c>
      <c r="G518" s="1">
        <v>66</v>
      </c>
      <c r="H518" s="3" t="s">
        <v>61</v>
      </c>
      <c r="I518" s="3" t="s">
        <v>104</v>
      </c>
      <c r="J518" s="2" t="s">
        <v>1660</v>
      </c>
      <c r="K518" s="3" t="s">
        <v>252</v>
      </c>
      <c r="L518" s="3" t="s">
        <v>23</v>
      </c>
      <c r="M518" s="3" t="s">
        <v>24</v>
      </c>
      <c r="N518" s="3" t="s">
        <v>1661</v>
      </c>
      <c r="O518" s="3" t="s">
        <v>1662</v>
      </c>
      <c r="P518">
        <f>IF(IFERROR(VLOOKUP(crocodile_dataset[[#This Row],[Observation ID]],A520:A1518,1,FALSE),0),1,0)</f>
        <v>0</v>
      </c>
    </row>
    <row r="519" spans="1:16" x14ac:dyDescent="0.2">
      <c r="A519" s="4">
        <v>518</v>
      </c>
      <c r="B519" s="3" t="s">
        <v>115</v>
      </c>
      <c r="C519" s="3" t="s">
        <v>116</v>
      </c>
      <c r="D519" s="3" t="s">
        <v>17</v>
      </c>
      <c r="E519" s="3" t="s">
        <v>18</v>
      </c>
      <c r="F519" s="1">
        <v>3.69</v>
      </c>
      <c r="G519" s="1">
        <v>379.4</v>
      </c>
      <c r="H519" s="3" t="s">
        <v>19</v>
      </c>
      <c r="I519" s="3" t="s">
        <v>20</v>
      </c>
      <c r="J519" s="2" t="s">
        <v>1663</v>
      </c>
      <c r="K519" s="3" t="s">
        <v>223</v>
      </c>
      <c r="L519" s="3" t="s">
        <v>56</v>
      </c>
      <c r="M519" s="3" t="s">
        <v>24</v>
      </c>
      <c r="N519" s="3" t="s">
        <v>1664</v>
      </c>
      <c r="O519" s="3" t="s">
        <v>1665</v>
      </c>
      <c r="P519">
        <f>IF(IFERROR(VLOOKUP(crocodile_dataset[[#This Row],[Observation ID]],A521:A1519,1,FALSE),0),1,0)</f>
        <v>0</v>
      </c>
    </row>
    <row r="520" spans="1:16" x14ac:dyDescent="0.2">
      <c r="A520" s="4">
        <v>519</v>
      </c>
      <c r="B520" s="3" t="s">
        <v>145</v>
      </c>
      <c r="C520" s="3" t="s">
        <v>146</v>
      </c>
      <c r="D520" s="3" t="s">
        <v>17</v>
      </c>
      <c r="E520" s="3" t="s">
        <v>18</v>
      </c>
      <c r="F520" s="1">
        <v>2.63</v>
      </c>
      <c r="G520" s="1">
        <v>97.3</v>
      </c>
      <c r="H520" s="3" t="s">
        <v>61</v>
      </c>
      <c r="I520" s="3" t="s">
        <v>38</v>
      </c>
      <c r="J520" s="2" t="s">
        <v>1666</v>
      </c>
      <c r="K520" s="3" t="s">
        <v>148</v>
      </c>
      <c r="L520" s="3" t="s">
        <v>23</v>
      </c>
      <c r="M520" s="3" t="s">
        <v>41</v>
      </c>
      <c r="N520" s="3" t="s">
        <v>1667</v>
      </c>
      <c r="O520" s="3" t="s">
        <v>1668</v>
      </c>
      <c r="P520">
        <f>IF(IFERROR(VLOOKUP(crocodile_dataset[[#This Row],[Observation ID]],A522:A1520,1,FALSE),0),1,0)</f>
        <v>0</v>
      </c>
    </row>
    <row r="521" spans="1:16" x14ac:dyDescent="0.2">
      <c r="A521" s="4">
        <v>520</v>
      </c>
      <c r="B521" s="3" t="s">
        <v>320</v>
      </c>
      <c r="C521" s="3" t="s">
        <v>321</v>
      </c>
      <c r="D521" s="3" t="s">
        <v>17</v>
      </c>
      <c r="E521" s="3" t="s">
        <v>203</v>
      </c>
      <c r="F521" s="1">
        <v>2.67</v>
      </c>
      <c r="G521" s="1">
        <v>143.19999999999999</v>
      </c>
      <c r="H521" s="3" t="s">
        <v>19</v>
      </c>
      <c r="I521" s="3" t="s">
        <v>20</v>
      </c>
      <c r="J521" s="2" t="s">
        <v>1669</v>
      </c>
      <c r="K521" s="3" t="s">
        <v>297</v>
      </c>
      <c r="L521" s="3" t="s">
        <v>23</v>
      </c>
      <c r="M521" s="3" t="s">
        <v>323</v>
      </c>
      <c r="N521" s="3" t="s">
        <v>1670</v>
      </c>
      <c r="O521" s="3" t="s">
        <v>1671</v>
      </c>
      <c r="P521">
        <f>IF(IFERROR(VLOOKUP(crocodile_dataset[[#This Row],[Observation ID]],A523:A1521,1,FALSE),0),1,0)</f>
        <v>0</v>
      </c>
    </row>
    <row r="522" spans="1:16" x14ac:dyDescent="0.2">
      <c r="A522" s="4">
        <v>521</v>
      </c>
      <c r="B522" s="3" t="s">
        <v>115</v>
      </c>
      <c r="C522" s="3" t="s">
        <v>116</v>
      </c>
      <c r="D522" s="3" t="s">
        <v>17</v>
      </c>
      <c r="E522" s="3" t="s">
        <v>18</v>
      </c>
      <c r="F522" s="1">
        <v>3.78</v>
      </c>
      <c r="G522" s="1">
        <v>419.4</v>
      </c>
      <c r="H522" s="3" t="s">
        <v>19</v>
      </c>
      <c r="I522" s="3" t="s">
        <v>104</v>
      </c>
      <c r="J522" s="2" t="s">
        <v>1672</v>
      </c>
      <c r="K522" s="3" t="s">
        <v>152</v>
      </c>
      <c r="L522" s="3" t="s">
        <v>56</v>
      </c>
      <c r="M522" s="3" t="s">
        <v>24</v>
      </c>
      <c r="N522" s="3" t="s">
        <v>1673</v>
      </c>
      <c r="O522" s="3" t="s">
        <v>1674</v>
      </c>
      <c r="P522">
        <f>IF(IFERROR(VLOOKUP(crocodile_dataset[[#This Row],[Observation ID]],A524:A1522,1,FALSE),0),1,0)</f>
        <v>0</v>
      </c>
    </row>
    <row r="523" spans="1:16" x14ac:dyDescent="0.2">
      <c r="A523" s="4">
        <v>522</v>
      </c>
      <c r="B523" s="3" t="s">
        <v>188</v>
      </c>
      <c r="C523" s="3" t="s">
        <v>189</v>
      </c>
      <c r="D523" s="3" t="s">
        <v>17</v>
      </c>
      <c r="E523" s="3" t="s">
        <v>18</v>
      </c>
      <c r="F523" s="1">
        <v>2.54</v>
      </c>
      <c r="G523" s="1">
        <v>84.7</v>
      </c>
      <c r="H523" s="3" t="s">
        <v>19</v>
      </c>
      <c r="I523" s="3" t="s">
        <v>20</v>
      </c>
      <c r="J523" s="2" t="s">
        <v>1675</v>
      </c>
      <c r="K523" s="3" t="s">
        <v>191</v>
      </c>
      <c r="L523" s="3" t="s">
        <v>23</v>
      </c>
      <c r="M523" s="3" t="s">
        <v>24</v>
      </c>
      <c r="N523" s="3" t="s">
        <v>1676</v>
      </c>
      <c r="O523" s="3" t="s">
        <v>1677</v>
      </c>
      <c r="P523">
        <f>IF(IFERROR(VLOOKUP(crocodile_dataset[[#This Row],[Observation ID]],A525:A1523,1,FALSE),0),1,0)</f>
        <v>0</v>
      </c>
    </row>
    <row r="524" spans="1:16" x14ac:dyDescent="0.2">
      <c r="A524" s="4">
        <v>523</v>
      </c>
      <c r="B524" s="3" t="s">
        <v>127</v>
      </c>
      <c r="C524" s="3" t="s">
        <v>128</v>
      </c>
      <c r="D524" s="3" t="s">
        <v>17</v>
      </c>
      <c r="E524" s="3" t="s">
        <v>18</v>
      </c>
      <c r="F524" s="1">
        <v>3.61</v>
      </c>
      <c r="G524" s="1">
        <v>399.7</v>
      </c>
      <c r="H524" s="3" t="s">
        <v>37</v>
      </c>
      <c r="I524" s="3" t="s">
        <v>20</v>
      </c>
      <c r="J524" s="2" t="s">
        <v>1678</v>
      </c>
      <c r="K524" s="3" t="s">
        <v>52</v>
      </c>
      <c r="L524" s="3" t="s">
        <v>266</v>
      </c>
      <c r="M524" s="3" t="s">
        <v>24</v>
      </c>
      <c r="N524" s="3" t="s">
        <v>1679</v>
      </c>
      <c r="O524" s="3" t="s">
        <v>1680</v>
      </c>
      <c r="P524">
        <f>IF(IFERROR(VLOOKUP(crocodile_dataset[[#This Row],[Observation ID]],A526:A1524,1,FALSE),0),1,0)</f>
        <v>0</v>
      </c>
    </row>
    <row r="525" spans="1:16" x14ac:dyDescent="0.2">
      <c r="A525" s="4">
        <v>524</v>
      </c>
      <c r="B525" s="3" t="s">
        <v>201</v>
      </c>
      <c r="C525" s="3" t="s">
        <v>202</v>
      </c>
      <c r="D525" s="3" t="s">
        <v>17</v>
      </c>
      <c r="E525" s="3" t="s">
        <v>203</v>
      </c>
      <c r="F525" s="1">
        <v>0.26</v>
      </c>
      <c r="G525" s="1">
        <v>44.6</v>
      </c>
      <c r="H525" s="3" t="s">
        <v>156</v>
      </c>
      <c r="I525" s="3" t="s">
        <v>104</v>
      </c>
      <c r="J525" s="2" t="s">
        <v>987</v>
      </c>
      <c r="K525" s="3" t="s">
        <v>90</v>
      </c>
      <c r="L525" s="3" t="s">
        <v>23</v>
      </c>
      <c r="M525" s="3" t="s">
        <v>41</v>
      </c>
      <c r="N525" s="3" t="s">
        <v>1681</v>
      </c>
      <c r="O525" s="3" t="s">
        <v>1682</v>
      </c>
      <c r="P525">
        <f>IF(IFERROR(VLOOKUP(crocodile_dataset[[#This Row],[Observation ID]],A527:A1525,1,FALSE),0),1,0)</f>
        <v>0</v>
      </c>
    </row>
    <row r="526" spans="1:16" x14ac:dyDescent="0.2">
      <c r="A526" s="4">
        <v>525</v>
      </c>
      <c r="B526" s="3" t="s">
        <v>59</v>
      </c>
      <c r="C526" s="3" t="s">
        <v>60</v>
      </c>
      <c r="D526" s="3" t="s">
        <v>17</v>
      </c>
      <c r="E526" s="3" t="s">
        <v>18</v>
      </c>
      <c r="F526" s="1">
        <v>2.97</v>
      </c>
      <c r="G526" s="1">
        <v>179.8</v>
      </c>
      <c r="H526" s="3" t="s">
        <v>61</v>
      </c>
      <c r="I526" s="3" t="s">
        <v>20</v>
      </c>
      <c r="J526" s="2" t="s">
        <v>1683</v>
      </c>
      <c r="K526" s="3" t="s">
        <v>293</v>
      </c>
      <c r="L526" s="3" t="s">
        <v>64</v>
      </c>
      <c r="M526" s="3" t="s">
        <v>41</v>
      </c>
      <c r="N526" s="3" t="s">
        <v>1684</v>
      </c>
      <c r="O526" s="3" t="s">
        <v>1685</v>
      </c>
      <c r="P526">
        <f>IF(IFERROR(VLOOKUP(crocodile_dataset[[#This Row],[Observation ID]],A528:A1526,1,FALSE),0),1,0)</f>
        <v>0</v>
      </c>
    </row>
    <row r="527" spans="1:16" x14ac:dyDescent="0.2">
      <c r="A527" s="4">
        <v>526</v>
      </c>
      <c r="B527" s="3" t="s">
        <v>145</v>
      </c>
      <c r="C527" s="3" t="s">
        <v>146</v>
      </c>
      <c r="D527" s="3" t="s">
        <v>17</v>
      </c>
      <c r="E527" s="3" t="s">
        <v>18</v>
      </c>
      <c r="F527" s="1">
        <v>1.95</v>
      </c>
      <c r="G527" s="1">
        <v>69.2</v>
      </c>
      <c r="H527" s="3" t="s">
        <v>37</v>
      </c>
      <c r="I527" s="3" t="s">
        <v>104</v>
      </c>
      <c r="J527" s="2" t="s">
        <v>1686</v>
      </c>
      <c r="K527" s="3" t="s">
        <v>148</v>
      </c>
      <c r="L527" s="3" t="s">
        <v>23</v>
      </c>
      <c r="M527" s="3" t="s">
        <v>41</v>
      </c>
      <c r="N527" s="3" t="s">
        <v>1687</v>
      </c>
      <c r="O527" s="3" t="s">
        <v>1688</v>
      </c>
      <c r="P527">
        <f>IF(IFERROR(VLOOKUP(crocodile_dataset[[#This Row],[Observation ID]],A529:A1527,1,FALSE),0),1,0)</f>
        <v>0</v>
      </c>
    </row>
    <row r="528" spans="1:16" x14ac:dyDescent="0.2">
      <c r="A528" s="4">
        <v>527</v>
      </c>
      <c r="B528" s="3" t="s">
        <v>15</v>
      </c>
      <c r="C528" s="3" t="s">
        <v>16</v>
      </c>
      <c r="D528" s="3" t="s">
        <v>17</v>
      </c>
      <c r="E528" s="3" t="s">
        <v>18</v>
      </c>
      <c r="F528" s="1">
        <v>0.79</v>
      </c>
      <c r="G528" s="1">
        <v>32.4</v>
      </c>
      <c r="H528" s="3" t="s">
        <v>37</v>
      </c>
      <c r="I528" s="3" t="s">
        <v>104</v>
      </c>
      <c r="J528" s="2" t="s">
        <v>1689</v>
      </c>
      <c r="K528" s="3" t="s">
        <v>233</v>
      </c>
      <c r="L528" s="3" t="s">
        <v>84</v>
      </c>
      <c r="M528" s="3" t="s">
        <v>24</v>
      </c>
      <c r="N528" s="3" t="s">
        <v>1690</v>
      </c>
      <c r="O528" s="3" t="s">
        <v>1691</v>
      </c>
      <c r="P528">
        <f>IF(IFERROR(VLOOKUP(crocodile_dataset[[#This Row],[Observation ID]],A530:A1528,1,FALSE),0),1,0)</f>
        <v>0</v>
      </c>
    </row>
    <row r="529" spans="1:16" x14ac:dyDescent="0.2">
      <c r="A529" s="4">
        <v>528</v>
      </c>
      <c r="B529" s="3" t="s">
        <v>115</v>
      </c>
      <c r="C529" s="3" t="s">
        <v>116</v>
      </c>
      <c r="D529" s="3" t="s">
        <v>17</v>
      </c>
      <c r="E529" s="3" t="s">
        <v>18</v>
      </c>
      <c r="F529" s="1">
        <v>4.41</v>
      </c>
      <c r="G529" s="1">
        <v>646.1</v>
      </c>
      <c r="H529" s="3" t="s">
        <v>19</v>
      </c>
      <c r="I529" s="3" t="s">
        <v>104</v>
      </c>
      <c r="J529" s="2" t="s">
        <v>1692</v>
      </c>
      <c r="K529" s="3" t="s">
        <v>139</v>
      </c>
      <c r="L529" s="3" t="s">
        <v>46</v>
      </c>
      <c r="M529" s="3" t="s">
        <v>24</v>
      </c>
      <c r="N529" s="3" t="s">
        <v>1693</v>
      </c>
      <c r="O529" s="3" t="s">
        <v>1694</v>
      </c>
      <c r="P529">
        <f>IF(IFERROR(VLOOKUP(crocodile_dataset[[#This Row],[Observation ID]],A531:A1529,1,FALSE),0),1,0)</f>
        <v>0</v>
      </c>
    </row>
    <row r="530" spans="1:16" x14ac:dyDescent="0.2">
      <c r="A530" s="4">
        <v>529</v>
      </c>
      <c r="B530" s="3" t="s">
        <v>392</v>
      </c>
      <c r="C530" s="3" t="s">
        <v>393</v>
      </c>
      <c r="D530" s="3" t="s">
        <v>17</v>
      </c>
      <c r="E530" s="3" t="s">
        <v>18</v>
      </c>
      <c r="F530" s="1">
        <v>3.18</v>
      </c>
      <c r="G530" s="1">
        <v>153.5</v>
      </c>
      <c r="H530" s="3" t="s">
        <v>61</v>
      </c>
      <c r="I530" s="3" t="s">
        <v>20</v>
      </c>
      <c r="J530" s="2" t="s">
        <v>1695</v>
      </c>
      <c r="K530" s="3" t="s">
        <v>191</v>
      </c>
      <c r="L530" s="3" t="s">
        <v>46</v>
      </c>
      <c r="M530" s="3" t="s">
        <v>24</v>
      </c>
      <c r="N530" s="3" t="s">
        <v>1696</v>
      </c>
      <c r="O530" s="3" t="s">
        <v>1697</v>
      </c>
      <c r="P530">
        <f>IF(IFERROR(VLOOKUP(crocodile_dataset[[#This Row],[Observation ID]],A532:A1530,1,FALSE),0),1,0)</f>
        <v>0</v>
      </c>
    </row>
    <row r="531" spans="1:16" x14ac:dyDescent="0.2">
      <c r="A531" s="4">
        <v>530</v>
      </c>
      <c r="B531" s="3" t="s">
        <v>145</v>
      </c>
      <c r="C531" s="3" t="s">
        <v>146</v>
      </c>
      <c r="D531" s="3" t="s">
        <v>17</v>
      </c>
      <c r="E531" s="3" t="s">
        <v>18</v>
      </c>
      <c r="F531" s="1">
        <v>2.89</v>
      </c>
      <c r="G531" s="1">
        <v>150.19999999999999</v>
      </c>
      <c r="H531" s="3" t="s">
        <v>19</v>
      </c>
      <c r="I531" s="3" t="s">
        <v>20</v>
      </c>
      <c r="J531" s="2" t="s">
        <v>1698</v>
      </c>
      <c r="K531" s="3" t="s">
        <v>148</v>
      </c>
      <c r="L531" s="3" t="s">
        <v>475</v>
      </c>
      <c r="M531" s="3" t="s">
        <v>41</v>
      </c>
      <c r="N531" s="3" t="s">
        <v>1699</v>
      </c>
      <c r="O531" s="3" t="s">
        <v>1700</v>
      </c>
      <c r="P531">
        <f>IF(IFERROR(VLOOKUP(crocodile_dataset[[#This Row],[Observation ID]],A533:A1531,1,FALSE),0),1,0)</f>
        <v>0</v>
      </c>
    </row>
    <row r="532" spans="1:16" x14ac:dyDescent="0.2">
      <c r="A532" s="4">
        <v>531</v>
      </c>
      <c r="B532" s="3" t="s">
        <v>76</v>
      </c>
      <c r="C532" s="3" t="s">
        <v>77</v>
      </c>
      <c r="D532" s="3" t="s">
        <v>17</v>
      </c>
      <c r="E532" s="3" t="s">
        <v>18</v>
      </c>
      <c r="F532" s="1">
        <v>2.77</v>
      </c>
      <c r="G532" s="1">
        <v>133.6</v>
      </c>
      <c r="H532" s="3" t="s">
        <v>61</v>
      </c>
      <c r="I532" s="3" t="s">
        <v>38</v>
      </c>
      <c r="J532" s="2" t="s">
        <v>1701</v>
      </c>
      <c r="K532" s="3" t="s">
        <v>603</v>
      </c>
      <c r="L532" s="3" t="s">
        <v>80</v>
      </c>
      <c r="M532" s="3" t="s">
        <v>24</v>
      </c>
      <c r="N532" s="3" t="s">
        <v>1702</v>
      </c>
      <c r="O532" s="3" t="s">
        <v>1703</v>
      </c>
      <c r="P532">
        <f>IF(IFERROR(VLOOKUP(crocodile_dataset[[#This Row],[Observation ID]],A534:A1532,1,FALSE),0),1,0)</f>
        <v>0</v>
      </c>
    </row>
    <row r="533" spans="1:16" x14ac:dyDescent="0.2">
      <c r="A533" s="4">
        <v>532</v>
      </c>
      <c r="B533" s="3" t="s">
        <v>392</v>
      </c>
      <c r="C533" s="3" t="s">
        <v>393</v>
      </c>
      <c r="D533" s="3" t="s">
        <v>17</v>
      </c>
      <c r="E533" s="3" t="s">
        <v>18</v>
      </c>
      <c r="F533" s="1">
        <v>2.85</v>
      </c>
      <c r="G533" s="1">
        <v>125.8</v>
      </c>
      <c r="H533" s="3" t="s">
        <v>19</v>
      </c>
      <c r="I533" s="3" t="s">
        <v>38</v>
      </c>
      <c r="J533" s="2" t="s">
        <v>1704</v>
      </c>
      <c r="K533" s="3" t="s">
        <v>191</v>
      </c>
      <c r="L533" s="3" t="s">
        <v>46</v>
      </c>
      <c r="M533" s="3" t="s">
        <v>24</v>
      </c>
      <c r="N533" s="3" t="s">
        <v>1705</v>
      </c>
      <c r="O533" s="3" t="s">
        <v>1706</v>
      </c>
      <c r="P533">
        <f>IF(IFERROR(VLOOKUP(crocodile_dataset[[#This Row],[Observation ID]],A535:A1533,1,FALSE),0),1,0)</f>
        <v>0</v>
      </c>
    </row>
    <row r="534" spans="1:16" x14ac:dyDescent="0.2">
      <c r="A534" s="4">
        <v>533</v>
      </c>
      <c r="B534" s="3" t="s">
        <v>127</v>
      </c>
      <c r="C534" s="3" t="s">
        <v>128</v>
      </c>
      <c r="D534" s="3" t="s">
        <v>17</v>
      </c>
      <c r="E534" s="3" t="s">
        <v>18</v>
      </c>
      <c r="F534" s="1">
        <v>4.71</v>
      </c>
      <c r="G534" s="1">
        <v>695.5</v>
      </c>
      <c r="H534" s="3" t="s">
        <v>19</v>
      </c>
      <c r="I534" s="3" t="s">
        <v>38</v>
      </c>
      <c r="J534" s="2" t="s">
        <v>1067</v>
      </c>
      <c r="K534" s="3" t="s">
        <v>359</v>
      </c>
      <c r="L534" s="3" t="s">
        <v>131</v>
      </c>
      <c r="M534" s="3" t="s">
        <v>24</v>
      </c>
      <c r="N534" s="3" t="s">
        <v>1707</v>
      </c>
      <c r="O534" s="3" t="s">
        <v>1708</v>
      </c>
      <c r="P534">
        <f>IF(IFERROR(VLOOKUP(crocodile_dataset[[#This Row],[Observation ID]],A536:A1534,1,FALSE),0),1,0)</f>
        <v>0</v>
      </c>
    </row>
    <row r="535" spans="1:16" x14ac:dyDescent="0.2">
      <c r="A535" s="4">
        <v>534</v>
      </c>
      <c r="B535" s="3" t="s">
        <v>201</v>
      </c>
      <c r="C535" s="3" t="s">
        <v>202</v>
      </c>
      <c r="D535" s="3" t="s">
        <v>17</v>
      </c>
      <c r="E535" s="3" t="s">
        <v>203</v>
      </c>
      <c r="F535" s="1">
        <v>2.71</v>
      </c>
      <c r="G535" s="1">
        <v>124.4</v>
      </c>
      <c r="H535" s="3" t="s">
        <v>19</v>
      </c>
      <c r="I535" s="3" t="s">
        <v>20</v>
      </c>
      <c r="J535" s="2" t="s">
        <v>1709</v>
      </c>
      <c r="K535" s="3" t="s">
        <v>106</v>
      </c>
      <c r="L535" s="3" t="s">
        <v>23</v>
      </c>
      <c r="M535" s="3" t="s">
        <v>41</v>
      </c>
      <c r="N535" s="3" t="s">
        <v>1710</v>
      </c>
      <c r="O535" s="3" t="s">
        <v>1711</v>
      </c>
      <c r="P535">
        <f>IF(IFERROR(VLOOKUP(crocodile_dataset[[#This Row],[Observation ID]],A537:A1535,1,FALSE),0),1,0)</f>
        <v>0</v>
      </c>
    </row>
    <row r="536" spans="1:16" x14ac:dyDescent="0.2">
      <c r="A536" s="4">
        <v>535</v>
      </c>
      <c r="B536" s="3" t="s">
        <v>67</v>
      </c>
      <c r="C536" s="3" t="s">
        <v>68</v>
      </c>
      <c r="D536" s="3" t="s">
        <v>17</v>
      </c>
      <c r="E536" s="3" t="s">
        <v>69</v>
      </c>
      <c r="F536" s="1">
        <v>1.1299999999999999</v>
      </c>
      <c r="G536" s="1">
        <v>12.3</v>
      </c>
      <c r="H536" s="3" t="s">
        <v>61</v>
      </c>
      <c r="I536" s="3" t="s">
        <v>38</v>
      </c>
      <c r="J536" s="2" t="s">
        <v>1712</v>
      </c>
      <c r="K536" s="3" t="s">
        <v>142</v>
      </c>
      <c r="L536" s="3" t="s">
        <v>310</v>
      </c>
      <c r="M536" s="3" t="s">
        <v>73</v>
      </c>
      <c r="N536" s="3" t="s">
        <v>1713</v>
      </c>
      <c r="O536" s="3" t="s">
        <v>1714</v>
      </c>
      <c r="P536">
        <f>IF(IFERROR(VLOOKUP(crocodile_dataset[[#This Row],[Observation ID]],A538:A1536,1,FALSE),0),1,0)</f>
        <v>0</v>
      </c>
    </row>
    <row r="537" spans="1:16" x14ac:dyDescent="0.2">
      <c r="A537" s="4">
        <v>536</v>
      </c>
      <c r="B537" s="3" t="s">
        <v>35</v>
      </c>
      <c r="C537" s="3" t="s">
        <v>36</v>
      </c>
      <c r="D537" s="3" t="s">
        <v>17</v>
      </c>
      <c r="E537" s="3" t="s">
        <v>18</v>
      </c>
      <c r="F537" s="1">
        <v>3.96</v>
      </c>
      <c r="G537" s="1">
        <v>385.8</v>
      </c>
      <c r="H537" s="3" t="s">
        <v>61</v>
      </c>
      <c r="I537" s="3" t="s">
        <v>20</v>
      </c>
      <c r="J537" s="2" t="s">
        <v>1715</v>
      </c>
      <c r="K537" s="3" t="s">
        <v>30</v>
      </c>
      <c r="L537" s="3" t="s">
        <v>244</v>
      </c>
      <c r="M537" s="3" t="s">
        <v>41</v>
      </c>
      <c r="N537" s="3" t="s">
        <v>1716</v>
      </c>
      <c r="O537" s="3" t="s">
        <v>1717</v>
      </c>
      <c r="P537">
        <f>IF(IFERROR(VLOOKUP(crocodile_dataset[[#This Row],[Observation ID]],A539:A1537,1,FALSE),0),1,0)</f>
        <v>0</v>
      </c>
    </row>
    <row r="538" spans="1:16" x14ac:dyDescent="0.2">
      <c r="A538" s="4">
        <v>537</v>
      </c>
      <c r="B538" s="3" t="s">
        <v>15</v>
      </c>
      <c r="C538" s="3" t="s">
        <v>16</v>
      </c>
      <c r="D538" s="3" t="s">
        <v>17</v>
      </c>
      <c r="E538" s="3" t="s">
        <v>18</v>
      </c>
      <c r="F538" s="1">
        <v>2.35</v>
      </c>
      <c r="G538" s="1">
        <v>87.5</v>
      </c>
      <c r="H538" s="3" t="s">
        <v>61</v>
      </c>
      <c r="I538" s="3" t="s">
        <v>38</v>
      </c>
      <c r="J538" s="2" t="s">
        <v>1718</v>
      </c>
      <c r="K538" s="3" t="s">
        <v>233</v>
      </c>
      <c r="L538" s="3" t="s">
        <v>46</v>
      </c>
      <c r="M538" s="3" t="s">
        <v>24</v>
      </c>
      <c r="N538" s="3" t="s">
        <v>1719</v>
      </c>
      <c r="O538" s="3" t="s">
        <v>1720</v>
      </c>
      <c r="P538">
        <f>IF(IFERROR(VLOOKUP(crocodile_dataset[[#This Row],[Observation ID]],A540:A1538,1,FALSE),0),1,0)</f>
        <v>0</v>
      </c>
    </row>
    <row r="539" spans="1:16" x14ac:dyDescent="0.2">
      <c r="A539" s="4">
        <v>538</v>
      </c>
      <c r="B539" s="3" t="s">
        <v>392</v>
      </c>
      <c r="C539" s="3" t="s">
        <v>393</v>
      </c>
      <c r="D539" s="3" t="s">
        <v>17</v>
      </c>
      <c r="E539" s="3" t="s">
        <v>18</v>
      </c>
      <c r="F539" s="1">
        <v>1</v>
      </c>
      <c r="G539" s="1">
        <v>37.4</v>
      </c>
      <c r="H539" s="3" t="s">
        <v>37</v>
      </c>
      <c r="I539" s="3" t="s">
        <v>38</v>
      </c>
      <c r="J539" s="2" t="s">
        <v>1721</v>
      </c>
      <c r="K539" s="3" t="s">
        <v>191</v>
      </c>
      <c r="L539" s="3" t="s">
        <v>475</v>
      </c>
      <c r="M539" s="3" t="s">
        <v>24</v>
      </c>
      <c r="N539" s="3" t="s">
        <v>1722</v>
      </c>
      <c r="O539" s="3" t="s">
        <v>1723</v>
      </c>
      <c r="P539">
        <f>IF(IFERROR(VLOOKUP(crocodile_dataset[[#This Row],[Observation ID]],A541:A1539,1,FALSE),0),1,0)</f>
        <v>0</v>
      </c>
    </row>
    <row r="540" spans="1:16" x14ac:dyDescent="0.2">
      <c r="A540" s="4">
        <v>539</v>
      </c>
      <c r="B540" s="3" t="s">
        <v>145</v>
      </c>
      <c r="C540" s="3" t="s">
        <v>146</v>
      </c>
      <c r="D540" s="3" t="s">
        <v>17</v>
      </c>
      <c r="E540" s="3" t="s">
        <v>18</v>
      </c>
      <c r="F540" s="1">
        <v>2.41</v>
      </c>
      <c r="G540" s="1">
        <v>93.5</v>
      </c>
      <c r="H540" s="3" t="s">
        <v>61</v>
      </c>
      <c r="I540" s="3" t="s">
        <v>20</v>
      </c>
      <c r="J540" s="2" t="s">
        <v>1724</v>
      </c>
      <c r="K540" s="3" t="s">
        <v>148</v>
      </c>
      <c r="L540" s="3" t="s">
        <v>475</v>
      </c>
      <c r="M540" s="3" t="s">
        <v>41</v>
      </c>
      <c r="N540" s="3" t="s">
        <v>1725</v>
      </c>
      <c r="O540" s="3" t="s">
        <v>1726</v>
      </c>
      <c r="P540">
        <f>IF(IFERROR(VLOOKUP(crocodile_dataset[[#This Row],[Observation ID]],A542:A1540,1,FALSE),0),1,0)</f>
        <v>0</v>
      </c>
    </row>
    <row r="541" spans="1:16" x14ac:dyDescent="0.2">
      <c r="A541" s="4">
        <v>540</v>
      </c>
      <c r="B541" s="3" t="s">
        <v>320</v>
      </c>
      <c r="C541" s="3" t="s">
        <v>321</v>
      </c>
      <c r="D541" s="3" t="s">
        <v>17</v>
      </c>
      <c r="E541" s="3" t="s">
        <v>203</v>
      </c>
      <c r="F541" s="1">
        <v>2.41</v>
      </c>
      <c r="G541" s="1">
        <v>106.9</v>
      </c>
      <c r="H541" s="3" t="s">
        <v>19</v>
      </c>
      <c r="I541" s="3" t="s">
        <v>20</v>
      </c>
      <c r="J541" s="2" t="s">
        <v>1727</v>
      </c>
      <c r="K541" s="3" t="s">
        <v>297</v>
      </c>
      <c r="L541" s="3" t="s">
        <v>355</v>
      </c>
      <c r="M541" s="3" t="s">
        <v>323</v>
      </c>
      <c r="N541" s="3" t="s">
        <v>1728</v>
      </c>
      <c r="O541" s="3" t="s">
        <v>1729</v>
      </c>
      <c r="P541">
        <f>IF(IFERROR(VLOOKUP(crocodile_dataset[[#This Row],[Observation ID]],A543:A1541,1,FALSE),0),1,0)</f>
        <v>0</v>
      </c>
    </row>
    <row r="542" spans="1:16" x14ac:dyDescent="0.2">
      <c r="A542" s="4">
        <v>541</v>
      </c>
      <c r="B542" s="3" t="s">
        <v>120</v>
      </c>
      <c r="C542" s="3" t="s">
        <v>121</v>
      </c>
      <c r="D542" s="3" t="s">
        <v>17</v>
      </c>
      <c r="E542" s="3" t="s">
        <v>18</v>
      </c>
      <c r="F542" s="1">
        <v>2.78</v>
      </c>
      <c r="G542" s="1">
        <v>127.4</v>
      </c>
      <c r="H542" s="3" t="s">
        <v>61</v>
      </c>
      <c r="I542" s="3" t="s">
        <v>38</v>
      </c>
      <c r="J542" s="2" t="s">
        <v>1730</v>
      </c>
      <c r="K542" s="3" t="s">
        <v>135</v>
      </c>
      <c r="L542" s="3" t="s">
        <v>46</v>
      </c>
      <c r="M542" s="3" t="s">
        <v>73</v>
      </c>
      <c r="N542" s="3" t="s">
        <v>1731</v>
      </c>
      <c r="O542" s="3" t="s">
        <v>1732</v>
      </c>
      <c r="P542">
        <f>IF(IFERROR(VLOOKUP(crocodile_dataset[[#This Row],[Observation ID]],A544:A1542,1,FALSE),0),1,0)</f>
        <v>0</v>
      </c>
    </row>
    <row r="543" spans="1:16" x14ac:dyDescent="0.2">
      <c r="A543" s="4">
        <v>542</v>
      </c>
      <c r="B543" s="3" t="s">
        <v>87</v>
      </c>
      <c r="C543" s="3" t="s">
        <v>88</v>
      </c>
      <c r="D543" s="3" t="s">
        <v>17</v>
      </c>
      <c r="E543" s="3" t="s">
        <v>69</v>
      </c>
      <c r="F543" s="1">
        <v>0.97</v>
      </c>
      <c r="G543" s="1">
        <v>10.4</v>
      </c>
      <c r="H543" s="3" t="s">
        <v>19</v>
      </c>
      <c r="I543" s="3" t="s">
        <v>20</v>
      </c>
      <c r="J543" s="2" t="s">
        <v>1733</v>
      </c>
      <c r="K543" s="3" t="s">
        <v>538</v>
      </c>
      <c r="L543" s="3" t="s">
        <v>91</v>
      </c>
      <c r="M543" s="3" t="s">
        <v>32</v>
      </c>
      <c r="N543" s="3" t="s">
        <v>1734</v>
      </c>
      <c r="O543" s="3" t="s">
        <v>1735</v>
      </c>
      <c r="P543">
        <f>IF(IFERROR(VLOOKUP(crocodile_dataset[[#This Row],[Observation ID]],A545:A1543,1,FALSE),0),1,0)</f>
        <v>0</v>
      </c>
    </row>
    <row r="544" spans="1:16" x14ac:dyDescent="0.2">
      <c r="A544" s="4">
        <v>543</v>
      </c>
      <c r="B544" s="3" t="s">
        <v>120</v>
      </c>
      <c r="C544" s="3" t="s">
        <v>121</v>
      </c>
      <c r="D544" s="3" t="s">
        <v>17</v>
      </c>
      <c r="E544" s="3" t="s">
        <v>18</v>
      </c>
      <c r="F544" s="1">
        <v>2.25</v>
      </c>
      <c r="G544" s="1">
        <v>77</v>
      </c>
      <c r="H544" s="3" t="s">
        <v>37</v>
      </c>
      <c r="I544" s="3" t="s">
        <v>38</v>
      </c>
      <c r="J544" s="2" t="s">
        <v>1736</v>
      </c>
      <c r="K544" s="3" t="s">
        <v>135</v>
      </c>
      <c r="L544" s="3" t="s">
        <v>46</v>
      </c>
      <c r="M544" s="3" t="s">
        <v>73</v>
      </c>
      <c r="N544" s="3" t="s">
        <v>1737</v>
      </c>
      <c r="O544" s="3" t="s">
        <v>1738</v>
      </c>
      <c r="P544">
        <f>IF(IFERROR(VLOOKUP(crocodile_dataset[[#This Row],[Observation ID]],A546:A1544,1,FALSE),0),1,0)</f>
        <v>0</v>
      </c>
    </row>
    <row r="545" spans="1:16" x14ac:dyDescent="0.2">
      <c r="A545" s="4">
        <v>544</v>
      </c>
      <c r="B545" s="3" t="s">
        <v>76</v>
      </c>
      <c r="C545" s="3" t="s">
        <v>77</v>
      </c>
      <c r="D545" s="3" t="s">
        <v>17</v>
      </c>
      <c r="E545" s="3" t="s">
        <v>18</v>
      </c>
      <c r="F545" s="1">
        <v>2.61</v>
      </c>
      <c r="G545" s="1">
        <v>136.80000000000001</v>
      </c>
      <c r="H545" s="3" t="s">
        <v>19</v>
      </c>
      <c r="I545" s="3" t="s">
        <v>104</v>
      </c>
      <c r="J545" s="2" t="s">
        <v>1642</v>
      </c>
      <c r="K545" s="3" t="s">
        <v>215</v>
      </c>
      <c r="L545" s="3" t="s">
        <v>46</v>
      </c>
      <c r="M545" s="3" t="s">
        <v>24</v>
      </c>
      <c r="N545" s="3" t="s">
        <v>1739</v>
      </c>
      <c r="O545" s="3" t="s">
        <v>1740</v>
      </c>
      <c r="P545">
        <f>IF(IFERROR(VLOOKUP(crocodile_dataset[[#This Row],[Observation ID]],A547:A1545,1,FALSE),0),1,0)</f>
        <v>0</v>
      </c>
    </row>
    <row r="546" spans="1:16" x14ac:dyDescent="0.2">
      <c r="A546" s="4">
        <v>545</v>
      </c>
      <c r="B546" s="3" t="s">
        <v>145</v>
      </c>
      <c r="C546" s="3" t="s">
        <v>146</v>
      </c>
      <c r="D546" s="3" t="s">
        <v>17</v>
      </c>
      <c r="E546" s="3" t="s">
        <v>18</v>
      </c>
      <c r="F546" s="1">
        <v>2.17</v>
      </c>
      <c r="G546" s="1">
        <v>81.400000000000006</v>
      </c>
      <c r="H546" s="3" t="s">
        <v>61</v>
      </c>
      <c r="I546" s="3" t="s">
        <v>20</v>
      </c>
      <c r="J546" s="2" t="s">
        <v>1741</v>
      </c>
      <c r="K546" s="3" t="s">
        <v>148</v>
      </c>
      <c r="L546" s="3" t="s">
        <v>23</v>
      </c>
      <c r="M546" s="3" t="s">
        <v>41</v>
      </c>
      <c r="N546" s="3" t="s">
        <v>1742</v>
      </c>
      <c r="O546" s="3" t="s">
        <v>1743</v>
      </c>
      <c r="P546">
        <f>IF(IFERROR(VLOOKUP(crocodile_dataset[[#This Row],[Observation ID]],A548:A1546,1,FALSE),0),1,0)</f>
        <v>0</v>
      </c>
    </row>
    <row r="547" spans="1:16" x14ac:dyDescent="0.2">
      <c r="A547" s="4">
        <v>546</v>
      </c>
      <c r="B547" s="3" t="s">
        <v>35</v>
      </c>
      <c r="C547" s="3" t="s">
        <v>36</v>
      </c>
      <c r="D547" s="3" t="s">
        <v>17</v>
      </c>
      <c r="E547" s="3" t="s">
        <v>18</v>
      </c>
      <c r="F547" s="1">
        <v>1.42</v>
      </c>
      <c r="G547" s="1">
        <v>110.1</v>
      </c>
      <c r="H547" s="3" t="s">
        <v>37</v>
      </c>
      <c r="I547" s="3" t="s">
        <v>104</v>
      </c>
      <c r="J547" s="2" t="s">
        <v>1744</v>
      </c>
      <c r="K547" s="3" t="s">
        <v>30</v>
      </c>
      <c r="L547" s="3" t="s">
        <v>40</v>
      </c>
      <c r="M547" s="3" t="s">
        <v>41</v>
      </c>
      <c r="N547" s="3" t="s">
        <v>1745</v>
      </c>
      <c r="O547" s="3" t="s">
        <v>1746</v>
      </c>
      <c r="P547">
        <f>IF(IFERROR(VLOOKUP(crocodile_dataset[[#This Row],[Observation ID]],A549:A1547,1,FALSE),0),1,0)</f>
        <v>0</v>
      </c>
    </row>
    <row r="548" spans="1:16" x14ac:dyDescent="0.2">
      <c r="A548" s="4">
        <v>547</v>
      </c>
      <c r="B548" s="3" t="s">
        <v>87</v>
      </c>
      <c r="C548" s="3" t="s">
        <v>88</v>
      </c>
      <c r="D548" s="3" t="s">
        <v>17</v>
      </c>
      <c r="E548" s="3" t="s">
        <v>69</v>
      </c>
      <c r="F548" s="1">
        <v>1.6</v>
      </c>
      <c r="G548" s="1">
        <v>28.3</v>
      </c>
      <c r="H548" s="3" t="s">
        <v>19</v>
      </c>
      <c r="I548" s="3" t="s">
        <v>20</v>
      </c>
      <c r="J548" s="2" t="s">
        <v>1747</v>
      </c>
      <c r="K548" s="3" t="s">
        <v>538</v>
      </c>
      <c r="L548" s="3" t="s">
        <v>72</v>
      </c>
      <c r="M548" s="3" t="s">
        <v>32</v>
      </c>
      <c r="N548" s="3" t="s">
        <v>1748</v>
      </c>
      <c r="O548" s="3" t="s">
        <v>1749</v>
      </c>
      <c r="P548">
        <f>IF(IFERROR(VLOOKUP(crocodile_dataset[[#This Row],[Observation ID]],A550:A1548,1,FALSE),0),1,0)</f>
        <v>0</v>
      </c>
    </row>
    <row r="549" spans="1:16" x14ac:dyDescent="0.2">
      <c r="A549" s="4">
        <v>548</v>
      </c>
      <c r="B549" s="3" t="s">
        <v>127</v>
      </c>
      <c r="C549" s="3" t="s">
        <v>128</v>
      </c>
      <c r="D549" s="3" t="s">
        <v>17</v>
      </c>
      <c r="E549" s="3" t="s">
        <v>18</v>
      </c>
      <c r="F549" s="1">
        <v>5.79</v>
      </c>
      <c r="G549" s="1">
        <v>904.4</v>
      </c>
      <c r="H549" s="3" t="s">
        <v>19</v>
      </c>
      <c r="I549" s="3" t="s">
        <v>38</v>
      </c>
      <c r="J549" s="2" t="s">
        <v>1750</v>
      </c>
      <c r="K549" s="3" t="s">
        <v>130</v>
      </c>
      <c r="L549" s="3" t="s">
        <v>266</v>
      </c>
      <c r="M549" s="3" t="s">
        <v>24</v>
      </c>
      <c r="N549" s="3" t="s">
        <v>1751</v>
      </c>
      <c r="O549" s="3" t="s">
        <v>1752</v>
      </c>
      <c r="P549">
        <f>IF(IFERROR(VLOOKUP(crocodile_dataset[[#This Row],[Observation ID]],A551:A1549,1,FALSE),0),1,0)</f>
        <v>0</v>
      </c>
    </row>
    <row r="550" spans="1:16" x14ac:dyDescent="0.2">
      <c r="A550" s="4">
        <v>549</v>
      </c>
      <c r="B550" s="3" t="s">
        <v>145</v>
      </c>
      <c r="C550" s="3" t="s">
        <v>146</v>
      </c>
      <c r="D550" s="3" t="s">
        <v>17</v>
      </c>
      <c r="E550" s="3" t="s">
        <v>18</v>
      </c>
      <c r="F550" s="1">
        <v>2.73</v>
      </c>
      <c r="G550" s="1">
        <v>108.8</v>
      </c>
      <c r="H550" s="3" t="s">
        <v>61</v>
      </c>
      <c r="I550" s="3" t="s">
        <v>104</v>
      </c>
      <c r="J550" s="2" t="s">
        <v>1753</v>
      </c>
      <c r="K550" s="3" t="s">
        <v>148</v>
      </c>
      <c r="L550" s="3" t="s">
        <v>475</v>
      </c>
      <c r="M550" s="3" t="s">
        <v>41</v>
      </c>
      <c r="N550" s="3" t="s">
        <v>1754</v>
      </c>
      <c r="O550" s="3" t="s">
        <v>1755</v>
      </c>
      <c r="P550">
        <f>IF(IFERROR(VLOOKUP(crocodile_dataset[[#This Row],[Observation ID]],A552:A1550,1,FALSE),0),1,0)</f>
        <v>0</v>
      </c>
    </row>
    <row r="551" spans="1:16" x14ac:dyDescent="0.2">
      <c r="A551" s="4">
        <v>550</v>
      </c>
      <c r="B551" s="3" t="s">
        <v>59</v>
      </c>
      <c r="C551" s="3" t="s">
        <v>60</v>
      </c>
      <c r="D551" s="3" t="s">
        <v>17</v>
      </c>
      <c r="E551" s="3" t="s">
        <v>18</v>
      </c>
      <c r="F551" s="1">
        <v>2.66</v>
      </c>
      <c r="G551" s="1">
        <v>115.8</v>
      </c>
      <c r="H551" s="3" t="s">
        <v>19</v>
      </c>
      <c r="I551" s="3" t="s">
        <v>104</v>
      </c>
      <c r="J551" s="2" t="s">
        <v>1756</v>
      </c>
      <c r="K551" s="3" t="s">
        <v>63</v>
      </c>
      <c r="L551" s="3" t="s">
        <v>64</v>
      </c>
      <c r="M551" s="3" t="s">
        <v>41</v>
      </c>
      <c r="N551" s="3" t="s">
        <v>1757</v>
      </c>
      <c r="O551" s="3" t="s">
        <v>1758</v>
      </c>
      <c r="P551">
        <f>IF(IFERROR(VLOOKUP(crocodile_dataset[[#This Row],[Observation ID]],A553:A1551,1,FALSE),0),1,0)</f>
        <v>0</v>
      </c>
    </row>
    <row r="552" spans="1:16" x14ac:dyDescent="0.2">
      <c r="A552" s="4">
        <v>551</v>
      </c>
      <c r="B552" s="3" t="s">
        <v>120</v>
      </c>
      <c r="C552" s="3" t="s">
        <v>121</v>
      </c>
      <c r="D552" s="3" t="s">
        <v>17</v>
      </c>
      <c r="E552" s="3" t="s">
        <v>18</v>
      </c>
      <c r="F552" s="1">
        <v>3.44</v>
      </c>
      <c r="G552" s="1">
        <v>200.8</v>
      </c>
      <c r="H552" s="3" t="s">
        <v>19</v>
      </c>
      <c r="I552" s="3" t="s">
        <v>38</v>
      </c>
      <c r="J552" s="2" t="s">
        <v>636</v>
      </c>
      <c r="K552" s="3" t="s">
        <v>123</v>
      </c>
      <c r="L552" s="3" t="s">
        <v>46</v>
      </c>
      <c r="M552" s="3" t="s">
        <v>73</v>
      </c>
      <c r="N552" s="3" t="s">
        <v>1759</v>
      </c>
      <c r="O552" s="3" t="s">
        <v>1760</v>
      </c>
      <c r="P552">
        <f>IF(IFERROR(VLOOKUP(crocodile_dataset[[#This Row],[Observation ID]],A554:A1552,1,FALSE),0),1,0)</f>
        <v>0</v>
      </c>
    </row>
    <row r="553" spans="1:16" x14ac:dyDescent="0.2">
      <c r="A553" s="4">
        <v>552</v>
      </c>
      <c r="B553" s="3" t="s">
        <v>188</v>
      </c>
      <c r="C553" s="3" t="s">
        <v>189</v>
      </c>
      <c r="D553" s="3" t="s">
        <v>17</v>
      </c>
      <c r="E553" s="3" t="s">
        <v>18</v>
      </c>
      <c r="F553" s="1">
        <v>2.72</v>
      </c>
      <c r="G553" s="1">
        <v>96.3</v>
      </c>
      <c r="H553" s="3" t="s">
        <v>19</v>
      </c>
      <c r="I553" s="3" t="s">
        <v>20</v>
      </c>
      <c r="J553" s="2" t="s">
        <v>1761</v>
      </c>
      <c r="K553" s="3" t="s">
        <v>191</v>
      </c>
      <c r="L553" s="3" t="s">
        <v>46</v>
      </c>
      <c r="M553" s="3" t="s">
        <v>24</v>
      </c>
      <c r="N553" s="3" t="s">
        <v>1762</v>
      </c>
      <c r="O553" s="3" t="s">
        <v>1763</v>
      </c>
      <c r="P553">
        <f>IF(IFERROR(VLOOKUP(crocodile_dataset[[#This Row],[Observation ID]],A555:A1553,1,FALSE),0),1,0)</f>
        <v>0</v>
      </c>
    </row>
    <row r="554" spans="1:16" x14ac:dyDescent="0.2">
      <c r="A554" s="4">
        <v>553</v>
      </c>
      <c r="B554" s="3" t="s">
        <v>207</v>
      </c>
      <c r="C554" s="3" t="s">
        <v>208</v>
      </c>
      <c r="D554" s="3" t="s">
        <v>17</v>
      </c>
      <c r="E554" s="3" t="s">
        <v>18</v>
      </c>
      <c r="F554" s="1">
        <v>1.96</v>
      </c>
      <c r="G554" s="1">
        <v>57.1</v>
      </c>
      <c r="H554" s="3" t="s">
        <v>61</v>
      </c>
      <c r="I554" s="3" t="s">
        <v>38</v>
      </c>
      <c r="J554" s="2" t="s">
        <v>1764</v>
      </c>
      <c r="K554" s="3" t="s">
        <v>210</v>
      </c>
      <c r="L554" s="3" t="s">
        <v>465</v>
      </c>
      <c r="M554" s="3" t="s">
        <v>24</v>
      </c>
      <c r="N554" s="3" t="s">
        <v>1765</v>
      </c>
      <c r="O554" s="3" t="s">
        <v>1766</v>
      </c>
      <c r="P554">
        <f>IF(IFERROR(VLOOKUP(crocodile_dataset[[#This Row],[Observation ID]],A556:A1554,1,FALSE),0),1,0)</f>
        <v>0</v>
      </c>
    </row>
    <row r="555" spans="1:16" x14ac:dyDescent="0.2">
      <c r="A555" s="4">
        <v>554</v>
      </c>
      <c r="B555" s="3" t="s">
        <v>201</v>
      </c>
      <c r="C555" s="3" t="s">
        <v>202</v>
      </c>
      <c r="D555" s="3" t="s">
        <v>17</v>
      </c>
      <c r="E555" s="3" t="s">
        <v>203</v>
      </c>
      <c r="F555" s="1">
        <v>2.78</v>
      </c>
      <c r="G555" s="1">
        <v>154.30000000000001</v>
      </c>
      <c r="H555" s="3" t="s">
        <v>61</v>
      </c>
      <c r="I555" s="3" t="s">
        <v>20</v>
      </c>
      <c r="J555" s="2" t="s">
        <v>1767</v>
      </c>
      <c r="K555" s="3" t="s">
        <v>90</v>
      </c>
      <c r="L555" s="3" t="s">
        <v>259</v>
      </c>
      <c r="M555" s="3" t="s">
        <v>41</v>
      </c>
      <c r="N555" s="3" t="s">
        <v>1768</v>
      </c>
      <c r="O555" s="3" t="s">
        <v>1769</v>
      </c>
      <c r="P555">
        <f>IF(IFERROR(VLOOKUP(crocodile_dataset[[#This Row],[Observation ID]],A557:A1555,1,FALSE),0),1,0)</f>
        <v>0</v>
      </c>
    </row>
    <row r="556" spans="1:16" x14ac:dyDescent="0.2">
      <c r="A556" s="4">
        <v>555</v>
      </c>
      <c r="B556" s="3" t="s">
        <v>67</v>
      </c>
      <c r="C556" s="3" t="s">
        <v>68</v>
      </c>
      <c r="D556" s="3" t="s">
        <v>17</v>
      </c>
      <c r="E556" s="3" t="s">
        <v>69</v>
      </c>
      <c r="F556" s="1">
        <v>1.54</v>
      </c>
      <c r="G556" s="1">
        <v>27.4</v>
      </c>
      <c r="H556" s="3" t="s">
        <v>19</v>
      </c>
      <c r="I556" s="3" t="s">
        <v>20</v>
      </c>
      <c r="J556" s="2" t="s">
        <v>1770</v>
      </c>
      <c r="K556" s="3" t="s">
        <v>142</v>
      </c>
      <c r="L556" s="3" t="s">
        <v>310</v>
      </c>
      <c r="M556" s="3" t="s">
        <v>73</v>
      </c>
      <c r="N556" s="3" t="s">
        <v>1771</v>
      </c>
      <c r="O556" s="3" t="s">
        <v>1772</v>
      </c>
      <c r="P556">
        <f>IF(IFERROR(VLOOKUP(crocodile_dataset[[#This Row],[Observation ID]],A558:A1556,1,FALSE),0),1,0)</f>
        <v>0</v>
      </c>
    </row>
    <row r="557" spans="1:16" x14ac:dyDescent="0.2">
      <c r="A557" s="4">
        <v>556</v>
      </c>
      <c r="B557" s="3" t="s">
        <v>207</v>
      </c>
      <c r="C557" s="3" t="s">
        <v>208</v>
      </c>
      <c r="D557" s="3" t="s">
        <v>17</v>
      </c>
      <c r="E557" s="3" t="s">
        <v>18</v>
      </c>
      <c r="F557" s="1">
        <v>0.39</v>
      </c>
      <c r="G557" s="1">
        <v>18</v>
      </c>
      <c r="H557" s="3" t="s">
        <v>156</v>
      </c>
      <c r="I557" s="3" t="s">
        <v>104</v>
      </c>
      <c r="J557" s="2" t="s">
        <v>1773</v>
      </c>
      <c r="K557" s="3" t="s">
        <v>210</v>
      </c>
      <c r="L557" s="3" t="s">
        <v>452</v>
      </c>
      <c r="M557" s="3" t="s">
        <v>24</v>
      </c>
      <c r="N557" s="3" t="s">
        <v>1774</v>
      </c>
      <c r="O557" s="3" t="s">
        <v>1775</v>
      </c>
      <c r="P557">
        <f>IF(IFERROR(VLOOKUP(crocodile_dataset[[#This Row],[Observation ID]],A559:A1557,1,FALSE),0),1,0)</f>
        <v>0</v>
      </c>
    </row>
    <row r="558" spans="1:16" x14ac:dyDescent="0.2">
      <c r="A558" s="4">
        <v>557</v>
      </c>
      <c r="B558" s="3" t="s">
        <v>49</v>
      </c>
      <c r="C558" s="3" t="s">
        <v>50</v>
      </c>
      <c r="D558" s="3" t="s">
        <v>17</v>
      </c>
      <c r="E558" s="3" t="s">
        <v>18</v>
      </c>
      <c r="F558" s="1">
        <v>3.65</v>
      </c>
      <c r="G558" s="1">
        <v>249.9</v>
      </c>
      <c r="H558" s="3" t="s">
        <v>19</v>
      </c>
      <c r="I558" s="3" t="s">
        <v>38</v>
      </c>
      <c r="J558" s="2" t="s">
        <v>1776</v>
      </c>
      <c r="K558" s="3" t="s">
        <v>1169</v>
      </c>
      <c r="L558" s="3" t="s">
        <v>56</v>
      </c>
      <c r="M558" s="3" t="s">
        <v>32</v>
      </c>
      <c r="N558" s="3" t="s">
        <v>1777</v>
      </c>
      <c r="O558" s="3" t="s">
        <v>1778</v>
      </c>
      <c r="P558">
        <f>IF(IFERROR(VLOOKUP(crocodile_dataset[[#This Row],[Observation ID]],A560:A1558,1,FALSE),0),1,0)</f>
        <v>0</v>
      </c>
    </row>
    <row r="559" spans="1:16" x14ac:dyDescent="0.2">
      <c r="A559" s="4">
        <v>558</v>
      </c>
      <c r="B559" s="3" t="s">
        <v>145</v>
      </c>
      <c r="C559" s="3" t="s">
        <v>146</v>
      </c>
      <c r="D559" s="3" t="s">
        <v>17</v>
      </c>
      <c r="E559" s="3" t="s">
        <v>18</v>
      </c>
      <c r="F559" s="1">
        <v>3.1</v>
      </c>
      <c r="G559" s="1">
        <v>156.30000000000001</v>
      </c>
      <c r="H559" s="3" t="s">
        <v>19</v>
      </c>
      <c r="I559" s="3" t="s">
        <v>104</v>
      </c>
      <c r="J559" s="2" t="s">
        <v>1779</v>
      </c>
      <c r="K559" s="3" t="s">
        <v>148</v>
      </c>
      <c r="L559" s="3" t="s">
        <v>475</v>
      </c>
      <c r="M559" s="3" t="s">
        <v>41</v>
      </c>
      <c r="N559" s="3" t="s">
        <v>1780</v>
      </c>
      <c r="O559" s="3" t="s">
        <v>1781</v>
      </c>
      <c r="P559">
        <f>IF(IFERROR(VLOOKUP(crocodile_dataset[[#This Row],[Observation ID]],A561:A1559,1,FALSE),0),1,0)</f>
        <v>0</v>
      </c>
    </row>
    <row r="560" spans="1:16" x14ac:dyDescent="0.2">
      <c r="A560" s="4">
        <v>559</v>
      </c>
      <c r="B560" s="3" t="s">
        <v>120</v>
      </c>
      <c r="C560" s="3" t="s">
        <v>121</v>
      </c>
      <c r="D560" s="3" t="s">
        <v>17</v>
      </c>
      <c r="E560" s="3" t="s">
        <v>18</v>
      </c>
      <c r="F560" s="1">
        <v>2.52</v>
      </c>
      <c r="G560" s="1">
        <v>100.7</v>
      </c>
      <c r="H560" s="3" t="s">
        <v>61</v>
      </c>
      <c r="I560" s="3" t="s">
        <v>104</v>
      </c>
      <c r="J560" s="2" t="s">
        <v>1782</v>
      </c>
      <c r="K560" s="3" t="s">
        <v>135</v>
      </c>
      <c r="L560" s="3" t="s">
        <v>124</v>
      </c>
      <c r="M560" s="3" t="s">
        <v>73</v>
      </c>
      <c r="N560" s="3" t="s">
        <v>1783</v>
      </c>
      <c r="O560" s="3" t="s">
        <v>1784</v>
      </c>
      <c r="P560">
        <f>IF(IFERROR(VLOOKUP(crocodile_dataset[[#This Row],[Observation ID]],A562:A1560,1,FALSE),0),1,0)</f>
        <v>0</v>
      </c>
    </row>
    <row r="561" spans="1:16" x14ac:dyDescent="0.2">
      <c r="A561" s="4">
        <v>560</v>
      </c>
      <c r="B561" s="3" t="s">
        <v>145</v>
      </c>
      <c r="C561" s="3" t="s">
        <v>146</v>
      </c>
      <c r="D561" s="3" t="s">
        <v>17</v>
      </c>
      <c r="E561" s="3" t="s">
        <v>18</v>
      </c>
      <c r="F561" s="1">
        <v>2.7</v>
      </c>
      <c r="G561" s="1">
        <v>115.8</v>
      </c>
      <c r="H561" s="3" t="s">
        <v>19</v>
      </c>
      <c r="I561" s="3" t="s">
        <v>38</v>
      </c>
      <c r="J561" s="2" t="s">
        <v>1785</v>
      </c>
      <c r="K561" s="3" t="s">
        <v>148</v>
      </c>
      <c r="L561" s="3" t="s">
        <v>23</v>
      </c>
      <c r="M561" s="3" t="s">
        <v>41</v>
      </c>
      <c r="N561" s="3" t="s">
        <v>1786</v>
      </c>
      <c r="O561" s="3" t="s">
        <v>1787</v>
      </c>
      <c r="P561">
        <f>IF(IFERROR(VLOOKUP(crocodile_dataset[[#This Row],[Observation ID]],A563:A1561,1,FALSE),0),1,0)</f>
        <v>0</v>
      </c>
    </row>
    <row r="562" spans="1:16" x14ac:dyDescent="0.2">
      <c r="A562" s="4">
        <v>561</v>
      </c>
      <c r="B562" s="3" t="s">
        <v>35</v>
      </c>
      <c r="C562" s="3" t="s">
        <v>36</v>
      </c>
      <c r="D562" s="3" t="s">
        <v>17</v>
      </c>
      <c r="E562" s="3" t="s">
        <v>18</v>
      </c>
      <c r="F562" s="1">
        <v>4.24</v>
      </c>
      <c r="G562" s="1">
        <v>444.1</v>
      </c>
      <c r="H562" s="3" t="s">
        <v>61</v>
      </c>
      <c r="I562" s="3" t="s">
        <v>104</v>
      </c>
      <c r="J562" s="2" t="s">
        <v>1788</v>
      </c>
      <c r="K562" s="3" t="s">
        <v>30</v>
      </c>
      <c r="L562" s="3" t="s">
        <v>244</v>
      </c>
      <c r="M562" s="3" t="s">
        <v>41</v>
      </c>
      <c r="N562" s="3" t="s">
        <v>1789</v>
      </c>
      <c r="O562" s="3" t="s">
        <v>1790</v>
      </c>
      <c r="P562">
        <f>IF(IFERROR(VLOOKUP(crocodile_dataset[[#This Row],[Observation ID]],A564:A1562,1,FALSE),0),1,0)</f>
        <v>0</v>
      </c>
    </row>
    <row r="563" spans="1:16" x14ac:dyDescent="0.2">
      <c r="A563" s="4">
        <v>562</v>
      </c>
      <c r="B563" s="3" t="s">
        <v>127</v>
      </c>
      <c r="C563" s="3" t="s">
        <v>128</v>
      </c>
      <c r="D563" s="3" t="s">
        <v>17</v>
      </c>
      <c r="E563" s="3" t="s">
        <v>18</v>
      </c>
      <c r="F563" s="1">
        <v>4.18</v>
      </c>
      <c r="G563" s="1">
        <v>542.29999999999995</v>
      </c>
      <c r="H563" s="3" t="s">
        <v>61</v>
      </c>
      <c r="I563" s="3" t="s">
        <v>104</v>
      </c>
      <c r="J563" s="2" t="s">
        <v>1791</v>
      </c>
      <c r="K563" s="3" t="s">
        <v>191</v>
      </c>
      <c r="L563" s="3" t="s">
        <v>266</v>
      </c>
      <c r="M563" s="3" t="s">
        <v>24</v>
      </c>
      <c r="N563" s="3" t="s">
        <v>1792</v>
      </c>
      <c r="O563" s="3" t="s">
        <v>1793</v>
      </c>
      <c r="P563">
        <f>IF(IFERROR(VLOOKUP(crocodile_dataset[[#This Row],[Observation ID]],A565:A1563,1,FALSE),0),1,0)</f>
        <v>0</v>
      </c>
    </row>
    <row r="564" spans="1:16" x14ac:dyDescent="0.2">
      <c r="A564" s="4">
        <v>563</v>
      </c>
      <c r="B564" s="3" t="s">
        <v>145</v>
      </c>
      <c r="C564" s="3" t="s">
        <v>146</v>
      </c>
      <c r="D564" s="3" t="s">
        <v>17</v>
      </c>
      <c r="E564" s="3" t="s">
        <v>18</v>
      </c>
      <c r="F564" s="1">
        <v>2.76</v>
      </c>
      <c r="G564" s="1">
        <v>126.3</v>
      </c>
      <c r="H564" s="3" t="s">
        <v>61</v>
      </c>
      <c r="I564" s="3" t="s">
        <v>104</v>
      </c>
      <c r="J564" s="2" t="s">
        <v>1794</v>
      </c>
      <c r="K564" s="3" t="s">
        <v>148</v>
      </c>
      <c r="L564" s="3" t="s">
        <v>23</v>
      </c>
      <c r="M564" s="3" t="s">
        <v>41</v>
      </c>
      <c r="N564" s="3" t="s">
        <v>1795</v>
      </c>
      <c r="O564" s="3" t="s">
        <v>1796</v>
      </c>
      <c r="P564">
        <f>IF(IFERROR(VLOOKUP(crocodile_dataset[[#This Row],[Observation ID]],A566:A1564,1,FALSE),0),1,0)</f>
        <v>0</v>
      </c>
    </row>
    <row r="565" spans="1:16" x14ac:dyDescent="0.2">
      <c r="A565" s="4">
        <v>564</v>
      </c>
      <c r="B565" s="3" t="s">
        <v>67</v>
      </c>
      <c r="C565" s="3" t="s">
        <v>68</v>
      </c>
      <c r="D565" s="3" t="s">
        <v>17</v>
      </c>
      <c r="E565" s="3" t="s">
        <v>69</v>
      </c>
      <c r="F565" s="1">
        <v>0.33</v>
      </c>
      <c r="G565" s="1">
        <v>5.5</v>
      </c>
      <c r="H565" s="3" t="s">
        <v>37</v>
      </c>
      <c r="I565" s="3" t="s">
        <v>38</v>
      </c>
      <c r="J565" s="2" t="s">
        <v>1797</v>
      </c>
      <c r="K565" s="3" t="s">
        <v>142</v>
      </c>
      <c r="L565" s="3" t="s">
        <v>72</v>
      </c>
      <c r="M565" s="3" t="s">
        <v>73</v>
      </c>
      <c r="N565" s="3" t="s">
        <v>1798</v>
      </c>
      <c r="O565" s="3" t="s">
        <v>1799</v>
      </c>
      <c r="P565">
        <f>IF(IFERROR(VLOOKUP(crocodile_dataset[[#This Row],[Observation ID]],A567:A1565,1,FALSE),0),1,0)</f>
        <v>0</v>
      </c>
    </row>
    <row r="566" spans="1:16" x14ac:dyDescent="0.2">
      <c r="A566" s="4">
        <v>565</v>
      </c>
      <c r="B566" s="3" t="s">
        <v>67</v>
      </c>
      <c r="C566" s="3" t="s">
        <v>68</v>
      </c>
      <c r="D566" s="3" t="s">
        <v>17</v>
      </c>
      <c r="E566" s="3" t="s">
        <v>69</v>
      </c>
      <c r="F566" s="1">
        <v>1.35</v>
      </c>
      <c r="G566" s="1">
        <v>20.100000000000001</v>
      </c>
      <c r="H566" s="3" t="s">
        <v>19</v>
      </c>
      <c r="I566" s="3" t="s">
        <v>20</v>
      </c>
      <c r="J566" s="2" t="s">
        <v>1800</v>
      </c>
      <c r="K566" s="3" t="s">
        <v>142</v>
      </c>
      <c r="L566" s="3" t="s">
        <v>72</v>
      </c>
      <c r="M566" s="3" t="s">
        <v>73</v>
      </c>
      <c r="N566" s="3" t="s">
        <v>1801</v>
      </c>
      <c r="O566" s="3" t="s">
        <v>1802</v>
      </c>
      <c r="P566">
        <f>IF(IFERROR(VLOOKUP(crocodile_dataset[[#This Row],[Observation ID]],A568:A1566,1,FALSE),0),1,0)</f>
        <v>0</v>
      </c>
    </row>
    <row r="567" spans="1:16" x14ac:dyDescent="0.2">
      <c r="A567" s="4">
        <v>566</v>
      </c>
      <c r="B567" s="3" t="s">
        <v>183</v>
      </c>
      <c r="C567" s="3" t="s">
        <v>184</v>
      </c>
      <c r="D567" s="3" t="s">
        <v>17</v>
      </c>
      <c r="E567" s="3" t="s">
        <v>18</v>
      </c>
      <c r="F567" s="1">
        <v>0.41</v>
      </c>
      <c r="G567" s="1">
        <v>17.5</v>
      </c>
      <c r="H567" s="3" t="s">
        <v>156</v>
      </c>
      <c r="I567" s="3" t="s">
        <v>104</v>
      </c>
      <c r="J567" s="2" t="s">
        <v>1803</v>
      </c>
      <c r="K567" s="3" t="s">
        <v>130</v>
      </c>
      <c r="L567" s="3" t="s">
        <v>195</v>
      </c>
      <c r="M567" s="3" t="s">
        <v>41</v>
      </c>
      <c r="N567" s="3" t="s">
        <v>1804</v>
      </c>
      <c r="O567" s="3" t="s">
        <v>1805</v>
      </c>
      <c r="P567">
        <f>IF(IFERROR(VLOOKUP(crocodile_dataset[[#This Row],[Observation ID]],A569:A1567,1,FALSE),0),1,0)</f>
        <v>0</v>
      </c>
    </row>
    <row r="568" spans="1:16" x14ac:dyDescent="0.2">
      <c r="A568" s="4">
        <v>567</v>
      </c>
      <c r="B568" s="3" t="s">
        <v>188</v>
      </c>
      <c r="C568" s="3" t="s">
        <v>189</v>
      </c>
      <c r="D568" s="3" t="s">
        <v>17</v>
      </c>
      <c r="E568" s="3" t="s">
        <v>18</v>
      </c>
      <c r="F568" s="1">
        <v>2.0299999999999998</v>
      </c>
      <c r="G568" s="1">
        <v>68.5</v>
      </c>
      <c r="H568" s="3" t="s">
        <v>37</v>
      </c>
      <c r="I568" s="3" t="s">
        <v>20</v>
      </c>
      <c r="J568" s="2" t="s">
        <v>1806</v>
      </c>
      <c r="K568" s="3" t="s">
        <v>252</v>
      </c>
      <c r="L568" s="3" t="s">
        <v>80</v>
      </c>
      <c r="M568" s="3" t="s">
        <v>24</v>
      </c>
      <c r="N568" s="3" t="s">
        <v>1807</v>
      </c>
      <c r="O568" s="3" t="s">
        <v>1808</v>
      </c>
      <c r="P568">
        <f>IF(IFERROR(VLOOKUP(crocodile_dataset[[#This Row],[Observation ID]],A570:A1568,1,FALSE),0),1,0)</f>
        <v>0</v>
      </c>
    </row>
    <row r="569" spans="1:16" x14ac:dyDescent="0.2">
      <c r="A569" s="4">
        <v>568</v>
      </c>
      <c r="B569" s="3" t="s">
        <v>127</v>
      </c>
      <c r="C569" s="3" t="s">
        <v>128</v>
      </c>
      <c r="D569" s="3" t="s">
        <v>17</v>
      </c>
      <c r="E569" s="3" t="s">
        <v>18</v>
      </c>
      <c r="F569" s="1">
        <v>5.4</v>
      </c>
      <c r="G569" s="1">
        <v>765.7</v>
      </c>
      <c r="H569" s="3" t="s">
        <v>19</v>
      </c>
      <c r="I569" s="3" t="s">
        <v>20</v>
      </c>
      <c r="J569" s="2" t="s">
        <v>1809</v>
      </c>
      <c r="K569" s="3" t="s">
        <v>52</v>
      </c>
      <c r="L569" s="3" t="s">
        <v>31</v>
      </c>
      <c r="M569" s="3" t="s">
        <v>24</v>
      </c>
      <c r="N569" s="3" t="s">
        <v>1810</v>
      </c>
      <c r="O569" s="3" t="s">
        <v>1811</v>
      </c>
      <c r="P569">
        <f>IF(IFERROR(VLOOKUP(crocodile_dataset[[#This Row],[Observation ID]],A571:A1569,1,FALSE),0),1,0)</f>
        <v>0</v>
      </c>
    </row>
    <row r="570" spans="1:16" x14ac:dyDescent="0.2">
      <c r="A570" s="4">
        <v>569</v>
      </c>
      <c r="B570" s="3" t="s">
        <v>320</v>
      </c>
      <c r="C570" s="3" t="s">
        <v>321</v>
      </c>
      <c r="D570" s="3" t="s">
        <v>17</v>
      </c>
      <c r="E570" s="3" t="s">
        <v>203</v>
      </c>
      <c r="F570" s="1">
        <v>0.47</v>
      </c>
      <c r="G570" s="1">
        <v>34.5</v>
      </c>
      <c r="H570" s="3" t="s">
        <v>156</v>
      </c>
      <c r="I570" s="3" t="s">
        <v>20</v>
      </c>
      <c r="J570" s="2" t="s">
        <v>1812</v>
      </c>
      <c r="K570" s="3" t="s">
        <v>330</v>
      </c>
      <c r="L570" s="3" t="s">
        <v>355</v>
      </c>
      <c r="M570" s="3" t="s">
        <v>323</v>
      </c>
      <c r="N570" s="3" t="s">
        <v>1813</v>
      </c>
      <c r="O570" s="3" t="s">
        <v>1814</v>
      </c>
      <c r="P570">
        <f>IF(IFERROR(VLOOKUP(crocodile_dataset[[#This Row],[Observation ID]],A572:A1570,1,FALSE),0),1,0)</f>
        <v>0</v>
      </c>
    </row>
    <row r="571" spans="1:16" x14ac:dyDescent="0.2">
      <c r="A571" s="4">
        <v>570</v>
      </c>
      <c r="B571" s="3" t="s">
        <v>67</v>
      </c>
      <c r="C571" s="3" t="s">
        <v>68</v>
      </c>
      <c r="D571" s="3" t="s">
        <v>17</v>
      </c>
      <c r="E571" s="3" t="s">
        <v>69</v>
      </c>
      <c r="F571" s="1">
        <v>1.4</v>
      </c>
      <c r="G571" s="1">
        <v>24.2</v>
      </c>
      <c r="H571" s="3" t="s">
        <v>19</v>
      </c>
      <c r="I571" s="3" t="s">
        <v>20</v>
      </c>
      <c r="J571" s="2" t="s">
        <v>700</v>
      </c>
      <c r="K571" s="3" t="s">
        <v>142</v>
      </c>
      <c r="L571" s="3" t="s">
        <v>72</v>
      </c>
      <c r="M571" s="3" t="s">
        <v>73</v>
      </c>
      <c r="N571" s="3" t="s">
        <v>1815</v>
      </c>
      <c r="O571" s="3" t="s">
        <v>1816</v>
      </c>
      <c r="P571">
        <f>IF(IFERROR(VLOOKUP(crocodile_dataset[[#This Row],[Observation ID]],A573:A1571,1,FALSE),0),1,0)</f>
        <v>0</v>
      </c>
    </row>
    <row r="572" spans="1:16" x14ac:dyDescent="0.2">
      <c r="A572" s="4">
        <v>571</v>
      </c>
      <c r="B572" s="3" t="s">
        <v>120</v>
      </c>
      <c r="C572" s="3" t="s">
        <v>121</v>
      </c>
      <c r="D572" s="3" t="s">
        <v>17</v>
      </c>
      <c r="E572" s="3" t="s">
        <v>18</v>
      </c>
      <c r="F572" s="1">
        <v>2.2000000000000002</v>
      </c>
      <c r="G572" s="1">
        <v>67.400000000000006</v>
      </c>
      <c r="H572" s="3" t="s">
        <v>19</v>
      </c>
      <c r="I572" s="3" t="s">
        <v>104</v>
      </c>
      <c r="J572" s="2" t="s">
        <v>1817</v>
      </c>
      <c r="K572" s="3" t="s">
        <v>135</v>
      </c>
      <c r="L572" s="3" t="s">
        <v>124</v>
      </c>
      <c r="M572" s="3" t="s">
        <v>73</v>
      </c>
      <c r="N572" s="3" t="s">
        <v>1818</v>
      </c>
      <c r="O572" s="3" t="s">
        <v>1819</v>
      </c>
      <c r="P572">
        <f>IF(IFERROR(VLOOKUP(crocodile_dataset[[#This Row],[Observation ID]],A574:A1572,1,FALSE),0),1,0)</f>
        <v>0</v>
      </c>
    </row>
    <row r="573" spans="1:16" x14ac:dyDescent="0.2">
      <c r="A573" s="4">
        <v>572</v>
      </c>
      <c r="B573" s="3" t="s">
        <v>183</v>
      </c>
      <c r="C573" s="3" t="s">
        <v>184</v>
      </c>
      <c r="D573" s="3" t="s">
        <v>17</v>
      </c>
      <c r="E573" s="3" t="s">
        <v>18</v>
      </c>
      <c r="F573" s="1">
        <v>1.81</v>
      </c>
      <c r="G573" s="1">
        <v>45.5</v>
      </c>
      <c r="H573" s="3" t="s">
        <v>61</v>
      </c>
      <c r="I573" s="3" t="s">
        <v>20</v>
      </c>
      <c r="J573" s="2" t="s">
        <v>1820</v>
      </c>
      <c r="K573" s="3" t="s">
        <v>130</v>
      </c>
      <c r="L573" s="3" t="s">
        <v>46</v>
      </c>
      <c r="M573" s="3" t="s">
        <v>41</v>
      </c>
      <c r="N573" s="3" t="s">
        <v>1821</v>
      </c>
      <c r="O573" s="3" t="s">
        <v>1822</v>
      </c>
      <c r="P573">
        <f>IF(IFERROR(VLOOKUP(crocodile_dataset[[#This Row],[Observation ID]],A575:A1573,1,FALSE),0),1,0)</f>
        <v>0</v>
      </c>
    </row>
    <row r="574" spans="1:16" x14ac:dyDescent="0.2">
      <c r="A574" s="4">
        <v>573</v>
      </c>
      <c r="B574" s="3" t="s">
        <v>87</v>
      </c>
      <c r="C574" s="3" t="s">
        <v>88</v>
      </c>
      <c r="D574" s="3" t="s">
        <v>17</v>
      </c>
      <c r="E574" s="3" t="s">
        <v>69</v>
      </c>
      <c r="F574" s="1">
        <v>1.01</v>
      </c>
      <c r="G574" s="1">
        <v>10</v>
      </c>
      <c r="H574" s="3" t="s">
        <v>37</v>
      </c>
      <c r="I574" s="3" t="s">
        <v>104</v>
      </c>
      <c r="J574" s="2" t="s">
        <v>1823</v>
      </c>
      <c r="K574" s="3" t="s">
        <v>90</v>
      </c>
      <c r="L574" s="3" t="s">
        <v>72</v>
      </c>
      <c r="M574" s="3" t="s">
        <v>32</v>
      </c>
      <c r="N574" s="3" t="s">
        <v>1824</v>
      </c>
      <c r="O574" s="3" t="s">
        <v>1825</v>
      </c>
      <c r="P574">
        <f>IF(IFERROR(VLOOKUP(crocodile_dataset[[#This Row],[Observation ID]],A576:A1574,1,FALSE),0),1,0)</f>
        <v>0</v>
      </c>
    </row>
    <row r="575" spans="1:16" x14ac:dyDescent="0.2">
      <c r="A575" s="4">
        <v>574</v>
      </c>
      <c r="B575" s="3" t="s">
        <v>115</v>
      </c>
      <c r="C575" s="3" t="s">
        <v>116</v>
      </c>
      <c r="D575" s="3" t="s">
        <v>17</v>
      </c>
      <c r="E575" s="3" t="s">
        <v>18</v>
      </c>
      <c r="F575" s="1">
        <v>4.3499999999999996</v>
      </c>
      <c r="G575" s="1">
        <v>507.6</v>
      </c>
      <c r="H575" s="3" t="s">
        <v>19</v>
      </c>
      <c r="I575" s="3" t="s">
        <v>38</v>
      </c>
      <c r="J575" s="2" t="s">
        <v>1826</v>
      </c>
      <c r="K575" s="3" t="s">
        <v>282</v>
      </c>
      <c r="L575" s="3" t="s">
        <v>46</v>
      </c>
      <c r="M575" s="3" t="s">
        <v>24</v>
      </c>
      <c r="N575" s="3" t="s">
        <v>1827</v>
      </c>
      <c r="O575" s="3" t="s">
        <v>1828</v>
      </c>
      <c r="P575">
        <f>IF(IFERROR(VLOOKUP(crocodile_dataset[[#This Row],[Observation ID]],A577:A1575,1,FALSE),0),1,0)</f>
        <v>0</v>
      </c>
    </row>
    <row r="576" spans="1:16" x14ac:dyDescent="0.2">
      <c r="A576" s="4">
        <v>575</v>
      </c>
      <c r="B576" s="3" t="s">
        <v>15</v>
      </c>
      <c r="C576" s="3" t="s">
        <v>16</v>
      </c>
      <c r="D576" s="3" t="s">
        <v>17</v>
      </c>
      <c r="E576" s="3" t="s">
        <v>18</v>
      </c>
      <c r="F576" s="1">
        <v>0.32</v>
      </c>
      <c r="G576" s="1">
        <v>34.1</v>
      </c>
      <c r="H576" s="3" t="s">
        <v>156</v>
      </c>
      <c r="I576" s="3" t="s">
        <v>104</v>
      </c>
      <c r="J576" s="2" t="s">
        <v>1829</v>
      </c>
      <c r="K576" s="3" t="s">
        <v>45</v>
      </c>
      <c r="L576" s="3" t="s">
        <v>84</v>
      </c>
      <c r="M576" s="3" t="s">
        <v>24</v>
      </c>
      <c r="N576" s="3" t="s">
        <v>1830</v>
      </c>
      <c r="O576" s="3" t="s">
        <v>1831</v>
      </c>
      <c r="P576">
        <f>IF(IFERROR(VLOOKUP(crocodile_dataset[[#This Row],[Observation ID]],A578:A1576,1,FALSE),0),1,0)</f>
        <v>0</v>
      </c>
    </row>
    <row r="577" spans="1:16" x14ac:dyDescent="0.2">
      <c r="A577" s="4">
        <v>576</v>
      </c>
      <c r="B577" s="3" t="s">
        <v>59</v>
      </c>
      <c r="C577" s="3" t="s">
        <v>60</v>
      </c>
      <c r="D577" s="3" t="s">
        <v>17</v>
      </c>
      <c r="E577" s="3" t="s">
        <v>18</v>
      </c>
      <c r="F577" s="1">
        <v>3.13</v>
      </c>
      <c r="G577" s="1">
        <v>196.2</v>
      </c>
      <c r="H577" s="3" t="s">
        <v>19</v>
      </c>
      <c r="I577" s="3" t="s">
        <v>20</v>
      </c>
      <c r="J577" s="2" t="s">
        <v>1832</v>
      </c>
      <c r="K577" s="3" t="s">
        <v>293</v>
      </c>
      <c r="L577" s="3" t="s">
        <v>23</v>
      </c>
      <c r="M577" s="3" t="s">
        <v>41</v>
      </c>
      <c r="N577" s="3" t="s">
        <v>1833</v>
      </c>
      <c r="O577" s="3" t="s">
        <v>1834</v>
      </c>
      <c r="P577">
        <f>IF(IFERROR(VLOOKUP(crocodile_dataset[[#This Row],[Observation ID]],A579:A1577,1,FALSE),0),1,0)</f>
        <v>0</v>
      </c>
    </row>
    <row r="578" spans="1:16" x14ac:dyDescent="0.2">
      <c r="A578" s="4">
        <v>577</v>
      </c>
      <c r="B578" s="3" t="s">
        <v>59</v>
      </c>
      <c r="C578" s="3" t="s">
        <v>60</v>
      </c>
      <c r="D578" s="3" t="s">
        <v>17</v>
      </c>
      <c r="E578" s="3" t="s">
        <v>18</v>
      </c>
      <c r="F578" s="1">
        <v>0.91</v>
      </c>
      <c r="G578" s="1">
        <v>36.9</v>
      </c>
      <c r="H578" s="3" t="s">
        <v>37</v>
      </c>
      <c r="I578" s="3" t="s">
        <v>38</v>
      </c>
      <c r="J578" s="2" t="s">
        <v>1835</v>
      </c>
      <c r="K578" s="3" t="s">
        <v>63</v>
      </c>
      <c r="L578" s="3" t="s">
        <v>64</v>
      </c>
      <c r="M578" s="3" t="s">
        <v>41</v>
      </c>
      <c r="N578" s="3" t="s">
        <v>1836</v>
      </c>
      <c r="O578" s="3" t="s">
        <v>1837</v>
      </c>
      <c r="P578">
        <f>IF(IFERROR(VLOOKUP(crocodile_dataset[[#This Row],[Observation ID]],A580:A1578,1,FALSE),0),1,0)</f>
        <v>0</v>
      </c>
    </row>
    <row r="579" spans="1:16" x14ac:dyDescent="0.2">
      <c r="A579" s="4">
        <v>578</v>
      </c>
      <c r="B579" s="3" t="s">
        <v>27</v>
      </c>
      <c r="C579" s="3" t="s">
        <v>28</v>
      </c>
      <c r="D579" s="3" t="s">
        <v>17</v>
      </c>
      <c r="E579" s="3" t="s">
        <v>18</v>
      </c>
      <c r="F579" s="1">
        <v>3.62</v>
      </c>
      <c r="G579" s="1">
        <v>210.4</v>
      </c>
      <c r="H579" s="3" t="s">
        <v>61</v>
      </c>
      <c r="I579" s="3" t="s">
        <v>38</v>
      </c>
      <c r="J579" s="2" t="s">
        <v>1838</v>
      </c>
      <c r="K579" s="3" t="s">
        <v>30</v>
      </c>
      <c r="L579" s="3" t="s">
        <v>31</v>
      </c>
      <c r="M579" s="3" t="s">
        <v>32</v>
      </c>
      <c r="N579" s="3" t="s">
        <v>1839</v>
      </c>
      <c r="O579" s="3" t="s">
        <v>1840</v>
      </c>
      <c r="P579">
        <f>IF(IFERROR(VLOOKUP(crocodile_dataset[[#This Row],[Observation ID]],A581:A1579,1,FALSE),0),1,0)</f>
        <v>0</v>
      </c>
    </row>
    <row r="580" spans="1:16" x14ac:dyDescent="0.2">
      <c r="A580" s="4">
        <v>579</v>
      </c>
      <c r="B580" s="3" t="s">
        <v>201</v>
      </c>
      <c r="C580" s="3" t="s">
        <v>202</v>
      </c>
      <c r="D580" s="3" t="s">
        <v>17</v>
      </c>
      <c r="E580" s="3" t="s">
        <v>203</v>
      </c>
      <c r="F580" s="1">
        <v>2.81</v>
      </c>
      <c r="G580" s="1">
        <v>146.9</v>
      </c>
      <c r="H580" s="3" t="s">
        <v>61</v>
      </c>
      <c r="I580" s="3" t="s">
        <v>20</v>
      </c>
      <c r="J580" s="2" t="s">
        <v>1841</v>
      </c>
      <c r="K580" s="3" t="s">
        <v>538</v>
      </c>
      <c r="L580" s="3" t="s">
        <v>23</v>
      </c>
      <c r="M580" s="3" t="s">
        <v>41</v>
      </c>
      <c r="N580" s="3" t="s">
        <v>1842</v>
      </c>
      <c r="O580" s="3" t="s">
        <v>1843</v>
      </c>
      <c r="P580">
        <f>IF(IFERROR(VLOOKUP(crocodile_dataset[[#This Row],[Observation ID]],A582:A1580,1,FALSE),0),1,0)</f>
        <v>0</v>
      </c>
    </row>
    <row r="581" spans="1:16" x14ac:dyDescent="0.2">
      <c r="A581" s="4">
        <v>580</v>
      </c>
      <c r="B581" s="3" t="s">
        <v>392</v>
      </c>
      <c r="C581" s="3" t="s">
        <v>393</v>
      </c>
      <c r="D581" s="3" t="s">
        <v>17</v>
      </c>
      <c r="E581" s="3" t="s">
        <v>18</v>
      </c>
      <c r="F581" s="1">
        <v>3.11</v>
      </c>
      <c r="G581" s="1">
        <v>134.80000000000001</v>
      </c>
      <c r="H581" s="3" t="s">
        <v>19</v>
      </c>
      <c r="I581" s="3" t="s">
        <v>20</v>
      </c>
      <c r="J581" s="2" t="s">
        <v>1844</v>
      </c>
      <c r="K581" s="3" t="s">
        <v>191</v>
      </c>
      <c r="L581" s="3" t="s">
        <v>46</v>
      </c>
      <c r="M581" s="3" t="s">
        <v>24</v>
      </c>
      <c r="N581" s="3" t="s">
        <v>1845</v>
      </c>
      <c r="O581" s="3" t="s">
        <v>1846</v>
      </c>
      <c r="P581">
        <f>IF(IFERROR(VLOOKUP(crocodile_dataset[[#This Row],[Observation ID]],A583:A1581,1,FALSE),0),1,0)</f>
        <v>0</v>
      </c>
    </row>
    <row r="582" spans="1:16" x14ac:dyDescent="0.2">
      <c r="A582" s="4">
        <v>581</v>
      </c>
      <c r="B582" s="3" t="s">
        <v>49</v>
      </c>
      <c r="C582" s="3" t="s">
        <v>50</v>
      </c>
      <c r="D582" s="3" t="s">
        <v>17</v>
      </c>
      <c r="E582" s="3" t="s">
        <v>18</v>
      </c>
      <c r="F582" s="1">
        <v>2.5099999999999998</v>
      </c>
      <c r="G582" s="1">
        <v>124.6</v>
      </c>
      <c r="H582" s="3" t="s">
        <v>61</v>
      </c>
      <c r="I582" s="3" t="s">
        <v>104</v>
      </c>
      <c r="J582" s="2" t="s">
        <v>1847</v>
      </c>
      <c r="K582" s="3" t="s">
        <v>1169</v>
      </c>
      <c r="L582" s="3" t="s">
        <v>46</v>
      </c>
      <c r="M582" s="3" t="s">
        <v>32</v>
      </c>
      <c r="N582" s="3" t="s">
        <v>1848</v>
      </c>
      <c r="O582" s="3" t="s">
        <v>1849</v>
      </c>
      <c r="P582">
        <f>IF(IFERROR(VLOOKUP(crocodile_dataset[[#This Row],[Observation ID]],A584:A1582,1,FALSE),0),1,0)</f>
        <v>0</v>
      </c>
    </row>
    <row r="583" spans="1:16" x14ac:dyDescent="0.2">
      <c r="A583" s="4">
        <v>582</v>
      </c>
      <c r="B583" s="3" t="s">
        <v>320</v>
      </c>
      <c r="C583" s="3" t="s">
        <v>321</v>
      </c>
      <c r="D583" s="3" t="s">
        <v>17</v>
      </c>
      <c r="E583" s="3" t="s">
        <v>203</v>
      </c>
      <c r="F583" s="1">
        <v>2.82</v>
      </c>
      <c r="G583" s="1">
        <v>160.9</v>
      </c>
      <c r="H583" s="3" t="s">
        <v>19</v>
      </c>
      <c r="I583" s="3" t="s">
        <v>38</v>
      </c>
      <c r="J583" s="2" t="s">
        <v>1850</v>
      </c>
      <c r="K583" s="3" t="s">
        <v>354</v>
      </c>
      <c r="L583" s="3" t="s">
        <v>355</v>
      </c>
      <c r="M583" s="3" t="s">
        <v>323</v>
      </c>
      <c r="N583" s="3" t="s">
        <v>1851</v>
      </c>
      <c r="O583" s="3" t="s">
        <v>1852</v>
      </c>
      <c r="P583">
        <f>IF(IFERROR(VLOOKUP(crocodile_dataset[[#This Row],[Observation ID]],A585:A1583,1,FALSE),0),1,0)</f>
        <v>0</v>
      </c>
    </row>
    <row r="584" spans="1:16" x14ac:dyDescent="0.2">
      <c r="A584" s="4">
        <v>583</v>
      </c>
      <c r="B584" s="3" t="s">
        <v>15</v>
      </c>
      <c r="C584" s="3" t="s">
        <v>16</v>
      </c>
      <c r="D584" s="3" t="s">
        <v>17</v>
      </c>
      <c r="E584" s="3" t="s">
        <v>18</v>
      </c>
      <c r="F584" s="1">
        <v>2.58</v>
      </c>
      <c r="G584" s="1">
        <v>87.1</v>
      </c>
      <c r="H584" s="3" t="s">
        <v>61</v>
      </c>
      <c r="I584" s="3" t="s">
        <v>38</v>
      </c>
      <c r="J584" s="2" t="s">
        <v>1853</v>
      </c>
      <c r="K584" s="3" t="s">
        <v>233</v>
      </c>
      <c r="L584" s="3" t="s">
        <v>23</v>
      </c>
      <c r="M584" s="3" t="s">
        <v>24</v>
      </c>
      <c r="N584" s="3" t="s">
        <v>1854</v>
      </c>
      <c r="O584" s="3" t="s">
        <v>1855</v>
      </c>
      <c r="P584">
        <f>IF(IFERROR(VLOOKUP(crocodile_dataset[[#This Row],[Observation ID]],A586:A1584,1,FALSE),0),1,0)</f>
        <v>0</v>
      </c>
    </row>
    <row r="585" spans="1:16" x14ac:dyDescent="0.2">
      <c r="A585" s="4">
        <v>584</v>
      </c>
      <c r="B585" s="3" t="s">
        <v>76</v>
      </c>
      <c r="C585" s="3" t="s">
        <v>77</v>
      </c>
      <c r="D585" s="3" t="s">
        <v>17</v>
      </c>
      <c r="E585" s="3" t="s">
        <v>18</v>
      </c>
      <c r="F585" s="1">
        <v>2.74</v>
      </c>
      <c r="G585" s="1">
        <v>150.1</v>
      </c>
      <c r="H585" s="3" t="s">
        <v>19</v>
      </c>
      <c r="I585" s="3" t="s">
        <v>104</v>
      </c>
      <c r="J585" s="2" t="s">
        <v>1856</v>
      </c>
      <c r="K585" s="3" t="s">
        <v>415</v>
      </c>
      <c r="L585" s="3" t="s">
        <v>80</v>
      </c>
      <c r="M585" s="3" t="s">
        <v>24</v>
      </c>
      <c r="N585" s="3" t="s">
        <v>1857</v>
      </c>
      <c r="O585" s="3" t="s">
        <v>1858</v>
      </c>
      <c r="P585">
        <f>IF(IFERROR(VLOOKUP(crocodile_dataset[[#This Row],[Observation ID]],A587:A1585,1,FALSE),0),1,0)</f>
        <v>0</v>
      </c>
    </row>
    <row r="586" spans="1:16" x14ac:dyDescent="0.2">
      <c r="A586" s="4">
        <v>585</v>
      </c>
      <c r="B586" s="3" t="s">
        <v>188</v>
      </c>
      <c r="C586" s="3" t="s">
        <v>189</v>
      </c>
      <c r="D586" s="3" t="s">
        <v>17</v>
      </c>
      <c r="E586" s="3" t="s">
        <v>18</v>
      </c>
      <c r="F586" s="1">
        <v>0.72</v>
      </c>
      <c r="G586" s="1">
        <v>33.799999999999997</v>
      </c>
      <c r="H586" s="3" t="s">
        <v>37</v>
      </c>
      <c r="I586" s="3" t="s">
        <v>38</v>
      </c>
      <c r="J586" s="2" t="s">
        <v>1859</v>
      </c>
      <c r="K586" s="3" t="s">
        <v>191</v>
      </c>
      <c r="L586" s="3" t="s">
        <v>46</v>
      </c>
      <c r="M586" s="3" t="s">
        <v>24</v>
      </c>
      <c r="N586" s="3" t="s">
        <v>1860</v>
      </c>
      <c r="O586" s="3" t="s">
        <v>1861</v>
      </c>
      <c r="P586">
        <f>IF(IFERROR(VLOOKUP(crocodile_dataset[[#This Row],[Observation ID]],A588:A1586,1,FALSE),0),1,0)</f>
        <v>0</v>
      </c>
    </row>
    <row r="587" spans="1:16" x14ac:dyDescent="0.2">
      <c r="A587" s="4">
        <v>586</v>
      </c>
      <c r="B587" s="3" t="s">
        <v>87</v>
      </c>
      <c r="C587" s="3" t="s">
        <v>88</v>
      </c>
      <c r="D587" s="3" t="s">
        <v>17</v>
      </c>
      <c r="E587" s="3" t="s">
        <v>69</v>
      </c>
      <c r="F587" s="1">
        <v>1.0900000000000001</v>
      </c>
      <c r="G587" s="1">
        <v>11</v>
      </c>
      <c r="H587" s="3" t="s">
        <v>19</v>
      </c>
      <c r="I587" s="3" t="s">
        <v>20</v>
      </c>
      <c r="J587" s="2" t="s">
        <v>1862</v>
      </c>
      <c r="K587" s="3" t="s">
        <v>90</v>
      </c>
      <c r="L587" s="3" t="s">
        <v>91</v>
      </c>
      <c r="M587" s="3" t="s">
        <v>32</v>
      </c>
      <c r="N587" s="3" t="s">
        <v>1863</v>
      </c>
      <c r="O587" s="3" t="s">
        <v>1864</v>
      </c>
      <c r="P587">
        <f>IF(IFERROR(VLOOKUP(crocodile_dataset[[#This Row],[Observation ID]],A589:A1587,1,FALSE),0),1,0)</f>
        <v>0</v>
      </c>
    </row>
    <row r="588" spans="1:16" x14ac:dyDescent="0.2">
      <c r="A588" s="4">
        <v>587</v>
      </c>
      <c r="B588" s="3" t="s">
        <v>392</v>
      </c>
      <c r="C588" s="3" t="s">
        <v>393</v>
      </c>
      <c r="D588" s="3" t="s">
        <v>17</v>
      </c>
      <c r="E588" s="3" t="s">
        <v>18</v>
      </c>
      <c r="F588" s="1">
        <v>0.49</v>
      </c>
      <c r="G588" s="1">
        <v>32.200000000000003</v>
      </c>
      <c r="H588" s="3" t="s">
        <v>156</v>
      </c>
      <c r="I588" s="3" t="s">
        <v>20</v>
      </c>
      <c r="J588" s="2" t="s">
        <v>1865</v>
      </c>
      <c r="K588" s="3" t="s">
        <v>191</v>
      </c>
      <c r="L588" s="3" t="s">
        <v>46</v>
      </c>
      <c r="M588" s="3" t="s">
        <v>24</v>
      </c>
      <c r="N588" s="3" t="s">
        <v>1866</v>
      </c>
      <c r="O588" s="3" t="s">
        <v>1867</v>
      </c>
      <c r="P588">
        <f>IF(IFERROR(VLOOKUP(crocodile_dataset[[#This Row],[Observation ID]],A590:A1588,1,FALSE),0),1,0)</f>
        <v>0</v>
      </c>
    </row>
    <row r="589" spans="1:16" x14ac:dyDescent="0.2">
      <c r="A589" s="4">
        <v>588</v>
      </c>
      <c r="B589" s="3" t="s">
        <v>183</v>
      </c>
      <c r="C589" s="3" t="s">
        <v>184</v>
      </c>
      <c r="D589" s="3" t="s">
        <v>17</v>
      </c>
      <c r="E589" s="3" t="s">
        <v>18</v>
      </c>
      <c r="F589" s="1">
        <v>2.0499999999999998</v>
      </c>
      <c r="G589" s="1">
        <v>71.900000000000006</v>
      </c>
      <c r="H589" s="3" t="s">
        <v>61</v>
      </c>
      <c r="I589" s="3" t="s">
        <v>38</v>
      </c>
      <c r="J589" s="2" t="s">
        <v>1868</v>
      </c>
      <c r="K589" s="3" t="s">
        <v>130</v>
      </c>
      <c r="L589" s="3" t="s">
        <v>46</v>
      </c>
      <c r="M589" s="3" t="s">
        <v>41</v>
      </c>
      <c r="N589" s="3" t="s">
        <v>1869</v>
      </c>
      <c r="O589" s="3" t="s">
        <v>1870</v>
      </c>
      <c r="P589">
        <f>IF(IFERROR(VLOOKUP(crocodile_dataset[[#This Row],[Observation ID]],A591:A1589,1,FALSE),0),1,0)</f>
        <v>0</v>
      </c>
    </row>
    <row r="590" spans="1:16" x14ac:dyDescent="0.2">
      <c r="A590" s="4">
        <v>589</v>
      </c>
      <c r="B590" s="3" t="s">
        <v>35</v>
      </c>
      <c r="C590" s="3" t="s">
        <v>36</v>
      </c>
      <c r="D590" s="3" t="s">
        <v>17</v>
      </c>
      <c r="E590" s="3" t="s">
        <v>18</v>
      </c>
      <c r="F590" s="1">
        <v>3.9</v>
      </c>
      <c r="G590" s="1">
        <v>428.9</v>
      </c>
      <c r="H590" s="3" t="s">
        <v>61</v>
      </c>
      <c r="I590" s="3" t="s">
        <v>38</v>
      </c>
      <c r="J590" s="2" t="s">
        <v>1871</v>
      </c>
      <c r="K590" s="3" t="s">
        <v>30</v>
      </c>
      <c r="L590" s="3" t="s">
        <v>40</v>
      </c>
      <c r="M590" s="3" t="s">
        <v>41</v>
      </c>
      <c r="N590" s="3" t="s">
        <v>1872</v>
      </c>
      <c r="O590" s="3" t="s">
        <v>1873</v>
      </c>
      <c r="P590">
        <f>IF(IFERROR(VLOOKUP(crocodile_dataset[[#This Row],[Observation ID]],A592:A1590,1,FALSE),0),1,0)</f>
        <v>0</v>
      </c>
    </row>
    <row r="591" spans="1:16" x14ac:dyDescent="0.2">
      <c r="A591" s="4">
        <v>590</v>
      </c>
      <c r="B591" s="3" t="s">
        <v>115</v>
      </c>
      <c r="C591" s="3" t="s">
        <v>116</v>
      </c>
      <c r="D591" s="3" t="s">
        <v>17</v>
      </c>
      <c r="E591" s="3" t="s">
        <v>18</v>
      </c>
      <c r="F591" s="1">
        <v>4.37</v>
      </c>
      <c r="G591" s="1">
        <v>601.29999999999995</v>
      </c>
      <c r="H591" s="3" t="s">
        <v>19</v>
      </c>
      <c r="I591" s="3" t="s">
        <v>20</v>
      </c>
      <c r="J591" s="2" t="s">
        <v>1874</v>
      </c>
      <c r="K591" s="3" t="s">
        <v>637</v>
      </c>
      <c r="L591" s="3" t="s">
        <v>80</v>
      </c>
      <c r="M591" s="3" t="s">
        <v>24</v>
      </c>
      <c r="N591" s="3" t="s">
        <v>1875</v>
      </c>
      <c r="O591" s="3" t="s">
        <v>1876</v>
      </c>
      <c r="P591">
        <f>IF(IFERROR(VLOOKUP(crocodile_dataset[[#This Row],[Observation ID]],A593:A1591,1,FALSE),0),1,0)</f>
        <v>0</v>
      </c>
    </row>
    <row r="592" spans="1:16" x14ac:dyDescent="0.2">
      <c r="A592" s="4">
        <v>591</v>
      </c>
      <c r="B592" s="3" t="s">
        <v>35</v>
      </c>
      <c r="C592" s="3" t="s">
        <v>36</v>
      </c>
      <c r="D592" s="3" t="s">
        <v>17</v>
      </c>
      <c r="E592" s="3" t="s">
        <v>18</v>
      </c>
      <c r="F592" s="1">
        <v>1.25</v>
      </c>
      <c r="G592" s="1">
        <v>102.9</v>
      </c>
      <c r="H592" s="3" t="s">
        <v>37</v>
      </c>
      <c r="I592" s="3" t="s">
        <v>20</v>
      </c>
      <c r="J592" s="2" t="s">
        <v>1877</v>
      </c>
      <c r="K592" s="3" t="s">
        <v>30</v>
      </c>
      <c r="L592" s="3" t="s">
        <v>40</v>
      </c>
      <c r="M592" s="3" t="s">
        <v>41</v>
      </c>
      <c r="N592" s="3" t="s">
        <v>1878</v>
      </c>
      <c r="O592" s="3" t="s">
        <v>1879</v>
      </c>
      <c r="P592">
        <f>IF(IFERROR(VLOOKUP(crocodile_dataset[[#This Row],[Observation ID]],A594:A1592,1,FALSE),0),1,0)</f>
        <v>0</v>
      </c>
    </row>
    <row r="593" spans="1:16" x14ac:dyDescent="0.2">
      <c r="A593" s="4">
        <v>592</v>
      </c>
      <c r="B593" s="3" t="s">
        <v>188</v>
      </c>
      <c r="C593" s="3" t="s">
        <v>189</v>
      </c>
      <c r="D593" s="3" t="s">
        <v>17</v>
      </c>
      <c r="E593" s="3" t="s">
        <v>18</v>
      </c>
      <c r="F593" s="1">
        <v>2.39</v>
      </c>
      <c r="G593" s="1">
        <v>98.6</v>
      </c>
      <c r="H593" s="3" t="s">
        <v>19</v>
      </c>
      <c r="I593" s="3" t="s">
        <v>104</v>
      </c>
      <c r="J593" s="2" t="s">
        <v>1880</v>
      </c>
      <c r="K593" s="3" t="s">
        <v>191</v>
      </c>
      <c r="L593" s="3" t="s">
        <v>80</v>
      </c>
      <c r="M593" s="3" t="s">
        <v>24</v>
      </c>
      <c r="N593" s="3" t="s">
        <v>1881</v>
      </c>
      <c r="O593" s="3" t="s">
        <v>1882</v>
      </c>
      <c r="P593">
        <f>IF(IFERROR(VLOOKUP(crocodile_dataset[[#This Row],[Observation ID]],A595:A1593,1,FALSE),0),1,0)</f>
        <v>0</v>
      </c>
    </row>
    <row r="594" spans="1:16" x14ac:dyDescent="0.2">
      <c r="A594" s="4">
        <v>593</v>
      </c>
      <c r="B594" s="3" t="s">
        <v>145</v>
      </c>
      <c r="C594" s="3" t="s">
        <v>146</v>
      </c>
      <c r="D594" s="3" t="s">
        <v>17</v>
      </c>
      <c r="E594" s="3" t="s">
        <v>18</v>
      </c>
      <c r="F594" s="1">
        <v>0.46</v>
      </c>
      <c r="G594" s="1">
        <v>36.700000000000003</v>
      </c>
      <c r="H594" s="3" t="s">
        <v>156</v>
      </c>
      <c r="I594" s="3" t="s">
        <v>38</v>
      </c>
      <c r="J594" s="2" t="s">
        <v>1883</v>
      </c>
      <c r="K594" s="3" t="s">
        <v>148</v>
      </c>
      <c r="L594" s="3" t="s">
        <v>23</v>
      </c>
      <c r="M594" s="3" t="s">
        <v>41</v>
      </c>
      <c r="N594" s="3" t="s">
        <v>1884</v>
      </c>
      <c r="O594" s="3" t="s">
        <v>1885</v>
      </c>
      <c r="P594">
        <f>IF(IFERROR(VLOOKUP(crocodile_dataset[[#This Row],[Observation ID]],A596:A1594,1,FALSE),0),1,0)</f>
        <v>0</v>
      </c>
    </row>
    <row r="595" spans="1:16" x14ac:dyDescent="0.2">
      <c r="A595" s="4">
        <v>594</v>
      </c>
      <c r="B595" s="3" t="s">
        <v>127</v>
      </c>
      <c r="C595" s="3" t="s">
        <v>128</v>
      </c>
      <c r="D595" s="3" t="s">
        <v>17</v>
      </c>
      <c r="E595" s="3" t="s">
        <v>18</v>
      </c>
      <c r="F595" s="1">
        <v>4.99</v>
      </c>
      <c r="G595" s="1">
        <v>779.4</v>
      </c>
      <c r="H595" s="3" t="s">
        <v>61</v>
      </c>
      <c r="I595" s="3" t="s">
        <v>38</v>
      </c>
      <c r="J595" s="2" t="s">
        <v>1886</v>
      </c>
      <c r="K595" s="3" t="s">
        <v>210</v>
      </c>
      <c r="L595" s="3" t="s">
        <v>31</v>
      </c>
      <c r="M595" s="3" t="s">
        <v>24</v>
      </c>
      <c r="N595" s="3" t="s">
        <v>1887</v>
      </c>
      <c r="O595" s="3" t="s">
        <v>1888</v>
      </c>
      <c r="P595">
        <f>IF(IFERROR(VLOOKUP(crocodile_dataset[[#This Row],[Observation ID]],A597:A1595,1,FALSE),0),1,0)</f>
        <v>0</v>
      </c>
    </row>
    <row r="596" spans="1:16" x14ac:dyDescent="0.2">
      <c r="A596" s="4">
        <v>595</v>
      </c>
      <c r="B596" s="3" t="s">
        <v>76</v>
      </c>
      <c r="C596" s="3" t="s">
        <v>77</v>
      </c>
      <c r="D596" s="3" t="s">
        <v>17</v>
      </c>
      <c r="E596" s="3" t="s">
        <v>18</v>
      </c>
      <c r="F596" s="1">
        <v>2.3199999999999998</v>
      </c>
      <c r="G596" s="1">
        <v>102.4</v>
      </c>
      <c r="H596" s="3" t="s">
        <v>61</v>
      </c>
      <c r="I596" s="3" t="s">
        <v>38</v>
      </c>
      <c r="J596" s="2" t="s">
        <v>1733</v>
      </c>
      <c r="K596" s="3" t="s">
        <v>415</v>
      </c>
      <c r="L596" s="3" t="s">
        <v>80</v>
      </c>
      <c r="M596" s="3" t="s">
        <v>24</v>
      </c>
      <c r="N596" s="3" t="s">
        <v>1889</v>
      </c>
      <c r="O596" s="3" t="s">
        <v>1890</v>
      </c>
      <c r="P596">
        <f>IF(IFERROR(VLOOKUP(crocodile_dataset[[#This Row],[Observation ID]],A598:A1596,1,FALSE),0),1,0)</f>
        <v>0</v>
      </c>
    </row>
    <row r="597" spans="1:16" x14ac:dyDescent="0.2">
      <c r="A597" s="4">
        <v>596</v>
      </c>
      <c r="B597" s="3" t="s">
        <v>127</v>
      </c>
      <c r="C597" s="3" t="s">
        <v>128</v>
      </c>
      <c r="D597" s="3" t="s">
        <v>17</v>
      </c>
      <c r="E597" s="3" t="s">
        <v>18</v>
      </c>
      <c r="F597" s="1">
        <v>4.3099999999999996</v>
      </c>
      <c r="G597" s="1">
        <v>514.4</v>
      </c>
      <c r="H597" s="3" t="s">
        <v>61</v>
      </c>
      <c r="I597" s="3" t="s">
        <v>104</v>
      </c>
      <c r="J597" s="2" t="s">
        <v>1891</v>
      </c>
      <c r="K597" s="3" t="s">
        <v>130</v>
      </c>
      <c r="L597" s="3" t="s">
        <v>131</v>
      </c>
      <c r="M597" s="3" t="s">
        <v>24</v>
      </c>
      <c r="N597" s="3" t="s">
        <v>1892</v>
      </c>
      <c r="O597" s="3" t="s">
        <v>1893</v>
      </c>
      <c r="P597">
        <f>IF(IFERROR(VLOOKUP(crocodile_dataset[[#This Row],[Observation ID]],A599:A1597,1,FALSE),0),1,0)</f>
        <v>0</v>
      </c>
    </row>
    <row r="598" spans="1:16" x14ac:dyDescent="0.2">
      <c r="A598" s="4">
        <v>597</v>
      </c>
      <c r="B598" s="3" t="s">
        <v>27</v>
      </c>
      <c r="C598" s="3" t="s">
        <v>28</v>
      </c>
      <c r="D598" s="3" t="s">
        <v>17</v>
      </c>
      <c r="E598" s="3" t="s">
        <v>18</v>
      </c>
      <c r="F598" s="1">
        <v>2.97</v>
      </c>
      <c r="G598" s="1">
        <v>168.8</v>
      </c>
      <c r="H598" s="3" t="s">
        <v>61</v>
      </c>
      <c r="I598" s="3" t="s">
        <v>104</v>
      </c>
      <c r="J598" s="2" t="s">
        <v>1894</v>
      </c>
      <c r="K598" s="3" t="s">
        <v>45</v>
      </c>
      <c r="L598" s="3" t="s">
        <v>131</v>
      </c>
      <c r="M598" s="3" t="s">
        <v>32</v>
      </c>
      <c r="N598" s="3" t="s">
        <v>1895</v>
      </c>
      <c r="O598" s="3" t="s">
        <v>1896</v>
      </c>
      <c r="P598">
        <f>IF(IFERROR(VLOOKUP(crocodile_dataset[[#This Row],[Observation ID]],A600:A1598,1,FALSE),0),1,0)</f>
        <v>0</v>
      </c>
    </row>
    <row r="599" spans="1:16" x14ac:dyDescent="0.2">
      <c r="A599" s="4">
        <v>598</v>
      </c>
      <c r="B599" s="3" t="s">
        <v>49</v>
      </c>
      <c r="C599" s="3" t="s">
        <v>50</v>
      </c>
      <c r="D599" s="3" t="s">
        <v>17</v>
      </c>
      <c r="E599" s="3" t="s">
        <v>18</v>
      </c>
      <c r="F599" s="1">
        <v>2.78</v>
      </c>
      <c r="G599" s="1">
        <v>121</v>
      </c>
      <c r="H599" s="3" t="s">
        <v>61</v>
      </c>
      <c r="I599" s="3" t="s">
        <v>104</v>
      </c>
      <c r="J599" s="2" t="s">
        <v>1897</v>
      </c>
      <c r="K599" s="3" t="s">
        <v>504</v>
      </c>
      <c r="L599" s="3" t="s">
        <v>46</v>
      </c>
      <c r="M599" s="3" t="s">
        <v>32</v>
      </c>
      <c r="N599" s="3" t="s">
        <v>1898</v>
      </c>
      <c r="O599" s="3" t="s">
        <v>1899</v>
      </c>
      <c r="P599">
        <f>IF(IFERROR(VLOOKUP(crocodile_dataset[[#This Row],[Observation ID]],A601:A1599,1,FALSE),0),1,0)</f>
        <v>0</v>
      </c>
    </row>
    <row r="600" spans="1:16" x14ac:dyDescent="0.2">
      <c r="A600" s="4">
        <v>599</v>
      </c>
      <c r="B600" s="3" t="s">
        <v>183</v>
      </c>
      <c r="C600" s="3" t="s">
        <v>184</v>
      </c>
      <c r="D600" s="3" t="s">
        <v>17</v>
      </c>
      <c r="E600" s="3" t="s">
        <v>18</v>
      </c>
      <c r="F600" s="1">
        <v>1.1599999999999999</v>
      </c>
      <c r="G600" s="1">
        <v>25.5</v>
      </c>
      <c r="H600" s="3" t="s">
        <v>37</v>
      </c>
      <c r="I600" s="3" t="s">
        <v>38</v>
      </c>
      <c r="J600" s="2" t="s">
        <v>1900</v>
      </c>
      <c r="K600" s="3" t="s">
        <v>130</v>
      </c>
      <c r="L600" s="3" t="s">
        <v>195</v>
      </c>
      <c r="M600" s="3" t="s">
        <v>41</v>
      </c>
      <c r="N600" s="3" t="s">
        <v>539</v>
      </c>
      <c r="O600" s="3" t="s">
        <v>1901</v>
      </c>
      <c r="P600">
        <f>IF(IFERROR(VLOOKUP(crocodile_dataset[[#This Row],[Observation ID]],A602:A1600,1,FALSE),0),1,0)</f>
        <v>0</v>
      </c>
    </row>
    <row r="601" spans="1:16" x14ac:dyDescent="0.2">
      <c r="A601" s="4">
        <v>600</v>
      </c>
      <c r="B601" s="3" t="s">
        <v>207</v>
      </c>
      <c r="C601" s="3" t="s">
        <v>208</v>
      </c>
      <c r="D601" s="3" t="s">
        <v>17</v>
      </c>
      <c r="E601" s="3" t="s">
        <v>18</v>
      </c>
      <c r="F601" s="1">
        <v>2.63</v>
      </c>
      <c r="G601" s="1">
        <v>97.4</v>
      </c>
      <c r="H601" s="3" t="s">
        <v>19</v>
      </c>
      <c r="I601" s="3" t="s">
        <v>104</v>
      </c>
      <c r="J601" s="2" t="s">
        <v>1902</v>
      </c>
      <c r="K601" s="3" t="s">
        <v>210</v>
      </c>
      <c r="L601" s="3" t="s">
        <v>452</v>
      </c>
      <c r="M601" s="3" t="s">
        <v>24</v>
      </c>
      <c r="N601" s="3" t="s">
        <v>1903</v>
      </c>
      <c r="O601" s="3" t="s">
        <v>1904</v>
      </c>
      <c r="P601">
        <f>IF(IFERROR(VLOOKUP(crocodile_dataset[[#This Row],[Observation ID]],A603:A1601,1,FALSE),0),1,0)</f>
        <v>0</v>
      </c>
    </row>
    <row r="602" spans="1:16" x14ac:dyDescent="0.2">
      <c r="A602" s="4">
        <v>601</v>
      </c>
      <c r="B602" s="3" t="s">
        <v>49</v>
      </c>
      <c r="C602" s="3" t="s">
        <v>50</v>
      </c>
      <c r="D602" s="3" t="s">
        <v>17</v>
      </c>
      <c r="E602" s="3" t="s">
        <v>18</v>
      </c>
      <c r="F602" s="1">
        <v>3.57</v>
      </c>
      <c r="G602" s="1">
        <v>217.9</v>
      </c>
      <c r="H602" s="3" t="s">
        <v>61</v>
      </c>
      <c r="I602" s="3" t="s">
        <v>20</v>
      </c>
      <c r="J602" s="2" t="s">
        <v>1905</v>
      </c>
      <c r="K602" s="3" t="s">
        <v>742</v>
      </c>
      <c r="L602" s="3" t="s">
        <v>153</v>
      </c>
      <c r="M602" s="3" t="s">
        <v>32</v>
      </c>
      <c r="N602" s="3" t="s">
        <v>1906</v>
      </c>
      <c r="O602" s="3" t="s">
        <v>1907</v>
      </c>
      <c r="P602">
        <f>IF(IFERROR(VLOOKUP(crocodile_dataset[[#This Row],[Observation ID]],A604:A1602,1,FALSE),0),1,0)</f>
        <v>0</v>
      </c>
    </row>
    <row r="603" spans="1:16" x14ac:dyDescent="0.2">
      <c r="A603" s="4">
        <v>602</v>
      </c>
      <c r="B603" s="3" t="s">
        <v>183</v>
      </c>
      <c r="C603" s="3" t="s">
        <v>184</v>
      </c>
      <c r="D603" s="3" t="s">
        <v>17</v>
      </c>
      <c r="E603" s="3" t="s">
        <v>18</v>
      </c>
      <c r="F603" s="1">
        <v>2.08</v>
      </c>
      <c r="G603" s="1">
        <v>66.900000000000006</v>
      </c>
      <c r="H603" s="3" t="s">
        <v>61</v>
      </c>
      <c r="I603" s="3" t="s">
        <v>38</v>
      </c>
      <c r="J603" s="2" t="s">
        <v>1908</v>
      </c>
      <c r="K603" s="3" t="s">
        <v>130</v>
      </c>
      <c r="L603" s="3" t="s">
        <v>46</v>
      </c>
      <c r="M603" s="3" t="s">
        <v>41</v>
      </c>
      <c r="N603" s="3" t="s">
        <v>1909</v>
      </c>
      <c r="O603" s="3" t="s">
        <v>1910</v>
      </c>
      <c r="P603">
        <f>IF(IFERROR(VLOOKUP(crocodile_dataset[[#This Row],[Observation ID]],A605:A1603,1,FALSE),0),1,0)</f>
        <v>0</v>
      </c>
    </row>
    <row r="604" spans="1:16" x14ac:dyDescent="0.2">
      <c r="A604" s="4">
        <v>603</v>
      </c>
      <c r="B604" s="3" t="s">
        <v>120</v>
      </c>
      <c r="C604" s="3" t="s">
        <v>121</v>
      </c>
      <c r="D604" s="3" t="s">
        <v>17</v>
      </c>
      <c r="E604" s="3" t="s">
        <v>18</v>
      </c>
      <c r="F604" s="1">
        <v>2.6</v>
      </c>
      <c r="G604" s="1">
        <v>101</v>
      </c>
      <c r="H604" s="3" t="s">
        <v>19</v>
      </c>
      <c r="I604" s="3" t="s">
        <v>38</v>
      </c>
      <c r="J604" s="2" t="s">
        <v>1911</v>
      </c>
      <c r="K604" s="3" t="s">
        <v>123</v>
      </c>
      <c r="L604" s="3" t="s">
        <v>46</v>
      </c>
      <c r="M604" s="3" t="s">
        <v>73</v>
      </c>
      <c r="N604" s="3" t="s">
        <v>1912</v>
      </c>
      <c r="O604" s="3" t="s">
        <v>1913</v>
      </c>
      <c r="P604">
        <f>IF(IFERROR(VLOOKUP(crocodile_dataset[[#This Row],[Observation ID]],A606:A1604,1,FALSE),0),1,0)</f>
        <v>0</v>
      </c>
    </row>
    <row r="605" spans="1:16" x14ac:dyDescent="0.2">
      <c r="A605" s="4">
        <v>604</v>
      </c>
      <c r="B605" s="3" t="s">
        <v>188</v>
      </c>
      <c r="C605" s="3" t="s">
        <v>189</v>
      </c>
      <c r="D605" s="3" t="s">
        <v>17</v>
      </c>
      <c r="E605" s="3" t="s">
        <v>18</v>
      </c>
      <c r="F605" s="1">
        <v>1.24</v>
      </c>
      <c r="G605" s="1">
        <v>38.1</v>
      </c>
      <c r="H605" s="3" t="s">
        <v>37</v>
      </c>
      <c r="I605" s="3" t="s">
        <v>104</v>
      </c>
      <c r="J605" s="2" t="s">
        <v>1914</v>
      </c>
      <c r="K605" s="3" t="s">
        <v>252</v>
      </c>
      <c r="L605" s="3" t="s">
        <v>46</v>
      </c>
      <c r="M605" s="3" t="s">
        <v>24</v>
      </c>
      <c r="N605" s="3" t="s">
        <v>1915</v>
      </c>
      <c r="O605" s="3" t="s">
        <v>1916</v>
      </c>
      <c r="P605">
        <f>IF(IFERROR(VLOOKUP(crocodile_dataset[[#This Row],[Observation ID]],A607:A1605,1,FALSE),0),1,0)</f>
        <v>0</v>
      </c>
    </row>
    <row r="606" spans="1:16" x14ac:dyDescent="0.2">
      <c r="A606" s="4">
        <v>605</v>
      </c>
      <c r="B606" s="3" t="s">
        <v>27</v>
      </c>
      <c r="C606" s="3" t="s">
        <v>28</v>
      </c>
      <c r="D606" s="3" t="s">
        <v>17</v>
      </c>
      <c r="E606" s="3" t="s">
        <v>18</v>
      </c>
      <c r="F606" s="1">
        <v>0.37</v>
      </c>
      <c r="G606" s="1">
        <v>78.900000000000006</v>
      </c>
      <c r="H606" s="3" t="s">
        <v>156</v>
      </c>
      <c r="I606" s="3" t="s">
        <v>104</v>
      </c>
      <c r="J606" s="2" t="s">
        <v>1917</v>
      </c>
      <c r="K606" s="3" t="s">
        <v>148</v>
      </c>
      <c r="L606" s="3" t="s">
        <v>131</v>
      </c>
      <c r="M606" s="3" t="s">
        <v>32</v>
      </c>
      <c r="N606" s="3" t="s">
        <v>1918</v>
      </c>
      <c r="O606" s="3" t="s">
        <v>1919</v>
      </c>
      <c r="P606">
        <f>IF(IFERROR(VLOOKUP(crocodile_dataset[[#This Row],[Observation ID]],A608:A1606,1,FALSE),0),1,0)</f>
        <v>0</v>
      </c>
    </row>
    <row r="607" spans="1:16" x14ac:dyDescent="0.2">
      <c r="A607" s="4">
        <v>606</v>
      </c>
      <c r="B607" s="3" t="s">
        <v>87</v>
      </c>
      <c r="C607" s="3" t="s">
        <v>88</v>
      </c>
      <c r="D607" s="3" t="s">
        <v>17</v>
      </c>
      <c r="E607" s="3" t="s">
        <v>69</v>
      </c>
      <c r="F607" s="1">
        <v>0.97</v>
      </c>
      <c r="G607" s="1">
        <v>11.3</v>
      </c>
      <c r="H607" s="3" t="s">
        <v>61</v>
      </c>
      <c r="I607" s="3" t="s">
        <v>20</v>
      </c>
      <c r="J607" s="2" t="s">
        <v>1920</v>
      </c>
      <c r="K607" s="3" t="s">
        <v>248</v>
      </c>
      <c r="L607" s="3" t="s">
        <v>91</v>
      </c>
      <c r="M607" s="3" t="s">
        <v>32</v>
      </c>
      <c r="N607" s="3" t="s">
        <v>1921</v>
      </c>
      <c r="O607" s="3" t="s">
        <v>1922</v>
      </c>
      <c r="P607">
        <f>IF(IFERROR(VLOOKUP(crocodile_dataset[[#This Row],[Observation ID]],A609:A1607,1,FALSE),0),1,0)</f>
        <v>0</v>
      </c>
    </row>
    <row r="608" spans="1:16" x14ac:dyDescent="0.2">
      <c r="A608" s="4">
        <v>607</v>
      </c>
      <c r="B608" s="3" t="s">
        <v>320</v>
      </c>
      <c r="C608" s="3" t="s">
        <v>321</v>
      </c>
      <c r="D608" s="3" t="s">
        <v>17</v>
      </c>
      <c r="E608" s="3" t="s">
        <v>203</v>
      </c>
      <c r="F608" s="1">
        <v>1.95</v>
      </c>
      <c r="G608" s="1">
        <v>80.8</v>
      </c>
      <c r="H608" s="3" t="s">
        <v>61</v>
      </c>
      <c r="I608" s="3" t="s">
        <v>104</v>
      </c>
      <c r="J608" s="2" t="s">
        <v>1923</v>
      </c>
      <c r="K608" s="3" t="s">
        <v>354</v>
      </c>
      <c r="L608" s="3" t="s">
        <v>355</v>
      </c>
      <c r="M608" s="3" t="s">
        <v>323</v>
      </c>
      <c r="N608" s="3" t="s">
        <v>1924</v>
      </c>
      <c r="O608" s="3" t="s">
        <v>1925</v>
      </c>
      <c r="P608">
        <f>IF(IFERROR(VLOOKUP(crocodile_dataset[[#This Row],[Observation ID]],A610:A1608,1,FALSE),0),1,0)</f>
        <v>0</v>
      </c>
    </row>
    <row r="609" spans="1:16" x14ac:dyDescent="0.2">
      <c r="A609" s="4">
        <v>608</v>
      </c>
      <c r="B609" s="3" t="s">
        <v>188</v>
      </c>
      <c r="C609" s="3" t="s">
        <v>189</v>
      </c>
      <c r="D609" s="3" t="s">
        <v>17</v>
      </c>
      <c r="E609" s="3" t="s">
        <v>18</v>
      </c>
      <c r="F609" s="1">
        <v>2.85</v>
      </c>
      <c r="G609" s="1">
        <v>122.1</v>
      </c>
      <c r="H609" s="3" t="s">
        <v>61</v>
      </c>
      <c r="I609" s="3" t="s">
        <v>38</v>
      </c>
      <c r="J609" s="2" t="s">
        <v>1926</v>
      </c>
      <c r="K609" s="3" t="s">
        <v>252</v>
      </c>
      <c r="L609" s="3" t="s">
        <v>23</v>
      </c>
      <c r="M609" s="3" t="s">
        <v>24</v>
      </c>
      <c r="N609" s="3" t="s">
        <v>1927</v>
      </c>
      <c r="O609" s="3" t="s">
        <v>1928</v>
      </c>
      <c r="P609">
        <f>IF(IFERROR(VLOOKUP(crocodile_dataset[[#This Row],[Observation ID]],A611:A1609,1,FALSE),0),1,0)</f>
        <v>0</v>
      </c>
    </row>
    <row r="610" spans="1:16" x14ac:dyDescent="0.2">
      <c r="A610" s="4">
        <v>609</v>
      </c>
      <c r="B610" s="3" t="s">
        <v>120</v>
      </c>
      <c r="C610" s="3" t="s">
        <v>121</v>
      </c>
      <c r="D610" s="3" t="s">
        <v>17</v>
      </c>
      <c r="E610" s="3" t="s">
        <v>18</v>
      </c>
      <c r="F610" s="1">
        <v>1.67</v>
      </c>
      <c r="G610" s="1">
        <v>49.8</v>
      </c>
      <c r="H610" s="3" t="s">
        <v>37</v>
      </c>
      <c r="I610" s="3" t="s">
        <v>20</v>
      </c>
      <c r="J610" s="2" t="s">
        <v>1929</v>
      </c>
      <c r="K610" s="3" t="s">
        <v>123</v>
      </c>
      <c r="L610" s="3" t="s">
        <v>124</v>
      </c>
      <c r="M610" s="3" t="s">
        <v>73</v>
      </c>
      <c r="N610" s="3" t="s">
        <v>1930</v>
      </c>
      <c r="O610" s="3" t="s">
        <v>1931</v>
      </c>
      <c r="P610">
        <f>IF(IFERROR(VLOOKUP(crocodile_dataset[[#This Row],[Observation ID]],A612:A1610,1,FALSE),0),1,0)</f>
        <v>0</v>
      </c>
    </row>
    <row r="611" spans="1:16" x14ac:dyDescent="0.2">
      <c r="A611" s="4">
        <v>610</v>
      </c>
      <c r="B611" s="3" t="s">
        <v>207</v>
      </c>
      <c r="C611" s="3" t="s">
        <v>208</v>
      </c>
      <c r="D611" s="3" t="s">
        <v>17</v>
      </c>
      <c r="E611" s="3" t="s">
        <v>18</v>
      </c>
      <c r="F611" s="1">
        <v>2.34</v>
      </c>
      <c r="G611" s="1">
        <v>65.2</v>
      </c>
      <c r="H611" s="3" t="s">
        <v>61</v>
      </c>
      <c r="I611" s="3" t="s">
        <v>104</v>
      </c>
      <c r="J611" s="2" t="s">
        <v>1932</v>
      </c>
      <c r="K611" s="3" t="s">
        <v>210</v>
      </c>
      <c r="L611" s="3" t="s">
        <v>465</v>
      </c>
      <c r="M611" s="3" t="s">
        <v>24</v>
      </c>
      <c r="N611" s="3" t="s">
        <v>1933</v>
      </c>
      <c r="O611" s="3" t="s">
        <v>1934</v>
      </c>
      <c r="P611">
        <f>IF(IFERROR(VLOOKUP(crocodile_dataset[[#This Row],[Observation ID]],A613:A1611,1,FALSE),0),1,0)</f>
        <v>0</v>
      </c>
    </row>
    <row r="612" spans="1:16" x14ac:dyDescent="0.2">
      <c r="A612" s="4">
        <v>611</v>
      </c>
      <c r="B612" s="3" t="s">
        <v>120</v>
      </c>
      <c r="C612" s="3" t="s">
        <v>121</v>
      </c>
      <c r="D612" s="3" t="s">
        <v>17</v>
      </c>
      <c r="E612" s="3" t="s">
        <v>18</v>
      </c>
      <c r="F612" s="1">
        <v>2.94</v>
      </c>
      <c r="G612" s="1">
        <v>122.6</v>
      </c>
      <c r="H612" s="3" t="s">
        <v>19</v>
      </c>
      <c r="I612" s="3" t="s">
        <v>38</v>
      </c>
      <c r="J612" s="2" t="s">
        <v>1935</v>
      </c>
      <c r="K612" s="3" t="s">
        <v>135</v>
      </c>
      <c r="L612" s="3" t="s">
        <v>124</v>
      </c>
      <c r="M612" s="3" t="s">
        <v>73</v>
      </c>
      <c r="N612" s="3" t="s">
        <v>1936</v>
      </c>
      <c r="O612" s="3" t="s">
        <v>1937</v>
      </c>
      <c r="P612">
        <f>IF(IFERROR(VLOOKUP(crocodile_dataset[[#This Row],[Observation ID]],A614:A1612,1,FALSE),0),1,0)</f>
        <v>0</v>
      </c>
    </row>
    <row r="613" spans="1:16" x14ac:dyDescent="0.2">
      <c r="A613" s="4">
        <v>612</v>
      </c>
      <c r="B613" s="3" t="s">
        <v>183</v>
      </c>
      <c r="C613" s="3" t="s">
        <v>184</v>
      </c>
      <c r="D613" s="3" t="s">
        <v>17</v>
      </c>
      <c r="E613" s="3" t="s">
        <v>18</v>
      </c>
      <c r="F613" s="1">
        <v>2.31</v>
      </c>
      <c r="G613" s="1">
        <v>79.3</v>
      </c>
      <c r="H613" s="3" t="s">
        <v>19</v>
      </c>
      <c r="I613" s="3" t="s">
        <v>104</v>
      </c>
      <c r="J613" s="2" t="s">
        <v>1938</v>
      </c>
      <c r="K613" s="3" t="s">
        <v>130</v>
      </c>
      <c r="L613" s="3" t="s">
        <v>195</v>
      </c>
      <c r="M613" s="3" t="s">
        <v>41</v>
      </c>
      <c r="N613" s="3" t="s">
        <v>1939</v>
      </c>
      <c r="O613" s="3" t="s">
        <v>1940</v>
      </c>
      <c r="P613">
        <f>IF(IFERROR(VLOOKUP(crocodile_dataset[[#This Row],[Observation ID]],A615:A1613,1,FALSE),0),1,0)</f>
        <v>0</v>
      </c>
    </row>
    <row r="614" spans="1:16" x14ac:dyDescent="0.2">
      <c r="A614" s="4">
        <v>613</v>
      </c>
      <c r="B614" s="3" t="s">
        <v>49</v>
      </c>
      <c r="C614" s="3" t="s">
        <v>50</v>
      </c>
      <c r="D614" s="3" t="s">
        <v>17</v>
      </c>
      <c r="E614" s="3" t="s">
        <v>18</v>
      </c>
      <c r="F614" s="1">
        <v>3.61</v>
      </c>
      <c r="G614" s="1">
        <v>210.9</v>
      </c>
      <c r="H614" s="3" t="s">
        <v>19</v>
      </c>
      <c r="I614" s="3" t="s">
        <v>38</v>
      </c>
      <c r="J614" s="2" t="s">
        <v>1941</v>
      </c>
      <c r="K614" s="3" t="s">
        <v>742</v>
      </c>
      <c r="L614" s="3" t="s">
        <v>56</v>
      </c>
      <c r="M614" s="3" t="s">
        <v>32</v>
      </c>
      <c r="N614" s="3" t="s">
        <v>1942</v>
      </c>
      <c r="O614" s="3" t="s">
        <v>1943</v>
      </c>
      <c r="P614">
        <f>IF(IFERROR(VLOOKUP(crocodile_dataset[[#This Row],[Observation ID]],A616:A1614,1,FALSE),0),1,0)</f>
        <v>0</v>
      </c>
    </row>
    <row r="615" spans="1:16" x14ac:dyDescent="0.2">
      <c r="A615" s="4">
        <v>614</v>
      </c>
      <c r="B615" s="3" t="s">
        <v>67</v>
      </c>
      <c r="C615" s="3" t="s">
        <v>68</v>
      </c>
      <c r="D615" s="3" t="s">
        <v>17</v>
      </c>
      <c r="E615" s="3" t="s">
        <v>69</v>
      </c>
      <c r="F615" s="1">
        <v>1.42</v>
      </c>
      <c r="G615" s="1">
        <v>25.3</v>
      </c>
      <c r="H615" s="3" t="s">
        <v>19</v>
      </c>
      <c r="I615" s="3" t="s">
        <v>104</v>
      </c>
      <c r="J615" s="2" t="s">
        <v>1944</v>
      </c>
      <c r="K615" s="3" t="s">
        <v>142</v>
      </c>
      <c r="L615" s="3" t="s">
        <v>72</v>
      </c>
      <c r="M615" s="3" t="s">
        <v>73</v>
      </c>
      <c r="N615" s="3" t="s">
        <v>1945</v>
      </c>
      <c r="O615" s="3" t="s">
        <v>1946</v>
      </c>
      <c r="P615">
        <f>IF(IFERROR(VLOOKUP(crocodile_dataset[[#This Row],[Observation ID]],A617:A1615,1,FALSE),0),1,0)</f>
        <v>0</v>
      </c>
    </row>
    <row r="616" spans="1:16" x14ac:dyDescent="0.2">
      <c r="A616" s="4">
        <v>615</v>
      </c>
      <c r="B616" s="3" t="s">
        <v>207</v>
      </c>
      <c r="C616" s="3" t="s">
        <v>208</v>
      </c>
      <c r="D616" s="3" t="s">
        <v>17</v>
      </c>
      <c r="E616" s="3" t="s">
        <v>18</v>
      </c>
      <c r="F616" s="1">
        <v>1.68</v>
      </c>
      <c r="G616" s="1">
        <v>36.799999999999997</v>
      </c>
      <c r="H616" s="3" t="s">
        <v>37</v>
      </c>
      <c r="I616" s="3" t="s">
        <v>20</v>
      </c>
      <c r="J616" s="2" t="s">
        <v>1947</v>
      </c>
      <c r="K616" s="3" t="s">
        <v>210</v>
      </c>
      <c r="L616" s="3" t="s">
        <v>211</v>
      </c>
      <c r="M616" s="3" t="s">
        <v>24</v>
      </c>
      <c r="N616" s="3" t="s">
        <v>1948</v>
      </c>
      <c r="O616" s="3" t="s">
        <v>1949</v>
      </c>
      <c r="P616">
        <f>IF(IFERROR(VLOOKUP(crocodile_dataset[[#This Row],[Observation ID]],A618:A1616,1,FALSE),0),1,0)</f>
        <v>0</v>
      </c>
    </row>
    <row r="617" spans="1:16" x14ac:dyDescent="0.2">
      <c r="A617" s="4">
        <v>616</v>
      </c>
      <c r="B617" s="3" t="s">
        <v>183</v>
      </c>
      <c r="C617" s="3" t="s">
        <v>184</v>
      </c>
      <c r="D617" s="3" t="s">
        <v>17</v>
      </c>
      <c r="E617" s="3" t="s">
        <v>18</v>
      </c>
      <c r="F617" s="1">
        <v>2.2999999999999998</v>
      </c>
      <c r="G617" s="1">
        <v>78.400000000000006</v>
      </c>
      <c r="H617" s="3" t="s">
        <v>19</v>
      </c>
      <c r="I617" s="3" t="s">
        <v>38</v>
      </c>
      <c r="J617" s="2" t="s">
        <v>1950</v>
      </c>
      <c r="K617" s="3" t="s">
        <v>130</v>
      </c>
      <c r="L617" s="3" t="s">
        <v>46</v>
      </c>
      <c r="M617" s="3" t="s">
        <v>41</v>
      </c>
      <c r="N617" s="3" t="s">
        <v>1951</v>
      </c>
      <c r="O617" s="3" t="s">
        <v>1952</v>
      </c>
      <c r="P617">
        <f>IF(IFERROR(VLOOKUP(crocodile_dataset[[#This Row],[Observation ID]],A619:A1617,1,FALSE),0),1,0)</f>
        <v>0</v>
      </c>
    </row>
    <row r="618" spans="1:16" x14ac:dyDescent="0.2">
      <c r="A618" s="4">
        <v>617</v>
      </c>
      <c r="B618" s="3" t="s">
        <v>49</v>
      </c>
      <c r="C618" s="3" t="s">
        <v>50</v>
      </c>
      <c r="D618" s="3" t="s">
        <v>17</v>
      </c>
      <c r="E618" s="3" t="s">
        <v>18</v>
      </c>
      <c r="F618" s="1">
        <v>3.09</v>
      </c>
      <c r="G618" s="1">
        <v>145.80000000000001</v>
      </c>
      <c r="H618" s="3" t="s">
        <v>61</v>
      </c>
      <c r="I618" s="3" t="s">
        <v>104</v>
      </c>
      <c r="J618" s="2" t="s">
        <v>458</v>
      </c>
      <c r="K618" s="3" t="s">
        <v>504</v>
      </c>
      <c r="L618" s="3" t="s">
        <v>56</v>
      </c>
      <c r="M618" s="3" t="s">
        <v>32</v>
      </c>
      <c r="N618" s="3" t="s">
        <v>1953</v>
      </c>
      <c r="O618" s="3" t="s">
        <v>1954</v>
      </c>
      <c r="P618">
        <f>IF(IFERROR(VLOOKUP(crocodile_dataset[[#This Row],[Observation ID]],A620:A1618,1,FALSE),0),1,0)</f>
        <v>0</v>
      </c>
    </row>
    <row r="619" spans="1:16" x14ac:dyDescent="0.2">
      <c r="A619" s="4">
        <v>618</v>
      </c>
      <c r="B619" s="3" t="s">
        <v>27</v>
      </c>
      <c r="C619" s="3" t="s">
        <v>28</v>
      </c>
      <c r="D619" s="3" t="s">
        <v>17</v>
      </c>
      <c r="E619" s="3" t="s">
        <v>18</v>
      </c>
      <c r="F619" s="1">
        <v>2.6</v>
      </c>
      <c r="G619" s="1">
        <v>130</v>
      </c>
      <c r="H619" s="3" t="s">
        <v>61</v>
      </c>
      <c r="I619" s="3" t="s">
        <v>38</v>
      </c>
      <c r="J619" s="2" t="s">
        <v>1955</v>
      </c>
      <c r="K619" s="3" t="s">
        <v>240</v>
      </c>
      <c r="L619" s="3" t="s">
        <v>131</v>
      </c>
      <c r="M619" s="3" t="s">
        <v>32</v>
      </c>
      <c r="N619" s="3" t="s">
        <v>1956</v>
      </c>
      <c r="O619" s="3" t="s">
        <v>1957</v>
      </c>
      <c r="P619">
        <f>IF(IFERROR(VLOOKUP(crocodile_dataset[[#This Row],[Observation ID]],A621:A1619,1,FALSE),0),1,0)</f>
        <v>0</v>
      </c>
    </row>
    <row r="620" spans="1:16" x14ac:dyDescent="0.2">
      <c r="A620" s="4">
        <v>619</v>
      </c>
      <c r="B620" s="3" t="s">
        <v>35</v>
      </c>
      <c r="C620" s="3" t="s">
        <v>36</v>
      </c>
      <c r="D620" s="3" t="s">
        <v>17</v>
      </c>
      <c r="E620" s="3" t="s">
        <v>18</v>
      </c>
      <c r="F620" s="1">
        <v>3.66</v>
      </c>
      <c r="G620" s="1">
        <v>351.5</v>
      </c>
      <c r="H620" s="3" t="s">
        <v>61</v>
      </c>
      <c r="I620" s="3" t="s">
        <v>104</v>
      </c>
      <c r="J620" s="2" t="s">
        <v>1958</v>
      </c>
      <c r="K620" s="3" t="s">
        <v>30</v>
      </c>
      <c r="L620" s="3" t="s">
        <v>244</v>
      </c>
      <c r="M620" s="3" t="s">
        <v>41</v>
      </c>
      <c r="N620" s="3" t="s">
        <v>1959</v>
      </c>
      <c r="O620" s="3" t="s">
        <v>1960</v>
      </c>
      <c r="P620">
        <f>IF(IFERROR(VLOOKUP(crocodile_dataset[[#This Row],[Observation ID]],A622:A1620,1,FALSE),0),1,0)</f>
        <v>0</v>
      </c>
    </row>
    <row r="621" spans="1:16" x14ac:dyDescent="0.2">
      <c r="A621" s="4">
        <v>620</v>
      </c>
      <c r="B621" s="3" t="s">
        <v>115</v>
      </c>
      <c r="C621" s="3" t="s">
        <v>116</v>
      </c>
      <c r="D621" s="3" t="s">
        <v>17</v>
      </c>
      <c r="E621" s="3" t="s">
        <v>18</v>
      </c>
      <c r="F621" s="1">
        <v>4.6900000000000004</v>
      </c>
      <c r="G621" s="1">
        <v>738.4</v>
      </c>
      <c r="H621" s="3" t="s">
        <v>19</v>
      </c>
      <c r="I621" s="3" t="s">
        <v>20</v>
      </c>
      <c r="J621" s="2" t="s">
        <v>1961</v>
      </c>
      <c r="K621" s="3" t="s">
        <v>139</v>
      </c>
      <c r="L621" s="3" t="s">
        <v>56</v>
      </c>
      <c r="M621" s="3" t="s">
        <v>24</v>
      </c>
      <c r="N621" s="3" t="s">
        <v>1962</v>
      </c>
      <c r="O621" s="3" t="s">
        <v>1963</v>
      </c>
      <c r="P621">
        <f>IF(IFERROR(VLOOKUP(crocodile_dataset[[#This Row],[Observation ID]],A623:A1621,1,FALSE),0),1,0)</f>
        <v>0</v>
      </c>
    </row>
    <row r="622" spans="1:16" x14ac:dyDescent="0.2">
      <c r="A622" s="4">
        <v>621</v>
      </c>
      <c r="B622" s="3" t="s">
        <v>183</v>
      </c>
      <c r="C622" s="3" t="s">
        <v>184</v>
      </c>
      <c r="D622" s="3" t="s">
        <v>17</v>
      </c>
      <c r="E622" s="3" t="s">
        <v>18</v>
      </c>
      <c r="F622" s="1">
        <v>2.29</v>
      </c>
      <c r="G622" s="1">
        <v>84.4</v>
      </c>
      <c r="H622" s="3" t="s">
        <v>19</v>
      </c>
      <c r="I622" s="3" t="s">
        <v>38</v>
      </c>
      <c r="J622" s="2" t="s">
        <v>1964</v>
      </c>
      <c r="K622" s="3" t="s">
        <v>130</v>
      </c>
      <c r="L622" s="3" t="s">
        <v>195</v>
      </c>
      <c r="M622" s="3" t="s">
        <v>41</v>
      </c>
      <c r="N622" s="3" t="s">
        <v>1965</v>
      </c>
      <c r="O622" s="3" t="s">
        <v>1966</v>
      </c>
      <c r="P622">
        <f>IF(IFERROR(VLOOKUP(crocodile_dataset[[#This Row],[Observation ID]],A624:A1622,1,FALSE),0),1,0)</f>
        <v>0</v>
      </c>
    </row>
    <row r="623" spans="1:16" x14ac:dyDescent="0.2">
      <c r="A623" s="4">
        <v>622</v>
      </c>
      <c r="B623" s="3" t="s">
        <v>188</v>
      </c>
      <c r="C623" s="3" t="s">
        <v>189</v>
      </c>
      <c r="D623" s="3" t="s">
        <v>17</v>
      </c>
      <c r="E623" s="3" t="s">
        <v>18</v>
      </c>
      <c r="F623" s="1">
        <v>1.95</v>
      </c>
      <c r="G623" s="1">
        <v>67.5</v>
      </c>
      <c r="H623" s="3" t="s">
        <v>61</v>
      </c>
      <c r="I623" s="3" t="s">
        <v>104</v>
      </c>
      <c r="J623" s="2" t="s">
        <v>1967</v>
      </c>
      <c r="K623" s="3" t="s">
        <v>191</v>
      </c>
      <c r="L623" s="3" t="s">
        <v>80</v>
      </c>
      <c r="M623" s="3" t="s">
        <v>24</v>
      </c>
      <c r="N623" s="3" t="s">
        <v>1968</v>
      </c>
      <c r="O623" s="3" t="s">
        <v>1969</v>
      </c>
      <c r="P623">
        <f>IF(IFERROR(VLOOKUP(crocodile_dataset[[#This Row],[Observation ID]],A625:A1623,1,FALSE),0),1,0)</f>
        <v>0</v>
      </c>
    </row>
    <row r="624" spans="1:16" x14ac:dyDescent="0.2">
      <c r="A624" s="4">
        <v>623</v>
      </c>
      <c r="B624" s="3" t="s">
        <v>127</v>
      </c>
      <c r="C624" s="3" t="s">
        <v>128</v>
      </c>
      <c r="D624" s="3" t="s">
        <v>17</v>
      </c>
      <c r="E624" s="3" t="s">
        <v>18</v>
      </c>
      <c r="F624" s="1">
        <v>4.4400000000000004</v>
      </c>
      <c r="G624" s="1">
        <v>509.4</v>
      </c>
      <c r="H624" s="3" t="s">
        <v>61</v>
      </c>
      <c r="I624" s="3" t="s">
        <v>104</v>
      </c>
      <c r="J624" s="2" t="s">
        <v>1970</v>
      </c>
      <c r="K624" s="3" t="s">
        <v>52</v>
      </c>
      <c r="L624" s="3" t="s">
        <v>131</v>
      </c>
      <c r="M624" s="3" t="s">
        <v>24</v>
      </c>
      <c r="N624" s="3" t="s">
        <v>1971</v>
      </c>
      <c r="O624" s="3" t="s">
        <v>1972</v>
      </c>
      <c r="P624">
        <f>IF(IFERROR(VLOOKUP(crocodile_dataset[[#This Row],[Observation ID]],A626:A1624,1,FALSE),0),1,0)</f>
        <v>0</v>
      </c>
    </row>
    <row r="625" spans="1:16" x14ac:dyDescent="0.2">
      <c r="A625" s="4">
        <v>624</v>
      </c>
      <c r="B625" s="3" t="s">
        <v>183</v>
      </c>
      <c r="C625" s="3" t="s">
        <v>184</v>
      </c>
      <c r="D625" s="3" t="s">
        <v>17</v>
      </c>
      <c r="E625" s="3" t="s">
        <v>18</v>
      </c>
      <c r="F625" s="1">
        <v>1.62</v>
      </c>
      <c r="G625" s="1">
        <v>38.9</v>
      </c>
      <c r="H625" s="3" t="s">
        <v>19</v>
      </c>
      <c r="I625" s="3" t="s">
        <v>104</v>
      </c>
      <c r="J625" s="2" t="s">
        <v>1820</v>
      </c>
      <c r="K625" s="3" t="s">
        <v>130</v>
      </c>
      <c r="L625" s="3" t="s">
        <v>46</v>
      </c>
      <c r="M625" s="3" t="s">
        <v>41</v>
      </c>
      <c r="N625" s="3" t="s">
        <v>1973</v>
      </c>
      <c r="O625" s="3" t="s">
        <v>1974</v>
      </c>
      <c r="P625">
        <f>IF(IFERROR(VLOOKUP(crocodile_dataset[[#This Row],[Observation ID]],A627:A1625,1,FALSE),0),1,0)</f>
        <v>0</v>
      </c>
    </row>
    <row r="626" spans="1:16" x14ac:dyDescent="0.2">
      <c r="A626" s="4">
        <v>625</v>
      </c>
      <c r="B626" s="3" t="s">
        <v>183</v>
      </c>
      <c r="C626" s="3" t="s">
        <v>184</v>
      </c>
      <c r="D626" s="3" t="s">
        <v>17</v>
      </c>
      <c r="E626" s="3" t="s">
        <v>18</v>
      </c>
      <c r="F626" s="1">
        <v>2</v>
      </c>
      <c r="G626" s="1">
        <v>60.9</v>
      </c>
      <c r="H626" s="3" t="s">
        <v>19</v>
      </c>
      <c r="I626" s="3" t="s">
        <v>104</v>
      </c>
      <c r="J626" s="2" t="s">
        <v>1975</v>
      </c>
      <c r="K626" s="3" t="s">
        <v>130</v>
      </c>
      <c r="L626" s="3" t="s">
        <v>195</v>
      </c>
      <c r="M626" s="3" t="s">
        <v>41</v>
      </c>
      <c r="N626" s="3" t="s">
        <v>1976</v>
      </c>
      <c r="O626" s="3" t="s">
        <v>1977</v>
      </c>
      <c r="P626">
        <f>IF(IFERROR(VLOOKUP(crocodile_dataset[[#This Row],[Observation ID]],A628:A1626,1,FALSE),0),1,0)</f>
        <v>0</v>
      </c>
    </row>
    <row r="627" spans="1:16" x14ac:dyDescent="0.2">
      <c r="A627" s="4">
        <v>626</v>
      </c>
      <c r="B627" s="3" t="s">
        <v>76</v>
      </c>
      <c r="C627" s="3" t="s">
        <v>77</v>
      </c>
      <c r="D627" s="3" t="s">
        <v>17</v>
      </c>
      <c r="E627" s="3" t="s">
        <v>18</v>
      </c>
      <c r="F627" s="1">
        <v>2.04</v>
      </c>
      <c r="G627" s="1">
        <v>75.599999999999994</v>
      </c>
      <c r="H627" s="3" t="s">
        <v>37</v>
      </c>
      <c r="I627" s="3" t="s">
        <v>104</v>
      </c>
      <c r="J627" s="2" t="s">
        <v>1978</v>
      </c>
      <c r="K627" s="3" t="s">
        <v>350</v>
      </c>
      <c r="L627" s="3" t="s">
        <v>80</v>
      </c>
      <c r="M627" s="3" t="s">
        <v>24</v>
      </c>
      <c r="N627" s="3" t="s">
        <v>1979</v>
      </c>
      <c r="O627" s="3" t="s">
        <v>1980</v>
      </c>
      <c r="P627">
        <f>IF(IFERROR(VLOOKUP(crocodile_dataset[[#This Row],[Observation ID]],A629:A1627,1,FALSE),0),1,0)</f>
        <v>0</v>
      </c>
    </row>
    <row r="628" spans="1:16" x14ac:dyDescent="0.2">
      <c r="A628" s="4">
        <v>627</v>
      </c>
      <c r="B628" s="3" t="s">
        <v>145</v>
      </c>
      <c r="C628" s="3" t="s">
        <v>146</v>
      </c>
      <c r="D628" s="3" t="s">
        <v>17</v>
      </c>
      <c r="E628" s="3" t="s">
        <v>18</v>
      </c>
      <c r="F628" s="1">
        <v>2.82</v>
      </c>
      <c r="G628" s="1">
        <v>117.4</v>
      </c>
      <c r="H628" s="3" t="s">
        <v>19</v>
      </c>
      <c r="I628" s="3" t="s">
        <v>104</v>
      </c>
      <c r="J628" s="2" t="s">
        <v>1981</v>
      </c>
      <c r="K628" s="3" t="s">
        <v>148</v>
      </c>
      <c r="L628" s="3" t="s">
        <v>475</v>
      </c>
      <c r="M628" s="3" t="s">
        <v>41</v>
      </c>
      <c r="N628" s="3" t="s">
        <v>1982</v>
      </c>
      <c r="O628" s="3" t="s">
        <v>1983</v>
      </c>
      <c r="P628">
        <f>IF(IFERROR(VLOOKUP(crocodile_dataset[[#This Row],[Observation ID]],A630:A1628,1,FALSE),0),1,0)</f>
        <v>0</v>
      </c>
    </row>
    <row r="629" spans="1:16" x14ac:dyDescent="0.2">
      <c r="A629" s="4">
        <v>628</v>
      </c>
      <c r="B629" s="3" t="s">
        <v>183</v>
      </c>
      <c r="C629" s="3" t="s">
        <v>184</v>
      </c>
      <c r="D629" s="3" t="s">
        <v>17</v>
      </c>
      <c r="E629" s="3" t="s">
        <v>18</v>
      </c>
      <c r="F629" s="1">
        <v>2.23</v>
      </c>
      <c r="G629" s="1">
        <v>87.7</v>
      </c>
      <c r="H629" s="3" t="s">
        <v>61</v>
      </c>
      <c r="I629" s="3" t="s">
        <v>38</v>
      </c>
      <c r="J629" s="2" t="s">
        <v>1028</v>
      </c>
      <c r="K629" s="3" t="s">
        <v>130</v>
      </c>
      <c r="L629" s="3" t="s">
        <v>46</v>
      </c>
      <c r="M629" s="3" t="s">
        <v>41</v>
      </c>
      <c r="N629" s="3" t="s">
        <v>1984</v>
      </c>
      <c r="O629" s="3" t="s">
        <v>1985</v>
      </c>
      <c r="P629">
        <f>IF(IFERROR(VLOOKUP(crocodile_dataset[[#This Row],[Observation ID]],A631:A1629,1,FALSE),0),1,0)</f>
        <v>0</v>
      </c>
    </row>
    <row r="630" spans="1:16" x14ac:dyDescent="0.2">
      <c r="A630" s="4">
        <v>629</v>
      </c>
      <c r="B630" s="3" t="s">
        <v>27</v>
      </c>
      <c r="C630" s="3" t="s">
        <v>28</v>
      </c>
      <c r="D630" s="3" t="s">
        <v>17</v>
      </c>
      <c r="E630" s="3" t="s">
        <v>18</v>
      </c>
      <c r="F630" s="1">
        <v>3.71</v>
      </c>
      <c r="G630" s="1">
        <v>275.8</v>
      </c>
      <c r="H630" s="3" t="s">
        <v>61</v>
      </c>
      <c r="I630" s="3" t="s">
        <v>38</v>
      </c>
      <c r="J630" s="2" t="s">
        <v>1986</v>
      </c>
      <c r="K630" s="3" t="s">
        <v>240</v>
      </c>
      <c r="L630" s="3" t="s">
        <v>31</v>
      </c>
      <c r="M630" s="3" t="s">
        <v>32</v>
      </c>
      <c r="N630" s="3" t="s">
        <v>1987</v>
      </c>
      <c r="O630" s="3" t="s">
        <v>1988</v>
      </c>
      <c r="P630">
        <f>IF(IFERROR(VLOOKUP(crocodile_dataset[[#This Row],[Observation ID]],A632:A1630,1,FALSE),0),1,0)</f>
        <v>0</v>
      </c>
    </row>
    <row r="631" spans="1:16" x14ac:dyDescent="0.2">
      <c r="A631" s="4">
        <v>630</v>
      </c>
      <c r="B631" s="3" t="s">
        <v>76</v>
      </c>
      <c r="C631" s="3" t="s">
        <v>77</v>
      </c>
      <c r="D631" s="3" t="s">
        <v>17</v>
      </c>
      <c r="E631" s="3" t="s">
        <v>18</v>
      </c>
      <c r="F631" s="1">
        <v>2.4</v>
      </c>
      <c r="G631" s="1">
        <v>109.3</v>
      </c>
      <c r="H631" s="3" t="s">
        <v>61</v>
      </c>
      <c r="I631" s="3" t="s">
        <v>104</v>
      </c>
      <c r="J631" s="2" t="s">
        <v>1989</v>
      </c>
      <c r="K631" s="3" t="s">
        <v>79</v>
      </c>
      <c r="L631" s="3" t="s">
        <v>216</v>
      </c>
      <c r="M631" s="3" t="s">
        <v>24</v>
      </c>
      <c r="N631" s="3" t="s">
        <v>1990</v>
      </c>
      <c r="O631" s="3" t="s">
        <v>1991</v>
      </c>
      <c r="P631">
        <f>IF(IFERROR(VLOOKUP(crocodile_dataset[[#This Row],[Observation ID]],A633:A1631,1,FALSE),0),1,0)</f>
        <v>0</v>
      </c>
    </row>
    <row r="632" spans="1:16" x14ac:dyDescent="0.2">
      <c r="A632" s="4">
        <v>631</v>
      </c>
      <c r="B632" s="3" t="s">
        <v>115</v>
      </c>
      <c r="C632" s="3" t="s">
        <v>116</v>
      </c>
      <c r="D632" s="3" t="s">
        <v>17</v>
      </c>
      <c r="E632" s="3" t="s">
        <v>18</v>
      </c>
      <c r="F632" s="1">
        <v>3.39</v>
      </c>
      <c r="G632" s="1">
        <v>381.1</v>
      </c>
      <c r="H632" s="3" t="s">
        <v>19</v>
      </c>
      <c r="I632" s="3" t="s">
        <v>20</v>
      </c>
      <c r="J632" s="2" t="s">
        <v>1992</v>
      </c>
      <c r="K632" s="3" t="s">
        <v>637</v>
      </c>
      <c r="L632" s="3" t="s">
        <v>56</v>
      </c>
      <c r="M632" s="3" t="s">
        <v>24</v>
      </c>
      <c r="N632" s="3" t="s">
        <v>1993</v>
      </c>
      <c r="O632" s="3" t="s">
        <v>1994</v>
      </c>
      <c r="P632">
        <f>IF(IFERROR(VLOOKUP(crocodile_dataset[[#This Row],[Observation ID]],A634:A1632,1,FALSE),0),1,0)</f>
        <v>0</v>
      </c>
    </row>
    <row r="633" spans="1:16" x14ac:dyDescent="0.2">
      <c r="A633" s="4">
        <v>632</v>
      </c>
      <c r="B633" s="3" t="s">
        <v>120</v>
      </c>
      <c r="C633" s="3" t="s">
        <v>121</v>
      </c>
      <c r="D633" s="3" t="s">
        <v>17</v>
      </c>
      <c r="E633" s="3" t="s">
        <v>18</v>
      </c>
      <c r="F633" s="1">
        <v>2.83</v>
      </c>
      <c r="G633" s="1">
        <v>125.6</v>
      </c>
      <c r="H633" s="3" t="s">
        <v>19</v>
      </c>
      <c r="I633" s="3" t="s">
        <v>38</v>
      </c>
      <c r="J633" s="2" t="s">
        <v>1995</v>
      </c>
      <c r="K633" s="3" t="s">
        <v>123</v>
      </c>
      <c r="L633" s="3" t="s">
        <v>46</v>
      </c>
      <c r="M633" s="3" t="s">
        <v>73</v>
      </c>
      <c r="N633" s="3" t="s">
        <v>1996</v>
      </c>
      <c r="O633" s="3" t="s">
        <v>1997</v>
      </c>
      <c r="P633">
        <f>IF(IFERROR(VLOOKUP(crocodile_dataset[[#This Row],[Observation ID]],A635:A1633,1,FALSE),0),1,0)</f>
        <v>0</v>
      </c>
    </row>
    <row r="634" spans="1:16" x14ac:dyDescent="0.2">
      <c r="A634" s="4">
        <v>633</v>
      </c>
      <c r="B634" s="3" t="s">
        <v>145</v>
      </c>
      <c r="C634" s="3" t="s">
        <v>146</v>
      </c>
      <c r="D634" s="3" t="s">
        <v>17</v>
      </c>
      <c r="E634" s="3" t="s">
        <v>18</v>
      </c>
      <c r="F634" s="1">
        <v>1.35</v>
      </c>
      <c r="G634" s="1">
        <v>44</v>
      </c>
      <c r="H634" s="3" t="s">
        <v>37</v>
      </c>
      <c r="I634" s="3" t="s">
        <v>38</v>
      </c>
      <c r="J634" s="2" t="s">
        <v>1998</v>
      </c>
      <c r="K634" s="3" t="s">
        <v>148</v>
      </c>
      <c r="L634" s="3" t="s">
        <v>23</v>
      </c>
      <c r="M634" s="3" t="s">
        <v>41</v>
      </c>
      <c r="N634" s="3" t="s">
        <v>1999</v>
      </c>
      <c r="O634" s="3" t="s">
        <v>2000</v>
      </c>
      <c r="P634">
        <f>IF(IFERROR(VLOOKUP(crocodile_dataset[[#This Row],[Observation ID]],A636:A1634,1,FALSE),0),1,0)</f>
        <v>0</v>
      </c>
    </row>
    <row r="635" spans="1:16" x14ac:dyDescent="0.2">
      <c r="A635" s="4">
        <v>634</v>
      </c>
      <c r="B635" s="3" t="s">
        <v>35</v>
      </c>
      <c r="C635" s="3" t="s">
        <v>36</v>
      </c>
      <c r="D635" s="3" t="s">
        <v>17</v>
      </c>
      <c r="E635" s="3" t="s">
        <v>18</v>
      </c>
      <c r="F635" s="1">
        <v>2.08</v>
      </c>
      <c r="G635" s="1">
        <v>134.5</v>
      </c>
      <c r="H635" s="3" t="s">
        <v>37</v>
      </c>
      <c r="I635" s="3" t="s">
        <v>20</v>
      </c>
      <c r="J635" s="2" t="s">
        <v>2001</v>
      </c>
      <c r="K635" s="3" t="s">
        <v>30</v>
      </c>
      <c r="L635" s="3" t="s">
        <v>244</v>
      </c>
      <c r="M635" s="3" t="s">
        <v>41</v>
      </c>
      <c r="N635" s="3" t="s">
        <v>2002</v>
      </c>
      <c r="O635" s="3" t="s">
        <v>2003</v>
      </c>
      <c r="P635">
        <f>IF(IFERROR(VLOOKUP(crocodile_dataset[[#This Row],[Observation ID]],A637:A1635,1,FALSE),0),1,0)</f>
        <v>0</v>
      </c>
    </row>
    <row r="636" spans="1:16" x14ac:dyDescent="0.2">
      <c r="A636" s="4">
        <v>635</v>
      </c>
      <c r="B636" s="3" t="s">
        <v>120</v>
      </c>
      <c r="C636" s="3" t="s">
        <v>121</v>
      </c>
      <c r="D636" s="3" t="s">
        <v>17</v>
      </c>
      <c r="E636" s="3" t="s">
        <v>18</v>
      </c>
      <c r="F636" s="1">
        <v>0.91</v>
      </c>
      <c r="G636" s="1">
        <v>29.3</v>
      </c>
      <c r="H636" s="3" t="s">
        <v>37</v>
      </c>
      <c r="I636" s="3" t="s">
        <v>20</v>
      </c>
      <c r="J636" s="2" t="s">
        <v>2004</v>
      </c>
      <c r="K636" s="3" t="s">
        <v>123</v>
      </c>
      <c r="L636" s="3" t="s">
        <v>124</v>
      </c>
      <c r="M636" s="3" t="s">
        <v>73</v>
      </c>
      <c r="N636" s="3" t="s">
        <v>2005</v>
      </c>
      <c r="O636" s="3" t="s">
        <v>2006</v>
      </c>
      <c r="P636">
        <f>IF(IFERROR(VLOOKUP(crocodile_dataset[[#This Row],[Observation ID]],A638:A1636,1,FALSE),0),1,0)</f>
        <v>0</v>
      </c>
    </row>
    <row r="637" spans="1:16" x14ac:dyDescent="0.2">
      <c r="A637" s="4">
        <v>636</v>
      </c>
      <c r="B637" s="3" t="s">
        <v>15</v>
      </c>
      <c r="C637" s="3" t="s">
        <v>16</v>
      </c>
      <c r="D637" s="3" t="s">
        <v>17</v>
      </c>
      <c r="E637" s="3" t="s">
        <v>18</v>
      </c>
      <c r="F637" s="1">
        <v>1.76</v>
      </c>
      <c r="G637" s="1">
        <v>51.2</v>
      </c>
      <c r="H637" s="3" t="s">
        <v>19</v>
      </c>
      <c r="I637" s="3" t="s">
        <v>104</v>
      </c>
      <c r="J637" s="2" t="s">
        <v>2007</v>
      </c>
      <c r="K637" s="3" t="s">
        <v>22</v>
      </c>
      <c r="L637" s="3" t="s">
        <v>46</v>
      </c>
      <c r="M637" s="3" t="s">
        <v>24</v>
      </c>
      <c r="N637" s="3" t="s">
        <v>2008</v>
      </c>
      <c r="O637" s="3" t="s">
        <v>2009</v>
      </c>
      <c r="P637">
        <f>IF(IFERROR(VLOOKUP(crocodile_dataset[[#This Row],[Observation ID]],A639:A1637,1,FALSE),0),1,0)</f>
        <v>0</v>
      </c>
    </row>
    <row r="638" spans="1:16" x14ac:dyDescent="0.2">
      <c r="A638" s="4">
        <v>637</v>
      </c>
      <c r="B638" s="3" t="s">
        <v>120</v>
      </c>
      <c r="C638" s="3" t="s">
        <v>121</v>
      </c>
      <c r="D638" s="3" t="s">
        <v>17</v>
      </c>
      <c r="E638" s="3" t="s">
        <v>18</v>
      </c>
      <c r="F638" s="1">
        <v>2.68</v>
      </c>
      <c r="G638" s="1">
        <v>118.3</v>
      </c>
      <c r="H638" s="3" t="s">
        <v>61</v>
      </c>
      <c r="I638" s="3" t="s">
        <v>104</v>
      </c>
      <c r="J638" s="2" t="s">
        <v>2010</v>
      </c>
      <c r="K638" s="3" t="s">
        <v>135</v>
      </c>
      <c r="L638" s="3" t="s">
        <v>46</v>
      </c>
      <c r="M638" s="3" t="s">
        <v>73</v>
      </c>
      <c r="N638" s="3" t="s">
        <v>2011</v>
      </c>
      <c r="O638" s="3" t="s">
        <v>2012</v>
      </c>
      <c r="P638">
        <f>IF(IFERROR(VLOOKUP(crocodile_dataset[[#This Row],[Observation ID]],A640:A1638,1,FALSE),0),1,0)</f>
        <v>0</v>
      </c>
    </row>
    <row r="639" spans="1:16" x14ac:dyDescent="0.2">
      <c r="A639" s="4">
        <v>638</v>
      </c>
      <c r="B639" s="3" t="s">
        <v>201</v>
      </c>
      <c r="C639" s="3" t="s">
        <v>202</v>
      </c>
      <c r="D639" s="3" t="s">
        <v>17</v>
      </c>
      <c r="E639" s="3" t="s">
        <v>203</v>
      </c>
      <c r="F639" s="1">
        <v>1.33</v>
      </c>
      <c r="G639" s="1">
        <v>55.6</v>
      </c>
      <c r="H639" s="3" t="s">
        <v>37</v>
      </c>
      <c r="I639" s="3" t="s">
        <v>104</v>
      </c>
      <c r="J639" s="2" t="s">
        <v>2013</v>
      </c>
      <c r="K639" s="3" t="s">
        <v>106</v>
      </c>
      <c r="L639" s="3" t="s">
        <v>259</v>
      </c>
      <c r="M639" s="3" t="s">
        <v>41</v>
      </c>
      <c r="N639" s="3" t="s">
        <v>2014</v>
      </c>
      <c r="O639" s="3" t="s">
        <v>2015</v>
      </c>
      <c r="P639">
        <f>IF(IFERROR(VLOOKUP(crocodile_dataset[[#This Row],[Observation ID]],A641:A1639,1,FALSE),0),1,0)</f>
        <v>0</v>
      </c>
    </row>
    <row r="640" spans="1:16" x14ac:dyDescent="0.2">
      <c r="A640" s="4">
        <v>639</v>
      </c>
      <c r="B640" s="3" t="s">
        <v>188</v>
      </c>
      <c r="C640" s="3" t="s">
        <v>189</v>
      </c>
      <c r="D640" s="3" t="s">
        <v>17</v>
      </c>
      <c r="E640" s="3" t="s">
        <v>18</v>
      </c>
      <c r="F640" s="1">
        <v>2.56</v>
      </c>
      <c r="G640" s="1">
        <v>95.7</v>
      </c>
      <c r="H640" s="3" t="s">
        <v>61</v>
      </c>
      <c r="I640" s="3" t="s">
        <v>38</v>
      </c>
      <c r="J640" s="2" t="s">
        <v>2016</v>
      </c>
      <c r="K640" s="3" t="s">
        <v>191</v>
      </c>
      <c r="L640" s="3" t="s">
        <v>23</v>
      </c>
      <c r="M640" s="3" t="s">
        <v>24</v>
      </c>
      <c r="N640" s="3" t="s">
        <v>2017</v>
      </c>
      <c r="O640" s="3" t="s">
        <v>2018</v>
      </c>
      <c r="P640">
        <f>IF(IFERROR(VLOOKUP(crocodile_dataset[[#This Row],[Observation ID]],A642:A1640,1,FALSE),0),1,0)</f>
        <v>0</v>
      </c>
    </row>
    <row r="641" spans="1:16" x14ac:dyDescent="0.2">
      <c r="A641" s="4">
        <v>640</v>
      </c>
      <c r="B641" s="3" t="s">
        <v>320</v>
      </c>
      <c r="C641" s="3" t="s">
        <v>321</v>
      </c>
      <c r="D641" s="3" t="s">
        <v>17</v>
      </c>
      <c r="E641" s="3" t="s">
        <v>203</v>
      </c>
      <c r="F641" s="1">
        <v>2.68</v>
      </c>
      <c r="G641" s="1">
        <v>134.5</v>
      </c>
      <c r="H641" s="3" t="s">
        <v>19</v>
      </c>
      <c r="I641" s="3" t="s">
        <v>38</v>
      </c>
      <c r="J641" s="2" t="s">
        <v>2019</v>
      </c>
      <c r="K641" s="3" t="s">
        <v>297</v>
      </c>
      <c r="L641" s="3" t="s">
        <v>23</v>
      </c>
      <c r="M641" s="3" t="s">
        <v>323</v>
      </c>
      <c r="N641" s="3" t="s">
        <v>2020</v>
      </c>
      <c r="O641" s="3" t="s">
        <v>2021</v>
      </c>
      <c r="P641">
        <f>IF(IFERROR(VLOOKUP(crocodile_dataset[[#This Row],[Observation ID]],A643:A1641,1,FALSE),0),1,0)</f>
        <v>0</v>
      </c>
    </row>
    <row r="642" spans="1:16" x14ac:dyDescent="0.2">
      <c r="A642" s="4">
        <v>641</v>
      </c>
      <c r="B642" s="3" t="s">
        <v>207</v>
      </c>
      <c r="C642" s="3" t="s">
        <v>208</v>
      </c>
      <c r="D642" s="3" t="s">
        <v>17</v>
      </c>
      <c r="E642" s="3" t="s">
        <v>18</v>
      </c>
      <c r="F642" s="1">
        <v>2.13</v>
      </c>
      <c r="G642" s="1">
        <v>60.4</v>
      </c>
      <c r="H642" s="3" t="s">
        <v>19</v>
      </c>
      <c r="I642" s="3" t="s">
        <v>20</v>
      </c>
      <c r="J642" s="2" t="s">
        <v>2022</v>
      </c>
      <c r="K642" s="3" t="s">
        <v>210</v>
      </c>
      <c r="L642" s="3" t="s">
        <v>465</v>
      </c>
      <c r="M642" s="3" t="s">
        <v>24</v>
      </c>
      <c r="N642" s="3" t="s">
        <v>2023</v>
      </c>
      <c r="O642" s="3" t="s">
        <v>2024</v>
      </c>
      <c r="P642">
        <f>IF(IFERROR(VLOOKUP(crocodile_dataset[[#This Row],[Observation ID]],A644:A1642,1,FALSE),0),1,0)</f>
        <v>0</v>
      </c>
    </row>
    <row r="643" spans="1:16" x14ac:dyDescent="0.2">
      <c r="A643" s="4">
        <v>642</v>
      </c>
      <c r="B643" s="3" t="s">
        <v>15</v>
      </c>
      <c r="C643" s="3" t="s">
        <v>16</v>
      </c>
      <c r="D643" s="3" t="s">
        <v>17</v>
      </c>
      <c r="E643" s="3" t="s">
        <v>18</v>
      </c>
      <c r="F643" s="1">
        <v>2.88</v>
      </c>
      <c r="G643" s="1">
        <v>141.9</v>
      </c>
      <c r="H643" s="3" t="s">
        <v>19</v>
      </c>
      <c r="I643" s="3" t="s">
        <v>20</v>
      </c>
      <c r="J643" s="2" t="s">
        <v>2025</v>
      </c>
      <c r="K643" s="3" t="s">
        <v>22</v>
      </c>
      <c r="L643" s="3" t="s">
        <v>84</v>
      </c>
      <c r="M643" s="3" t="s">
        <v>24</v>
      </c>
      <c r="N643" s="3" t="s">
        <v>2026</v>
      </c>
      <c r="O643" s="3" t="s">
        <v>2027</v>
      </c>
      <c r="P643">
        <f>IF(IFERROR(VLOOKUP(crocodile_dataset[[#This Row],[Observation ID]],A645:A1643,1,FALSE),0),1,0)</f>
        <v>0</v>
      </c>
    </row>
    <row r="644" spans="1:16" x14ac:dyDescent="0.2">
      <c r="A644" s="4">
        <v>643</v>
      </c>
      <c r="B644" s="3" t="s">
        <v>15</v>
      </c>
      <c r="C644" s="3" t="s">
        <v>16</v>
      </c>
      <c r="D644" s="3" t="s">
        <v>17</v>
      </c>
      <c r="E644" s="3" t="s">
        <v>18</v>
      </c>
      <c r="F644" s="1">
        <v>2.16</v>
      </c>
      <c r="G644" s="1">
        <v>73.599999999999994</v>
      </c>
      <c r="H644" s="3" t="s">
        <v>61</v>
      </c>
      <c r="I644" s="3" t="s">
        <v>38</v>
      </c>
      <c r="J644" s="2" t="s">
        <v>2028</v>
      </c>
      <c r="K644" s="3" t="s">
        <v>233</v>
      </c>
      <c r="L644" s="3" t="s">
        <v>46</v>
      </c>
      <c r="M644" s="3" t="s">
        <v>24</v>
      </c>
      <c r="N644" s="3" t="s">
        <v>2029</v>
      </c>
      <c r="O644" s="3" t="s">
        <v>2030</v>
      </c>
      <c r="P644">
        <f>IF(IFERROR(VLOOKUP(crocodile_dataset[[#This Row],[Observation ID]],A646:A1644,1,FALSE),0),1,0)</f>
        <v>0</v>
      </c>
    </row>
    <row r="645" spans="1:16" x14ac:dyDescent="0.2">
      <c r="A645" s="4">
        <v>644</v>
      </c>
      <c r="B645" s="3" t="s">
        <v>76</v>
      </c>
      <c r="C645" s="3" t="s">
        <v>77</v>
      </c>
      <c r="D645" s="3" t="s">
        <v>17</v>
      </c>
      <c r="E645" s="3" t="s">
        <v>18</v>
      </c>
      <c r="F645" s="1">
        <v>1.18</v>
      </c>
      <c r="G645" s="1">
        <v>40.5</v>
      </c>
      <c r="H645" s="3" t="s">
        <v>37</v>
      </c>
      <c r="I645" s="3" t="s">
        <v>20</v>
      </c>
      <c r="J645" s="2" t="s">
        <v>2031</v>
      </c>
      <c r="K645" s="3" t="s">
        <v>350</v>
      </c>
      <c r="L645" s="3" t="s">
        <v>216</v>
      </c>
      <c r="M645" s="3" t="s">
        <v>24</v>
      </c>
      <c r="N645" s="3" t="s">
        <v>2032</v>
      </c>
      <c r="O645" s="3" t="s">
        <v>2033</v>
      </c>
      <c r="P645">
        <f>IF(IFERROR(VLOOKUP(crocodile_dataset[[#This Row],[Observation ID]],A647:A1645,1,FALSE),0),1,0)</f>
        <v>0</v>
      </c>
    </row>
    <row r="646" spans="1:16" x14ac:dyDescent="0.2">
      <c r="A646" s="4">
        <v>645</v>
      </c>
      <c r="B646" s="3" t="s">
        <v>145</v>
      </c>
      <c r="C646" s="3" t="s">
        <v>146</v>
      </c>
      <c r="D646" s="3" t="s">
        <v>17</v>
      </c>
      <c r="E646" s="3" t="s">
        <v>18</v>
      </c>
      <c r="F646" s="1">
        <v>3.38</v>
      </c>
      <c r="G646" s="1">
        <v>203.8</v>
      </c>
      <c r="H646" s="3" t="s">
        <v>19</v>
      </c>
      <c r="I646" s="3" t="s">
        <v>104</v>
      </c>
      <c r="J646" s="2" t="s">
        <v>2034</v>
      </c>
      <c r="K646" s="3" t="s">
        <v>148</v>
      </c>
      <c r="L646" s="3" t="s">
        <v>475</v>
      </c>
      <c r="M646" s="3" t="s">
        <v>41</v>
      </c>
      <c r="N646" s="3" t="s">
        <v>2035</v>
      </c>
      <c r="O646" s="3" t="s">
        <v>2036</v>
      </c>
      <c r="P646">
        <f>IF(IFERROR(VLOOKUP(crocodile_dataset[[#This Row],[Observation ID]],A648:A1646,1,FALSE),0),1,0)</f>
        <v>0</v>
      </c>
    </row>
    <row r="647" spans="1:16" x14ac:dyDescent="0.2">
      <c r="A647" s="4">
        <v>646</v>
      </c>
      <c r="B647" s="3" t="s">
        <v>49</v>
      </c>
      <c r="C647" s="3" t="s">
        <v>50</v>
      </c>
      <c r="D647" s="3" t="s">
        <v>17</v>
      </c>
      <c r="E647" s="3" t="s">
        <v>18</v>
      </c>
      <c r="F647" s="1">
        <v>3.42</v>
      </c>
      <c r="G647" s="1">
        <v>223.3</v>
      </c>
      <c r="H647" s="3" t="s">
        <v>19</v>
      </c>
      <c r="I647" s="3" t="s">
        <v>38</v>
      </c>
      <c r="J647" s="2" t="s">
        <v>2037</v>
      </c>
      <c r="K647" s="3" t="s">
        <v>504</v>
      </c>
      <c r="L647" s="3" t="s">
        <v>56</v>
      </c>
      <c r="M647" s="3" t="s">
        <v>32</v>
      </c>
      <c r="N647" s="3" t="s">
        <v>2038</v>
      </c>
      <c r="O647" s="3" t="s">
        <v>2039</v>
      </c>
      <c r="P647">
        <f>IF(IFERROR(VLOOKUP(crocodile_dataset[[#This Row],[Observation ID]],A649:A1647,1,FALSE),0),1,0)</f>
        <v>0</v>
      </c>
    </row>
    <row r="648" spans="1:16" x14ac:dyDescent="0.2">
      <c r="A648" s="4">
        <v>647</v>
      </c>
      <c r="B648" s="3" t="s">
        <v>87</v>
      </c>
      <c r="C648" s="3" t="s">
        <v>88</v>
      </c>
      <c r="D648" s="3" t="s">
        <v>17</v>
      </c>
      <c r="E648" s="3" t="s">
        <v>69</v>
      </c>
      <c r="F648" s="1">
        <v>1.29</v>
      </c>
      <c r="G648" s="1">
        <v>15.6</v>
      </c>
      <c r="H648" s="3" t="s">
        <v>19</v>
      </c>
      <c r="I648" s="3" t="s">
        <v>104</v>
      </c>
      <c r="J648" s="2" t="s">
        <v>2040</v>
      </c>
      <c r="K648" s="3" t="s">
        <v>297</v>
      </c>
      <c r="L648" s="3" t="s">
        <v>72</v>
      </c>
      <c r="M648" s="3" t="s">
        <v>32</v>
      </c>
      <c r="N648" s="3" t="s">
        <v>2041</v>
      </c>
      <c r="O648" s="3" t="s">
        <v>2042</v>
      </c>
      <c r="P648">
        <f>IF(IFERROR(VLOOKUP(crocodile_dataset[[#This Row],[Observation ID]],A650:A1648,1,FALSE),0),1,0)</f>
        <v>0</v>
      </c>
    </row>
    <row r="649" spans="1:16" x14ac:dyDescent="0.2">
      <c r="A649" s="4">
        <v>648</v>
      </c>
      <c r="B649" s="3" t="s">
        <v>127</v>
      </c>
      <c r="C649" s="3" t="s">
        <v>128</v>
      </c>
      <c r="D649" s="3" t="s">
        <v>17</v>
      </c>
      <c r="E649" s="3" t="s">
        <v>18</v>
      </c>
      <c r="F649" s="1">
        <v>1.28</v>
      </c>
      <c r="G649" s="1">
        <v>298.10000000000002</v>
      </c>
      <c r="H649" s="3" t="s">
        <v>37</v>
      </c>
      <c r="I649" s="3" t="s">
        <v>104</v>
      </c>
      <c r="J649" s="2" t="s">
        <v>2043</v>
      </c>
      <c r="K649" s="3" t="s">
        <v>191</v>
      </c>
      <c r="L649" s="3" t="s">
        <v>479</v>
      </c>
      <c r="M649" s="3" t="s">
        <v>24</v>
      </c>
      <c r="N649" s="3" t="s">
        <v>2044</v>
      </c>
      <c r="O649" s="3" t="s">
        <v>2045</v>
      </c>
      <c r="P649">
        <f>IF(IFERROR(VLOOKUP(crocodile_dataset[[#This Row],[Observation ID]],A651:A1649,1,FALSE),0),1,0)</f>
        <v>0</v>
      </c>
    </row>
    <row r="650" spans="1:16" x14ac:dyDescent="0.2">
      <c r="A650" s="4">
        <v>649</v>
      </c>
      <c r="B650" s="3" t="s">
        <v>76</v>
      </c>
      <c r="C650" s="3" t="s">
        <v>77</v>
      </c>
      <c r="D650" s="3" t="s">
        <v>17</v>
      </c>
      <c r="E650" s="3" t="s">
        <v>18</v>
      </c>
      <c r="F650" s="1">
        <v>2.42</v>
      </c>
      <c r="G650" s="1">
        <v>111.8</v>
      </c>
      <c r="H650" s="3" t="s">
        <v>19</v>
      </c>
      <c r="I650" s="3" t="s">
        <v>20</v>
      </c>
      <c r="J650" s="2" t="s">
        <v>2046</v>
      </c>
      <c r="K650" s="3" t="s">
        <v>366</v>
      </c>
      <c r="L650" s="3" t="s">
        <v>216</v>
      </c>
      <c r="M650" s="3" t="s">
        <v>24</v>
      </c>
      <c r="N650" s="3" t="s">
        <v>2047</v>
      </c>
      <c r="O650" s="3" t="s">
        <v>2048</v>
      </c>
      <c r="P650">
        <f>IF(IFERROR(VLOOKUP(crocodile_dataset[[#This Row],[Observation ID]],A652:A1650,1,FALSE),0),1,0)</f>
        <v>0</v>
      </c>
    </row>
    <row r="651" spans="1:16" x14ac:dyDescent="0.2">
      <c r="A651" s="4">
        <v>650</v>
      </c>
      <c r="B651" s="3" t="s">
        <v>207</v>
      </c>
      <c r="C651" s="3" t="s">
        <v>208</v>
      </c>
      <c r="D651" s="3" t="s">
        <v>17</v>
      </c>
      <c r="E651" s="3" t="s">
        <v>18</v>
      </c>
      <c r="F651" s="1">
        <v>0.8</v>
      </c>
      <c r="G651" s="1">
        <v>24</v>
      </c>
      <c r="H651" s="3" t="s">
        <v>37</v>
      </c>
      <c r="I651" s="3" t="s">
        <v>38</v>
      </c>
      <c r="J651" s="2" t="s">
        <v>2049</v>
      </c>
      <c r="K651" s="3" t="s">
        <v>210</v>
      </c>
      <c r="L651" s="3" t="s">
        <v>452</v>
      </c>
      <c r="M651" s="3" t="s">
        <v>24</v>
      </c>
      <c r="N651" s="3" t="s">
        <v>2050</v>
      </c>
      <c r="O651" s="3" t="s">
        <v>2051</v>
      </c>
      <c r="P651">
        <f>IF(IFERROR(VLOOKUP(crocodile_dataset[[#This Row],[Observation ID]],A653:A1651,1,FALSE),0),1,0)</f>
        <v>0</v>
      </c>
    </row>
    <row r="652" spans="1:16" x14ac:dyDescent="0.2">
      <c r="A652" s="4">
        <v>651</v>
      </c>
      <c r="B652" s="3" t="s">
        <v>145</v>
      </c>
      <c r="C652" s="3" t="s">
        <v>146</v>
      </c>
      <c r="D652" s="3" t="s">
        <v>17</v>
      </c>
      <c r="E652" s="3" t="s">
        <v>18</v>
      </c>
      <c r="F652" s="1">
        <v>2.42</v>
      </c>
      <c r="G652" s="1">
        <v>107.5</v>
      </c>
      <c r="H652" s="3" t="s">
        <v>61</v>
      </c>
      <c r="I652" s="3" t="s">
        <v>20</v>
      </c>
      <c r="J652" s="2" t="s">
        <v>2052</v>
      </c>
      <c r="K652" s="3" t="s">
        <v>148</v>
      </c>
      <c r="L652" s="3" t="s">
        <v>23</v>
      </c>
      <c r="M652" s="3" t="s">
        <v>41</v>
      </c>
      <c r="N652" s="3" t="s">
        <v>2053</v>
      </c>
      <c r="O652" s="3" t="s">
        <v>2054</v>
      </c>
      <c r="P652">
        <f>IF(IFERROR(VLOOKUP(crocodile_dataset[[#This Row],[Observation ID]],A654:A1652,1,FALSE),0),1,0)</f>
        <v>0</v>
      </c>
    </row>
    <row r="653" spans="1:16" x14ac:dyDescent="0.2">
      <c r="A653" s="4">
        <v>652</v>
      </c>
      <c r="B653" s="3" t="s">
        <v>76</v>
      </c>
      <c r="C653" s="3" t="s">
        <v>77</v>
      </c>
      <c r="D653" s="3" t="s">
        <v>17</v>
      </c>
      <c r="E653" s="3" t="s">
        <v>18</v>
      </c>
      <c r="F653" s="1">
        <v>1.74</v>
      </c>
      <c r="G653" s="1">
        <v>63.9</v>
      </c>
      <c r="H653" s="3" t="s">
        <v>37</v>
      </c>
      <c r="I653" s="3" t="s">
        <v>38</v>
      </c>
      <c r="J653" s="2" t="s">
        <v>2055</v>
      </c>
      <c r="K653" s="3" t="s">
        <v>350</v>
      </c>
      <c r="L653" s="3" t="s">
        <v>80</v>
      </c>
      <c r="M653" s="3" t="s">
        <v>24</v>
      </c>
      <c r="N653" s="3" t="s">
        <v>2056</v>
      </c>
      <c r="O653" s="3" t="s">
        <v>2057</v>
      </c>
      <c r="P653">
        <f>IF(IFERROR(VLOOKUP(crocodile_dataset[[#This Row],[Observation ID]],A655:A1653,1,FALSE),0),1,0)</f>
        <v>0</v>
      </c>
    </row>
    <row r="654" spans="1:16" x14ac:dyDescent="0.2">
      <c r="A654" s="4">
        <v>653</v>
      </c>
      <c r="B654" s="3" t="s">
        <v>59</v>
      </c>
      <c r="C654" s="3" t="s">
        <v>60</v>
      </c>
      <c r="D654" s="3" t="s">
        <v>17</v>
      </c>
      <c r="E654" s="3" t="s">
        <v>18</v>
      </c>
      <c r="F654" s="1">
        <v>1.49</v>
      </c>
      <c r="G654" s="1">
        <v>55.6</v>
      </c>
      <c r="H654" s="3" t="s">
        <v>37</v>
      </c>
      <c r="I654" s="3" t="s">
        <v>104</v>
      </c>
      <c r="J654" s="2" t="s">
        <v>2058</v>
      </c>
      <c r="K654" s="3" t="s">
        <v>98</v>
      </c>
      <c r="L654" s="3" t="s">
        <v>581</v>
      </c>
      <c r="M654" s="3" t="s">
        <v>41</v>
      </c>
      <c r="N654" s="3" t="s">
        <v>2059</v>
      </c>
      <c r="O654" s="3" t="s">
        <v>2060</v>
      </c>
      <c r="P654">
        <f>IF(IFERROR(VLOOKUP(crocodile_dataset[[#This Row],[Observation ID]],A656:A1654,1,FALSE),0),1,0)</f>
        <v>0</v>
      </c>
    </row>
    <row r="655" spans="1:16" x14ac:dyDescent="0.2">
      <c r="A655" s="4">
        <v>654</v>
      </c>
      <c r="B655" s="3" t="s">
        <v>76</v>
      </c>
      <c r="C655" s="3" t="s">
        <v>77</v>
      </c>
      <c r="D655" s="3" t="s">
        <v>17</v>
      </c>
      <c r="E655" s="3" t="s">
        <v>18</v>
      </c>
      <c r="F655" s="1">
        <v>1.97</v>
      </c>
      <c r="G655" s="1">
        <v>77.900000000000006</v>
      </c>
      <c r="H655" s="3" t="s">
        <v>37</v>
      </c>
      <c r="I655" s="3" t="s">
        <v>20</v>
      </c>
      <c r="J655" s="2" t="s">
        <v>2061</v>
      </c>
      <c r="K655" s="3" t="s">
        <v>215</v>
      </c>
      <c r="L655" s="3" t="s">
        <v>46</v>
      </c>
      <c r="M655" s="3" t="s">
        <v>24</v>
      </c>
      <c r="N655" s="3" t="s">
        <v>2062</v>
      </c>
      <c r="O655" s="3" t="s">
        <v>2063</v>
      </c>
      <c r="P655">
        <f>IF(IFERROR(VLOOKUP(crocodile_dataset[[#This Row],[Observation ID]],A657:A1655,1,FALSE),0),1,0)</f>
        <v>0</v>
      </c>
    </row>
    <row r="656" spans="1:16" x14ac:dyDescent="0.2">
      <c r="A656" s="4">
        <v>655</v>
      </c>
      <c r="B656" s="3" t="s">
        <v>67</v>
      </c>
      <c r="C656" s="3" t="s">
        <v>68</v>
      </c>
      <c r="D656" s="3" t="s">
        <v>17</v>
      </c>
      <c r="E656" s="3" t="s">
        <v>69</v>
      </c>
      <c r="F656" s="1">
        <v>1.52</v>
      </c>
      <c r="G656" s="1">
        <v>29.1</v>
      </c>
      <c r="H656" s="3" t="s">
        <v>19</v>
      </c>
      <c r="I656" s="3" t="s">
        <v>38</v>
      </c>
      <c r="J656" s="2" t="s">
        <v>2064</v>
      </c>
      <c r="K656" s="3" t="s">
        <v>142</v>
      </c>
      <c r="L656" s="3" t="s">
        <v>72</v>
      </c>
      <c r="M656" s="3" t="s">
        <v>73</v>
      </c>
      <c r="N656" s="3" t="s">
        <v>2065</v>
      </c>
      <c r="O656" s="3" t="s">
        <v>2066</v>
      </c>
      <c r="P656">
        <f>IF(IFERROR(VLOOKUP(crocodile_dataset[[#This Row],[Observation ID]],A658:A1656,1,FALSE),0),1,0)</f>
        <v>0</v>
      </c>
    </row>
    <row r="657" spans="1:16" x14ac:dyDescent="0.2">
      <c r="A657" s="4">
        <v>656</v>
      </c>
      <c r="B657" s="3" t="s">
        <v>35</v>
      </c>
      <c r="C657" s="3" t="s">
        <v>36</v>
      </c>
      <c r="D657" s="3" t="s">
        <v>17</v>
      </c>
      <c r="E657" s="3" t="s">
        <v>18</v>
      </c>
      <c r="F657" s="1">
        <v>2.68</v>
      </c>
      <c r="G657" s="1">
        <v>202.8</v>
      </c>
      <c r="H657" s="3" t="s">
        <v>19</v>
      </c>
      <c r="I657" s="3" t="s">
        <v>20</v>
      </c>
      <c r="J657" s="2" t="s">
        <v>2067</v>
      </c>
      <c r="K657" s="3" t="s">
        <v>240</v>
      </c>
      <c r="L657" s="3" t="s">
        <v>244</v>
      </c>
      <c r="M657" s="3" t="s">
        <v>41</v>
      </c>
      <c r="N657" s="3" t="s">
        <v>2068</v>
      </c>
      <c r="O657" s="3" t="s">
        <v>2069</v>
      </c>
      <c r="P657">
        <f>IF(IFERROR(VLOOKUP(crocodile_dataset[[#This Row],[Observation ID]],A659:A1657,1,FALSE),0),1,0)</f>
        <v>0</v>
      </c>
    </row>
    <row r="658" spans="1:16" x14ac:dyDescent="0.2">
      <c r="A658" s="4">
        <v>657</v>
      </c>
      <c r="B658" s="3" t="s">
        <v>15</v>
      </c>
      <c r="C658" s="3" t="s">
        <v>16</v>
      </c>
      <c r="D658" s="3" t="s">
        <v>17</v>
      </c>
      <c r="E658" s="3" t="s">
        <v>18</v>
      </c>
      <c r="F658" s="1">
        <v>0.26</v>
      </c>
      <c r="G658" s="1">
        <v>34.1</v>
      </c>
      <c r="H658" s="3" t="s">
        <v>156</v>
      </c>
      <c r="I658" s="3" t="s">
        <v>38</v>
      </c>
      <c r="J658" s="2" t="s">
        <v>1429</v>
      </c>
      <c r="K658" s="3" t="s">
        <v>22</v>
      </c>
      <c r="L658" s="3" t="s">
        <v>84</v>
      </c>
      <c r="M658" s="3" t="s">
        <v>24</v>
      </c>
      <c r="N658" s="3" t="s">
        <v>2070</v>
      </c>
      <c r="O658" s="3" t="s">
        <v>2071</v>
      </c>
      <c r="P658">
        <f>IF(IFERROR(VLOOKUP(crocodile_dataset[[#This Row],[Observation ID]],A660:A1658,1,FALSE),0),1,0)</f>
        <v>0</v>
      </c>
    </row>
    <row r="659" spans="1:16" x14ac:dyDescent="0.2">
      <c r="A659" s="4">
        <v>658</v>
      </c>
      <c r="B659" s="3" t="s">
        <v>201</v>
      </c>
      <c r="C659" s="3" t="s">
        <v>202</v>
      </c>
      <c r="D659" s="3" t="s">
        <v>17</v>
      </c>
      <c r="E659" s="3" t="s">
        <v>203</v>
      </c>
      <c r="F659" s="1">
        <v>2.5299999999999998</v>
      </c>
      <c r="G659" s="1">
        <v>140.1</v>
      </c>
      <c r="H659" s="3" t="s">
        <v>19</v>
      </c>
      <c r="I659" s="3" t="s">
        <v>38</v>
      </c>
      <c r="J659" s="2" t="s">
        <v>2072</v>
      </c>
      <c r="K659" s="3" t="s">
        <v>282</v>
      </c>
      <c r="L659" s="3" t="s">
        <v>259</v>
      </c>
      <c r="M659" s="3" t="s">
        <v>41</v>
      </c>
      <c r="N659" s="3" t="s">
        <v>2073</v>
      </c>
      <c r="O659" s="3" t="s">
        <v>2074</v>
      </c>
      <c r="P659">
        <f>IF(IFERROR(VLOOKUP(crocodile_dataset[[#This Row],[Observation ID]],A661:A1659,1,FALSE),0),1,0)</f>
        <v>0</v>
      </c>
    </row>
    <row r="660" spans="1:16" x14ac:dyDescent="0.2">
      <c r="A660" s="4">
        <v>659</v>
      </c>
      <c r="B660" s="3" t="s">
        <v>49</v>
      </c>
      <c r="C660" s="3" t="s">
        <v>50</v>
      </c>
      <c r="D660" s="3" t="s">
        <v>17</v>
      </c>
      <c r="E660" s="3" t="s">
        <v>18</v>
      </c>
      <c r="F660" s="1">
        <v>3.46</v>
      </c>
      <c r="G660" s="1">
        <v>208.3</v>
      </c>
      <c r="H660" s="3" t="s">
        <v>61</v>
      </c>
      <c r="I660" s="3" t="s">
        <v>38</v>
      </c>
      <c r="J660" s="2" t="s">
        <v>2075</v>
      </c>
      <c r="K660" s="3" t="s">
        <v>1169</v>
      </c>
      <c r="L660" s="3" t="s">
        <v>153</v>
      </c>
      <c r="M660" s="3" t="s">
        <v>32</v>
      </c>
      <c r="N660" s="3" t="s">
        <v>2076</v>
      </c>
      <c r="O660" s="3" t="s">
        <v>2077</v>
      </c>
      <c r="P660">
        <f>IF(IFERROR(VLOOKUP(crocodile_dataset[[#This Row],[Observation ID]],A662:A1660,1,FALSE),0),1,0)</f>
        <v>0</v>
      </c>
    </row>
    <row r="661" spans="1:16" x14ac:dyDescent="0.2">
      <c r="A661" s="4">
        <v>660</v>
      </c>
      <c r="B661" s="3" t="s">
        <v>76</v>
      </c>
      <c r="C661" s="3" t="s">
        <v>77</v>
      </c>
      <c r="D661" s="3" t="s">
        <v>17</v>
      </c>
      <c r="E661" s="3" t="s">
        <v>18</v>
      </c>
      <c r="F661" s="1">
        <v>1.58</v>
      </c>
      <c r="G661" s="1">
        <v>48.3</v>
      </c>
      <c r="H661" s="3" t="s">
        <v>37</v>
      </c>
      <c r="I661" s="3" t="s">
        <v>38</v>
      </c>
      <c r="J661" s="2" t="s">
        <v>2078</v>
      </c>
      <c r="K661" s="3" t="s">
        <v>215</v>
      </c>
      <c r="L661" s="3" t="s">
        <v>46</v>
      </c>
      <c r="M661" s="3" t="s">
        <v>24</v>
      </c>
      <c r="N661" s="3" t="s">
        <v>2079</v>
      </c>
      <c r="O661" s="3" t="s">
        <v>2080</v>
      </c>
      <c r="P661">
        <f>IF(IFERROR(VLOOKUP(crocodile_dataset[[#This Row],[Observation ID]],A663:A1661,1,FALSE),0),1,0)</f>
        <v>0</v>
      </c>
    </row>
    <row r="662" spans="1:16" x14ac:dyDescent="0.2">
      <c r="A662" s="4">
        <v>661</v>
      </c>
      <c r="B662" s="3" t="s">
        <v>87</v>
      </c>
      <c r="C662" s="3" t="s">
        <v>88</v>
      </c>
      <c r="D662" s="3" t="s">
        <v>17</v>
      </c>
      <c r="E662" s="3" t="s">
        <v>69</v>
      </c>
      <c r="F662" s="1">
        <v>0.23</v>
      </c>
      <c r="G662" s="1">
        <v>4.4000000000000004</v>
      </c>
      <c r="H662" s="3" t="s">
        <v>156</v>
      </c>
      <c r="I662" s="3" t="s">
        <v>20</v>
      </c>
      <c r="J662" s="2" t="s">
        <v>2081</v>
      </c>
      <c r="K662" s="3" t="s">
        <v>272</v>
      </c>
      <c r="L662" s="3" t="s">
        <v>91</v>
      </c>
      <c r="M662" s="3" t="s">
        <v>32</v>
      </c>
      <c r="N662" s="3" t="s">
        <v>2082</v>
      </c>
      <c r="O662" s="3" t="s">
        <v>2083</v>
      </c>
      <c r="P662">
        <f>IF(IFERROR(VLOOKUP(crocodile_dataset[[#This Row],[Observation ID]],A664:A1662,1,FALSE),0),1,0)</f>
        <v>0</v>
      </c>
    </row>
    <row r="663" spans="1:16" x14ac:dyDescent="0.2">
      <c r="A663" s="4">
        <v>662</v>
      </c>
      <c r="B663" s="3" t="s">
        <v>188</v>
      </c>
      <c r="C663" s="3" t="s">
        <v>189</v>
      </c>
      <c r="D663" s="3" t="s">
        <v>17</v>
      </c>
      <c r="E663" s="3" t="s">
        <v>18</v>
      </c>
      <c r="F663" s="1">
        <v>0.71</v>
      </c>
      <c r="G663" s="1">
        <v>30.5</v>
      </c>
      <c r="H663" s="3" t="s">
        <v>37</v>
      </c>
      <c r="I663" s="3" t="s">
        <v>20</v>
      </c>
      <c r="J663" s="2" t="s">
        <v>2084</v>
      </c>
      <c r="K663" s="3" t="s">
        <v>191</v>
      </c>
      <c r="L663" s="3" t="s">
        <v>80</v>
      </c>
      <c r="M663" s="3" t="s">
        <v>24</v>
      </c>
      <c r="N663" s="3" t="s">
        <v>2085</v>
      </c>
      <c r="O663" s="3" t="s">
        <v>2086</v>
      </c>
      <c r="P663">
        <f>IF(IFERROR(VLOOKUP(crocodile_dataset[[#This Row],[Observation ID]],A665:A1663,1,FALSE),0),1,0)</f>
        <v>0</v>
      </c>
    </row>
    <row r="664" spans="1:16" x14ac:dyDescent="0.2">
      <c r="A664" s="4">
        <v>663</v>
      </c>
      <c r="B664" s="3" t="s">
        <v>87</v>
      </c>
      <c r="C664" s="3" t="s">
        <v>88</v>
      </c>
      <c r="D664" s="3" t="s">
        <v>17</v>
      </c>
      <c r="E664" s="3" t="s">
        <v>69</v>
      </c>
      <c r="F664" s="1">
        <v>1.24</v>
      </c>
      <c r="G664" s="1">
        <v>15.1</v>
      </c>
      <c r="H664" s="3" t="s">
        <v>19</v>
      </c>
      <c r="I664" s="3" t="s">
        <v>104</v>
      </c>
      <c r="J664" s="2" t="s">
        <v>2087</v>
      </c>
      <c r="K664" s="3" t="s">
        <v>90</v>
      </c>
      <c r="L664" s="3" t="s">
        <v>72</v>
      </c>
      <c r="M664" s="3" t="s">
        <v>32</v>
      </c>
      <c r="N664" s="3" t="s">
        <v>2088</v>
      </c>
      <c r="O664" s="3" t="s">
        <v>2089</v>
      </c>
      <c r="P664">
        <f>IF(IFERROR(VLOOKUP(crocodile_dataset[[#This Row],[Observation ID]],A666:A1664,1,FALSE),0),1,0)</f>
        <v>0</v>
      </c>
    </row>
    <row r="665" spans="1:16" x14ac:dyDescent="0.2">
      <c r="A665" s="4">
        <v>664</v>
      </c>
      <c r="B665" s="3" t="s">
        <v>35</v>
      </c>
      <c r="C665" s="3" t="s">
        <v>36</v>
      </c>
      <c r="D665" s="3" t="s">
        <v>17</v>
      </c>
      <c r="E665" s="3" t="s">
        <v>18</v>
      </c>
      <c r="F665" s="1">
        <v>4.0199999999999996</v>
      </c>
      <c r="G665" s="1">
        <v>441</v>
      </c>
      <c r="H665" s="3" t="s">
        <v>19</v>
      </c>
      <c r="I665" s="3" t="s">
        <v>38</v>
      </c>
      <c r="J665" s="2" t="s">
        <v>2090</v>
      </c>
      <c r="K665" s="3" t="s">
        <v>240</v>
      </c>
      <c r="L665" s="3" t="s">
        <v>40</v>
      </c>
      <c r="M665" s="3" t="s">
        <v>41</v>
      </c>
      <c r="N665" s="3" t="s">
        <v>2091</v>
      </c>
      <c r="O665" s="3" t="s">
        <v>2092</v>
      </c>
      <c r="P665">
        <f>IF(IFERROR(VLOOKUP(crocodile_dataset[[#This Row],[Observation ID]],A667:A1665,1,FALSE),0),1,0)</f>
        <v>0</v>
      </c>
    </row>
    <row r="666" spans="1:16" x14ac:dyDescent="0.2">
      <c r="A666" s="4">
        <v>665</v>
      </c>
      <c r="B666" s="3" t="s">
        <v>59</v>
      </c>
      <c r="C666" s="3" t="s">
        <v>60</v>
      </c>
      <c r="D666" s="3" t="s">
        <v>17</v>
      </c>
      <c r="E666" s="3" t="s">
        <v>18</v>
      </c>
      <c r="F666" s="1">
        <v>2.06</v>
      </c>
      <c r="G666" s="1">
        <v>74.5</v>
      </c>
      <c r="H666" s="3" t="s">
        <v>19</v>
      </c>
      <c r="I666" s="3" t="s">
        <v>20</v>
      </c>
      <c r="J666" s="2" t="s">
        <v>2093</v>
      </c>
      <c r="K666" s="3" t="s">
        <v>520</v>
      </c>
      <c r="L666" s="3" t="s">
        <v>581</v>
      </c>
      <c r="M666" s="3" t="s">
        <v>41</v>
      </c>
      <c r="N666" s="3" t="s">
        <v>2094</v>
      </c>
      <c r="O666" s="3" t="s">
        <v>2095</v>
      </c>
      <c r="P666">
        <f>IF(IFERROR(VLOOKUP(crocodile_dataset[[#This Row],[Observation ID]],A668:A1666,1,FALSE),0),1,0)</f>
        <v>0</v>
      </c>
    </row>
    <row r="667" spans="1:16" x14ac:dyDescent="0.2">
      <c r="A667" s="4">
        <v>666</v>
      </c>
      <c r="B667" s="3" t="s">
        <v>120</v>
      </c>
      <c r="C667" s="3" t="s">
        <v>121</v>
      </c>
      <c r="D667" s="3" t="s">
        <v>17</v>
      </c>
      <c r="E667" s="3" t="s">
        <v>18</v>
      </c>
      <c r="F667" s="1">
        <v>3.25</v>
      </c>
      <c r="G667" s="1">
        <v>174</v>
      </c>
      <c r="H667" s="3" t="s">
        <v>19</v>
      </c>
      <c r="I667" s="3" t="s">
        <v>20</v>
      </c>
      <c r="J667" s="2" t="s">
        <v>2096</v>
      </c>
      <c r="K667" s="3" t="s">
        <v>123</v>
      </c>
      <c r="L667" s="3" t="s">
        <v>124</v>
      </c>
      <c r="M667" s="3" t="s">
        <v>73</v>
      </c>
      <c r="N667" s="3" t="s">
        <v>2097</v>
      </c>
      <c r="O667" s="3" t="s">
        <v>2098</v>
      </c>
      <c r="P667">
        <f>IF(IFERROR(VLOOKUP(crocodile_dataset[[#This Row],[Observation ID]],A669:A1667,1,FALSE),0),1,0)</f>
        <v>0</v>
      </c>
    </row>
    <row r="668" spans="1:16" x14ac:dyDescent="0.2">
      <c r="A668" s="4">
        <v>667</v>
      </c>
      <c r="B668" s="3" t="s">
        <v>188</v>
      </c>
      <c r="C668" s="3" t="s">
        <v>189</v>
      </c>
      <c r="D668" s="3" t="s">
        <v>17</v>
      </c>
      <c r="E668" s="3" t="s">
        <v>18</v>
      </c>
      <c r="F668" s="1">
        <v>3.38</v>
      </c>
      <c r="G668" s="1">
        <v>161.30000000000001</v>
      </c>
      <c r="H668" s="3" t="s">
        <v>19</v>
      </c>
      <c r="I668" s="3" t="s">
        <v>20</v>
      </c>
      <c r="J668" s="2" t="s">
        <v>2099</v>
      </c>
      <c r="K668" s="3" t="s">
        <v>252</v>
      </c>
      <c r="L668" s="3" t="s">
        <v>46</v>
      </c>
      <c r="M668" s="3" t="s">
        <v>24</v>
      </c>
      <c r="N668" s="3" t="s">
        <v>2100</v>
      </c>
      <c r="O668" s="3" t="s">
        <v>2101</v>
      </c>
      <c r="P668">
        <f>IF(IFERROR(VLOOKUP(crocodile_dataset[[#This Row],[Observation ID]],A670:A1668,1,FALSE),0),1,0)</f>
        <v>0</v>
      </c>
    </row>
    <row r="669" spans="1:16" x14ac:dyDescent="0.2">
      <c r="A669" s="4">
        <v>668</v>
      </c>
      <c r="B669" s="3" t="s">
        <v>115</v>
      </c>
      <c r="C669" s="3" t="s">
        <v>116</v>
      </c>
      <c r="D669" s="3" t="s">
        <v>17</v>
      </c>
      <c r="E669" s="3" t="s">
        <v>18</v>
      </c>
      <c r="F669" s="1">
        <v>4.29</v>
      </c>
      <c r="G669" s="1">
        <v>647.70000000000005</v>
      </c>
      <c r="H669" s="3" t="s">
        <v>19</v>
      </c>
      <c r="I669" s="3" t="s">
        <v>38</v>
      </c>
      <c r="J669" s="2" t="s">
        <v>2102</v>
      </c>
      <c r="K669" s="3" t="s">
        <v>223</v>
      </c>
      <c r="L669" s="3" t="s">
        <v>46</v>
      </c>
      <c r="M669" s="3" t="s">
        <v>24</v>
      </c>
      <c r="N669" s="3" t="s">
        <v>2103</v>
      </c>
      <c r="O669" s="3" t="s">
        <v>2104</v>
      </c>
      <c r="P669">
        <f>IF(IFERROR(VLOOKUP(crocodile_dataset[[#This Row],[Observation ID]],A671:A1669,1,FALSE),0),1,0)</f>
        <v>0</v>
      </c>
    </row>
    <row r="670" spans="1:16" x14ac:dyDescent="0.2">
      <c r="A670" s="4">
        <v>669</v>
      </c>
      <c r="B670" s="3" t="s">
        <v>115</v>
      </c>
      <c r="C670" s="3" t="s">
        <v>116</v>
      </c>
      <c r="D670" s="3" t="s">
        <v>17</v>
      </c>
      <c r="E670" s="3" t="s">
        <v>18</v>
      </c>
      <c r="F670" s="1">
        <v>4.18</v>
      </c>
      <c r="G670" s="1">
        <v>571.79999999999995</v>
      </c>
      <c r="H670" s="3" t="s">
        <v>19</v>
      </c>
      <c r="I670" s="3" t="s">
        <v>38</v>
      </c>
      <c r="J670" s="2" t="s">
        <v>2105</v>
      </c>
      <c r="K670" s="3" t="s">
        <v>282</v>
      </c>
      <c r="L670" s="3" t="s">
        <v>46</v>
      </c>
      <c r="M670" s="3" t="s">
        <v>24</v>
      </c>
      <c r="N670" s="3" t="s">
        <v>2106</v>
      </c>
      <c r="O670" s="3" t="s">
        <v>2107</v>
      </c>
      <c r="P670">
        <f>IF(IFERROR(VLOOKUP(crocodile_dataset[[#This Row],[Observation ID]],A672:A1670,1,FALSE),0),1,0)</f>
        <v>0</v>
      </c>
    </row>
    <row r="671" spans="1:16" x14ac:dyDescent="0.2">
      <c r="A671" s="4">
        <v>670</v>
      </c>
      <c r="B671" s="3" t="s">
        <v>35</v>
      </c>
      <c r="C671" s="3" t="s">
        <v>36</v>
      </c>
      <c r="D671" s="3" t="s">
        <v>17</v>
      </c>
      <c r="E671" s="3" t="s">
        <v>18</v>
      </c>
      <c r="F671" s="1">
        <v>3.98</v>
      </c>
      <c r="G671" s="1">
        <v>357.4</v>
      </c>
      <c r="H671" s="3" t="s">
        <v>19</v>
      </c>
      <c r="I671" s="3" t="s">
        <v>38</v>
      </c>
      <c r="J671" s="2" t="s">
        <v>2108</v>
      </c>
      <c r="K671" s="3" t="s">
        <v>30</v>
      </c>
      <c r="L671" s="3" t="s">
        <v>40</v>
      </c>
      <c r="M671" s="3" t="s">
        <v>41</v>
      </c>
      <c r="N671" s="3" t="s">
        <v>2109</v>
      </c>
      <c r="O671" s="3" t="s">
        <v>2110</v>
      </c>
      <c r="P671">
        <f>IF(IFERROR(VLOOKUP(crocodile_dataset[[#This Row],[Observation ID]],A673:A1671,1,FALSE),0),1,0)</f>
        <v>0</v>
      </c>
    </row>
    <row r="672" spans="1:16" x14ac:dyDescent="0.2">
      <c r="A672" s="4">
        <v>671</v>
      </c>
      <c r="B672" s="3" t="s">
        <v>76</v>
      </c>
      <c r="C672" s="3" t="s">
        <v>77</v>
      </c>
      <c r="D672" s="3" t="s">
        <v>17</v>
      </c>
      <c r="E672" s="3" t="s">
        <v>18</v>
      </c>
      <c r="F672" s="1">
        <v>2.56</v>
      </c>
      <c r="G672" s="1">
        <v>130.6</v>
      </c>
      <c r="H672" s="3" t="s">
        <v>19</v>
      </c>
      <c r="I672" s="3" t="s">
        <v>20</v>
      </c>
      <c r="J672" s="2" t="s">
        <v>2111</v>
      </c>
      <c r="K672" s="3" t="s">
        <v>366</v>
      </c>
      <c r="L672" s="3" t="s">
        <v>80</v>
      </c>
      <c r="M672" s="3" t="s">
        <v>24</v>
      </c>
      <c r="N672" s="3" t="s">
        <v>2112</v>
      </c>
      <c r="O672" s="3" t="s">
        <v>2113</v>
      </c>
      <c r="P672">
        <f>IF(IFERROR(VLOOKUP(crocodile_dataset[[#This Row],[Observation ID]],A674:A1672,1,FALSE),0),1,0)</f>
        <v>0</v>
      </c>
    </row>
    <row r="673" spans="1:16" x14ac:dyDescent="0.2">
      <c r="A673" s="4">
        <v>672</v>
      </c>
      <c r="B673" s="3" t="s">
        <v>59</v>
      </c>
      <c r="C673" s="3" t="s">
        <v>60</v>
      </c>
      <c r="D673" s="3" t="s">
        <v>17</v>
      </c>
      <c r="E673" s="3" t="s">
        <v>18</v>
      </c>
      <c r="F673" s="1">
        <v>2.29</v>
      </c>
      <c r="G673" s="1">
        <v>88.8</v>
      </c>
      <c r="H673" s="3" t="s">
        <v>19</v>
      </c>
      <c r="I673" s="3" t="s">
        <v>38</v>
      </c>
      <c r="J673" s="2" t="s">
        <v>2114</v>
      </c>
      <c r="K673" s="3" t="s">
        <v>98</v>
      </c>
      <c r="L673" s="3" t="s">
        <v>23</v>
      </c>
      <c r="M673" s="3" t="s">
        <v>41</v>
      </c>
      <c r="N673" s="3" t="s">
        <v>2115</v>
      </c>
      <c r="O673" s="3" t="s">
        <v>2116</v>
      </c>
      <c r="P673">
        <f>IF(IFERROR(VLOOKUP(crocodile_dataset[[#This Row],[Observation ID]],A675:A1673,1,FALSE),0),1,0)</f>
        <v>0</v>
      </c>
    </row>
    <row r="674" spans="1:16" x14ac:dyDescent="0.2">
      <c r="A674" s="4">
        <v>673</v>
      </c>
      <c r="B674" s="3" t="s">
        <v>127</v>
      </c>
      <c r="C674" s="3" t="s">
        <v>128</v>
      </c>
      <c r="D674" s="3" t="s">
        <v>17</v>
      </c>
      <c r="E674" s="3" t="s">
        <v>18</v>
      </c>
      <c r="F674" s="1">
        <v>5.05</v>
      </c>
      <c r="G674" s="1">
        <v>624.1</v>
      </c>
      <c r="H674" s="3" t="s">
        <v>19</v>
      </c>
      <c r="I674" s="3" t="s">
        <v>20</v>
      </c>
      <c r="J674" s="2" t="s">
        <v>2117</v>
      </c>
      <c r="K674" s="3" t="s">
        <v>286</v>
      </c>
      <c r="L674" s="3" t="s">
        <v>131</v>
      </c>
      <c r="M674" s="3" t="s">
        <v>24</v>
      </c>
      <c r="N674" s="3" t="s">
        <v>2118</v>
      </c>
      <c r="O674" s="3" t="s">
        <v>2119</v>
      </c>
      <c r="P674">
        <f>IF(IFERROR(VLOOKUP(crocodile_dataset[[#This Row],[Observation ID]],A676:A1674,1,FALSE),0),1,0)</f>
        <v>0</v>
      </c>
    </row>
    <row r="675" spans="1:16" x14ac:dyDescent="0.2">
      <c r="A675" s="4">
        <v>674</v>
      </c>
      <c r="B675" s="3" t="s">
        <v>120</v>
      </c>
      <c r="C675" s="3" t="s">
        <v>121</v>
      </c>
      <c r="D675" s="3" t="s">
        <v>17</v>
      </c>
      <c r="E675" s="3" t="s">
        <v>18</v>
      </c>
      <c r="F675" s="1">
        <v>2.39</v>
      </c>
      <c r="G675" s="1">
        <v>94.9</v>
      </c>
      <c r="H675" s="3" t="s">
        <v>61</v>
      </c>
      <c r="I675" s="3" t="s">
        <v>20</v>
      </c>
      <c r="J675" s="2" t="s">
        <v>2120</v>
      </c>
      <c r="K675" s="3" t="s">
        <v>135</v>
      </c>
      <c r="L675" s="3" t="s">
        <v>124</v>
      </c>
      <c r="M675" s="3" t="s">
        <v>73</v>
      </c>
      <c r="N675" s="3" t="s">
        <v>2121</v>
      </c>
      <c r="O675" s="3" t="s">
        <v>2122</v>
      </c>
      <c r="P675">
        <f>IF(IFERROR(VLOOKUP(crocodile_dataset[[#This Row],[Observation ID]],A677:A1675,1,FALSE),0),1,0)</f>
        <v>0</v>
      </c>
    </row>
    <row r="676" spans="1:16" x14ac:dyDescent="0.2">
      <c r="A676" s="4">
        <v>675</v>
      </c>
      <c r="B676" s="3" t="s">
        <v>392</v>
      </c>
      <c r="C676" s="3" t="s">
        <v>393</v>
      </c>
      <c r="D676" s="3" t="s">
        <v>17</v>
      </c>
      <c r="E676" s="3" t="s">
        <v>18</v>
      </c>
      <c r="F676" s="1">
        <v>2.58</v>
      </c>
      <c r="G676" s="1">
        <v>91.1</v>
      </c>
      <c r="H676" s="3" t="s">
        <v>61</v>
      </c>
      <c r="I676" s="3" t="s">
        <v>38</v>
      </c>
      <c r="J676" s="2" t="s">
        <v>2123</v>
      </c>
      <c r="K676" s="3" t="s">
        <v>191</v>
      </c>
      <c r="L676" s="3" t="s">
        <v>475</v>
      </c>
      <c r="M676" s="3" t="s">
        <v>24</v>
      </c>
      <c r="N676" s="3" t="s">
        <v>2124</v>
      </c>
      <c r="O676" s="3" t="s">
        <v>2125</v>
      </c>
      <c r="P676">
        <f>IF(IFERROR(VLOOKUP(crocodile_dataset[[#This Row],[Observation ID]],A678:A1676,1,FALSE),0),1,0)</f>
        <v>0</v>
      </c>
    </row>
    <row r="677" spans="1:16" x14ac:dyDescent="0.2">
      <c r="A677" s="4">
        <v>676</v>
      </c>
      <c r="B677" s="3" t="s">
        <v>127</v>
      </c>
      <c r="C677" s="3" t="s">
        <v>128</v>
      </c>
      <c r="D677" s="3" t="s">
        <v>17</v>
      </c>
      <c r="E677" s="3" t="s">
        <v>18</v>
      </c>
      <c r="F677" s="1">
        <v>4.51</v>
      </c>
      <c r="G677" s="1">
        <v>642.29999999999995</v>
      </c>
      <c r="H677" s="3" t="s">
        <v>19</v>
      </c>
      <c r="I677" s="3" t="s">
        <v>38</v>
      </c>
      <c r="J677" s="2" t="s">
        <v>2126</v>
      </c>
      <c r="K677" s="3" t="s">
        <v>210</v>
      </c>
      <c r="L677" s="3" t="s">
        <v>266</v>
      </c>
      <c r="M677" s="3" t="s">
        <v>24</v>
      </c>
      <c r="N677" s="3" t="s">
        <v>2127</v>
      </c>
      <c r="O677" s="3" t="s">
        <v>2128</v>
      </c>
      <c r="P677">
        <f>IF(IFERROR(VLOOKUP(crocodile_dataset[[#This Row],[Observation ID]],A679:A1677,1,FALSE),0),1,0)</f>
        <v>0</v>
      </c>
    </row>
    <row r="678" spans="1:16" x14ac:dyDescent="0.2">
      <c r="A678" s="4">
        <v>677</v>
      </c>
      <c r="B678" s="3" t="s">
        <v>67</v>
      </c>
      <c r="C678" s="3" t="s">
        <v>68</v>
      </c>
      <c r="D678" s="3" t="s">
        <v>17</v>
      </c>
      <c r="E678" s="3" t="s">
        <v>69</v>
      </c>
      <c r="F678" s="1">
        <v>1.38</v>
      </c>
      <c r="G678" s="1">
        <v>22.7</v>
      </c>
      <c r="H678" s="3" t="s">
        <v>61</v>
      </c>
      <c r="I678" s="3" t="s">
        <v>104</v>
      </c>
      <c r="J678" s="2" t="s">
        <v>340</v>
      </c>
      <c r="K678" s="3" t="s">
        <v>142</v>
      </c>
      <c r="L678" s="3" t="s">
        <v>72</v>
      </c>
      <c r="M678" s="3" t="s">
        <v>73</v>
      </c>
      <c r="N678" s="3" t="s">
        <v>2129</v>
      </c>
      <c r="O678" s="3" t="s">
        <v>2130</v>
      </c>
      <c r="P678">
        <f>IF(IFERROR(VLOOKUP(crocodile_dataset[[#This Row],[Observation ID]],A680:A1678,1,FALSE),0),1,0)</f>
        <v>0</v>
      </c>
    </row>
    <row r="679" spans="1:16" x14ac:dyDescent="0.2">
      <c r="A679" s="4">
        <v>678</v>
      </c>
      <c r="B679" s="3" t="s">
        <v>145</v>
      </c>
      <c r="C679" s="3" t="s">
        <v>146</v>
      </c>
      <c r="D679" s="3" t="s">
        <v>17</v>
      </c>
      <c r="E679" s="3" t="s">
        <v>18</v>
      </c>
      <c r="F679" s="1">
        <v>2.95</v>
      </c>
      <c r="G679" s="1">
        <v>147.19999999999999</v>
      </c>
      <c r="H679" s="3" t="s">
        <v>61</v>
      </c>
      <c r="I679" s="3" t="s">
        <v>104</v>
      </c>
      <c r="J679" s="2" t="s">
        <v>2131</v>
      </c>
      <c r="K679" s="3" t="s">
        <v>148</v>
      </c>
      <c r="L679" s="3" t="s">
        <v>23</v>
      </c>
      <c r="M679" s="3" t="s">
        <v>41</v>
      </c>
      <c r="N679" s="3" t="s">
        <v>2132</v>
      </c>
      <c r="O679" s="3" t="s">
        <v>2133</v>
      </c>
      <c r="P679">
        <f>IF(IFERROR(VLOOKUP(crocodile_dataset[[#This Row],[Observation ID]],A681:A1679,1,FALSE),0),1,0)</f>
        <v>0</v>
      </c>
    </row>
    <row r="680" spans="1:16" x14ac:dyDescent="0.2">
      <c r="A680" s="4">
        <v>679</v>
      </c>
      <c r="B680" s="3" t="s">
        <v>27</v>
      </c>
      <c r="C680" s="3" t="s">
        <v>28</v>
      </c>
      <c r="D680" s="3" t="s">
        <v>17</v>
      </c>
      <c r="E680" s="3" t="s">
        <v>18</v>
      </c>
      <c r="F680" s="1">
        <v>4.18</v>
      </c>
      <c r="G680" s="1">
        <v>311.2</v>
      </c>
      <c r="H680" s="3" t="s">
        <v>19</v>
      </c>
      <c r="I680" s="3" t="s">
        <v>104</v>
      </c>
      <c r="J680" s="2" t="s">
        <v>2134</v>
      </c>
      <c r="K680" s="3" t="s">
        <v>148</v>
      </c>
      <c r="L680" s="3" t="s">
        <v>317</v>
      </c>
      <c r="M680" s="3" t="s">
        <v>32</v>
      </c>
      <c r="N680" s="3" t="s">
        <v>2135</v>
      </c>
      <c r="O680" s="3" t="s">
        <v>2136</v>
      </c>
      <c r="P680">
        <f>IF(IFERROR(VLOOKUP(crocodile_dataset[[#This Row],[Observation ID]],A682:A1680,1,FALSE),0),1,0)</f>
        <v>0</v>
      </c>
    </row>
    <row r="681" spans="1:16" x14ac:dyDescent="0.2">
      <c r="A681" s="4">
        <v>680</v>
      </c>
      <c r="B681" s="3" t="s">
        <v>320</v>
      </c>
      <c r="C681" s="3" t="s">
        <v>321</v>
      </c>
      <c r="D681" s="3" t="s">
        <v>17</v>
      </c>
      <c r="E681" s="3" t="s">
        <v>203</v>
      </c>
      <c r="F681" s="1">
        <v>2.5099999999999998</v>
      </c>
      <c r="G681" s="1">
        <v>103.1</v>
      </c>
      <c r="H681" s="3" t="s">
        <v>19</v>
      </c>
      <c r="I681" s="3" t="s">
        <v>38</v>
      </c>
      <c r="J681" s="2" t="s">
        <v>2137</v>
      </c>
      <c r="K681" s="3" t="s">
        <v>330</v>
      </c>
      <c r="L681" s="3" t="s">
        <v>355</v>
      </c>
      <c r="M681" s="3" t="s">
        <v>323</v>
      </c>
      <c r="N681" s="3" t="s">
        <v>2138</v>
      </c>
      <c r="O681" s="3" t="s">
        <v>2139</v>
      </c>
      <c r="P681">
        <f>IF(IFERROR(VLOOKUP(crocodile_dataset[[#This Row],[Observation ID]],A683:A1681,1,FALSE),0),1,0)</f>
        <v>0</v>
      </c>
    </row>
    <row r="682" spans="1:16" x14ac:dyDescent="0.2">
      <c r="A682" s="4">
        <v>681</v>
      </c>
      <c r="B682" s="3" t="s">
        <v>15</v>
      </c>
      <c r="C682" s="3" t="s">
        <v>16</v>
      </c>
      <c r="D682" s="3" t="s">
        <v>17</v>
      </c>
      <c r="E682" s="3" t="s">
        <v>18</v>
      </c>
      <c r="F682" s="1">
        <v>1.05</v>
      </c>
      <c r="G682" s="1">
        <v>35</v>
      </c>
      <c r="H682" s="3" t="s">
        <v>37</v>
      </c>
      <c r="I682" s="3" t="s">
        <v>38</v>
      </c>
      <c r="J682" s="2" t="s">
        <v>2140</v>
      </c>
      <c r="K682" s="3" t="s">
        <v>233</v>
      </c>
      <c r="L682" s="3" t="s">
        <v>23</v>
      </c>
      <c r="M682" s="3" t="s">
        <v>24</v>
      </c>
      <c r="N682" s="3" t="s">
        <v>2141</v>
      </c>
      <c r="O682" s="3" t="s">
        <v>2142</v>
      </c>
      <c r="P682">
        <f>IF(IFERROR(VLOOKUP(crocodile_dataset[[#This Row],[Observation ID]],A684:A1682,1,FALSE),0),1,0)</f>
        <v>0</v>
      </c>
    </row>
    <row r="683" spans="1:16" x14ac:dyDescent="0.2">
      <c r="A683" s="4">
        <v>682</v>
      </c>
      <c r="B683" s="3" t="s">
        <v>15</v>
      </c>
      <c r="C683" s="3" t="s">
        <v>16</v>
      </c>
      <c r="D683" s="3" t="s">
        <v>17</v>
      </c>
      <c r="E683" s="3" t="s">
        <v>18</v>
      </c>
      <c r="F683" s="1">
        <v>0.17</v>
      </c>
      <c r="G683" s="1">
        <v>26</v>
      </c>
      <c r="H683" s="3" t="s">
        <v>156</v>
      </c>
      <c r="I683" s="3" t="s">
        <v>38</v>
      </c>
      <c r="J683" s="2" t="s">
        <v>2143</v>
      </c>
      <c r="K683" s="3" t="s">
        <v>45</v>
      </c>
      <c r="L683" s="3" t="s">
        <v>46</v>
      </c>
      <c r="M683" s="3" t="s">
        <v>24</v>
      </c>
      <c r="N683" s="3" t="s">
        <v>2144</v>
      </c>
      <c r="O683" s="3" t="s">
        <v>2145</v>
      </c>
      <c r="P683">
        <f>IF(IFERROR(VLOOKUP(crocodile_dataset[[#This Row],[Observation ID]],A685:A1683,1,FALSE),0),1,0)</f>
        <v>0</v>
      </c>
    </row>
    <row r="684" spans="1:16" x14ac:dyDescent="0.2">
      <c r="A684" s="4">
        <v>683</v>
      </c>
      <c r="B684" s="3" t="s">
        <v>59</v>
      </c>
      <c r="C684" s="3" t="s">
        <v>60</v>
      </c>
      <c r="D684" s="3" t="s">
        <v>17</v>
      </c>
      <c r="E684" s="3" t="s">
        <v>18</v>
      </c>
      <c r="F684" s="1">
        <v>0.43</v>
      </c>
      <c r="G684" s="1">
        <v>33.799999999999997</v>
      </c>
      <c r="H684" s="3" t="s">
        <v>156</v>
      </c>
      <c r="I684" s="3" t="s">
        <v>104</v>
      </c>
      <c r="J684" s="2" t="s">
        <v>2146</v>
      </c>
      <c r="K684" s="3" t="s">
        <v>520</v>
      </c>
      <c r="L684" s="3" t="s">
        <v>581</v>
      </c>
      <c r="M684" s="3" t="s">
        <v>41</v>
      </c>
      <c r="N684" s="3" t="s">
        <v>2147</v>
      </c>
      <c r="O684" s="3" t="s">
        <v>2148</v>
      </c>
      <c r="P684">
        <f>IF(IFERROR(VLOOKUP(crocodile_dataset[[#This Row],[Observation ID]],A686:A1684,1,FALSE),0),1,0)</f>
        <v>0</v>
      </c>
    </row>
    <row r="685" spans="1:16" x14ac:dyDescent="0.2">
      <c r="A685" s="4">
        <v>684</v>
      </c>
      <c r="B685" s="3" t="s">
        <v>392</v>
      </c>
      <c r="C685" s="3" t="s">
        <v>393</v>
      </c>
      <c r="D685" s="3" t="s">
        <v>17</v>
      </c>
      <c r="E685" s="3" t="s">
        <v>18</v>
      </c>
      <c r="F685" s="1">
        <v>2.5299999999999998</v>
      </c>
      <c r="G685" s="1">
        <v>80.7</v>
      </c>
      <c r="H685" s="3" t="s">
        <v>19</v>
      </c>
      <c r="I685" s="3" t="s">
        <v>38</v>
      </c>
      <c r="J685" s="2" t="s">
        <v>2149</v>
      </c>
      <c r="K685" s="3" t="s">
        <v>191</v>
      </c>
      <c r="L685" s="3" t="s">
        <v>475</v>
      </c>
      <c r="M685" s="3" t="s">
        <v>24</v>
      </c>
      <c r="N685" s="3" t="s">
        <v>2150</v>
      </c>
      <c r="O685" s="3" t="s">
        <v>2151</v>
      </c>
      <c r="P685">
        <f>IF(IFERROR(VLOOKUP(crocodile_dataset[[#This Row],[Observation ID]],A687:A1685,1,FALSE),0),1,0)</f>
        <v>0</v>
      </c>
    </row>
    <row r="686" spans="1:16" x14ac:dyDescent="0.2">
      <c r="A686" s="4">
        <v>685</v>
      </c>
      <c r="B686" s="3" t="s">
        <v>201</v>
      </c>
      <c r="C686" s="3" t="s">
        <v>202</v>
      </c>
      <c r="D686" s="3" t="s">
        <v>17</v>
      </c>
      <c r="E686" s="3" t="s">
        <v>203</v>
      </c>
      <c r="F686" s="1">
        <v>2.58</v>
      </c>
      <c r="G686" s="1">
        <v>115.4</v>
      </c>
      <c r="H686" s="3" t="s">
        <v>19</v>
      </c>
      <c r="I686" s="3" t="s">
        <v>20</v>
      </c>
      <c r="J686" s="2" t="s">
        <v>2152</v>
      </c>
      <c r="K686" s="3" t="s">
        <v>248</v>
      </c>
      <c r="L686" s="3" t="s">
        <v>23</v>
      </c>
      <c r="M686" s="3" t="s">
        <v>41</v>
      </c>
      <c r="N686" s="3" t="s">
        <v>2153</v>
      </c>
      <c r="O686" s="3" t="s">
        <v>2154</v>
      </c>
      <c r="P686">
        <f>IF(IFERROR(VLOOKUP(crocodile_dataset[[#This Row],[Observation ID]],A688:A1686,1,FALSE),0),1,0)</f>
        <v>0</v>
      </c>
    </row>
    <row r="687" spans="1:16" x14ac:dyDescent="0.2">
      <c r="A687" s="4">
        <v>686</v>
      </c>
      <c r="B687" s="3" t="s">
        <v>59</v>
      </c>
      <c r="C687" s="3" t="s">
        <v>60</v>
      </c>
      <c r="D687" s="3" t="s">
        <v>17</v>
      </c>
      <c r="E687" s="3" t="s">
        <v>18</v>
      </c>
      <c r="F687" s="1">
        <v>2.59</v>
      </c>
      <c r="G687" s="1">
        <v>107.9</v>
      </c>
      <c r="H687" s="3" t="s">
        <v>61</v>
      </c>
      <c r="I687" s="3" t="s">
        <v>104</v>
      </c>
      <c r="J687" s="2" t="s">
        <v>2155</v>
      </c>
      <c r="K687" s="3" t="s">
        <v>293</v>
      </c>
      <c r="L687" s="3" t="s">
        <v>23</v>
      </c>
      <c r="M687" s="3" t="s">
        <v>41</v>
      </c>
      <c r="N687" s="3" t="s">
        <v>2156</v>
      </c>
      <c r="O687" s="3" t="s">
        <v>2157</v>
      </c>
      <c r="P687">
        <f>IF(IFERROR(VLOOKUP(crocodile_dataset[[#This Row],[Observation ID]],A689:A1687,1,FALSE),0),1,0)</f>
        <v>0</v>
      </c>
    </row>
    <row r="688" spans="1:16" x14ac:dyDescent="0.2">
      <c r="A688" s="4">
        <v>687</v>
      </c>
      <c r="B688" s="3" t="s">
        <v>87</v>
      </c>
      <c r="C688" s="3" t="s">
        <v>88</v>
      </c>
      <c r="D688" s="3" t="s">
        <v>17</v>
      </c>
      <c r="E688" s="3" t="s">
        <v>69</v>
      </c>
      <c r="F688" s="1">
        <v>1.29</v>
      </c>
      <c r="G688" s="1">
        <v>14.1</v>
      </c>
      <c r="H688" s="3" t="s">
        <v>19</v>
      </c>
      <c r="I688" s="3" t="s">
        <v>20</v>
      </c>
      <c r="J688" s="2" t="s">
        <v>2158</v>
      </c>
      <c r="K688" s="3" t="s">
        <v>106</v>
      </c>
      <c r="L688" s="3" t="s">
        <v>91</v>
      </c>
      <c r="M688" s="3" t="s">
        <v>32</v>
      </c>
      <c r="N688" s="3" t="s">
        <v>2159</v>
      </c>
      <c r="O688" s="3" t="s">
        <v>2160</v>
      </c>
      <c r="P688">
        <f>IF(IFERROR(VLOOKUP(crocodile_dataset[[#This Row],[Observation ID]],A690:A1688,1,FALSE),0),1,0)</f>
        <v>0</v>
      </c>
    </row>
    <row r="689" spans="1:16" x14ac:dyDescent="0.2">
      <c r="A689" s="4">
        <v>688</v>
      </c>
      <c r="B689" s="3" t="s">
        <v>87</v>
      </c>
      <c r="C689" s="3" t="s">
        <v>88</v>
      </c>
      <c r="D689" s="3" t="s">
        <v>17</v>
      </c>
      <c r="E689" s="3" t="s">
        <v>69</v>
      </c>
      <c r="F689" s="1">
        <v>0.43</v>
      </c>
      <c r="G689" s="1">
        <v>5</v>
      </c>
      <c r="H689" s="3" t="s">
        <v>37</v>
      </c>
      <c r="I689" s="3" t="s">
        <v>38</v>
      </c>
      <c r="J689" s="2" t="s">
        <v>2161</v>
      </c>
      <c r="K689" s="3" t="s">
        <v>538</v>
      </c>
      <c r="L689" s="3" t="s">
        <v>91</v>
      </c>
      <c r="M689" s="3" t="s">
        <v>32</v>
      </c>
      <c r="N689" s="3" t="s">
        <v>2162</v>
      </c>
      <c r="O689" s="3" t="s">
        <v>2163</v>
      </c>
      <c r="P689">
        <f>IF(IFERROR(VLOOKUP(crocodile_dataset[[#This Row],[Observation ID]],A691:A1689,1,FALSE),0),1,0)</f>
        <v>0</v>
      </c>
    </row>
    <row r="690" spans="1:16" x14ac:dyDescent="0.2">
      <c r="A690" s="4">
        <v>689</v>
      </c>
      <c r="B690" s="3" t="s">
        <v>87</v>
      </c>
      <c r="C690" s="3" t="s">
        <v>88</v>
      </c>
      <c r="D690" s="3" t="s">
        <v>17</v>
      </c>
      <c r="E690" s="3" t="s">
        <v>69</v>
      </c>
      <c r="F690" s="1">
        <v>0.69</v>
      </c>
      <c r="G690" s="1">
        <v>6.4</v>
      </c>
      <c r="H690" s="3" t="s">
        <v>37</v>
      </c>
      <c r="I690" s="3" t="s">
        <v>38</v>
      </c>
      <c r="J690" s="2" t="s">
        <v>2164</v>
      </c>
      <c r="K690" s="3" t="s">
        <v>90</v>
      </c>
      <c r="L690" s="3" t="s">
        <v>72</v>
      </c>
      <c r="M690" s="3" t="s">
        <v>32</v>
      </c>
      <c r="N690" s="3" t="s">
        <v>2165</v>
      </c>
      <c r="O690" s="3" t="s">
        <v>2166</v>
      </c>
      <c r="P690">
        <f>IF(IFERROR(VLOOKUP(crocodile_dataset[[#This Row],[Observation ID]],A692:A1690,1,FALSE),0),1,0)</f>
        <v>0</v>
      </c>
    </row>
    <row r="691" spans="1:16" x14ac:dyDescent="0.2">
      <c r="A691" s="4">
        <v>690</v>
      </c>
      <c r="B691" s="3" t="s">
        <v>127</v>
      </c>
      <c r="C691" s="3" t="s">
        <v>128</v>
      </c>
      <c r="D691" s="3" t="s">
        <v>17</v>
      </c>
      <c r="E691" s="3" t="s">
        <v>18</v>
      </c>
      <c r="F691" s="1">
        <v>4.76</v>
      </c>
      <c r="G691" s="1">
        <v>638.5</v>
      </c>
      <c r="H691" s="3" t="s">
        <v>61</v>
      </c>
      <c r="I691" s="3" t="s">
        <v>20</v>
      </c>
      <c r="J691" s="2" t="s">
        <v>2167</v>
      </c>
      <c r="K691" s="3" t="s">
        <v>130</v>
      </c>
      <c r="L691" s="3" t="s">
        <v>479</v>
      </c>
      <c r="M691" s="3" t="s">
        <v>24</v>
      </c>
      <c r="N691" s="3" t="s">
        <v>2168</v>
      </c>
      <c r="O691" s="3" t="s">
        <v>2169</v>
      </c>
      <c r="P691">
        <f>IF(IFERROR(VLOOKUP(crocodile_dataset[[#This Row],[Observation ID]],A693:A1691,1,FALSE),0),1,0)</f>
        <v>0</v>
      </c>
    </row>
    <row r="692" spans="1:16" x14ac:dyDescent="0.2">
      <c r="A692" s="4">
        <v>691</v>
      </c>
      <c r="B692" s="3" t="s">
        <v>120</v>
      </c>
      <c r="C692" s="3" t="s">
        <v>121</v>
      </c>
      <c r="D692" s="3" t="s">
        <v>17</v>
      </c>
      <c r="E692" s="3" t="s">
        <v>18</v>
      </c>
      <c r="F692" s="1">
        <v>0.53</v>
      </c>
      <c r="G692" s="1">
        <v>34.200000000000003</v>
      </c>
      <c r="H692" s="3" t="s">
        <v>156</v>
      </c>
      <c r="I692" s="3" t="s">
        <v>38</v>
      </c>
      <c r="J692" s="2" t="s">
        <v>2170</v>
      </c>
      <c r="K692" s="3" t="s">
        <v>135</v>
      </c>
      <c r="L692" s="3" t="s">
        <v>124</v>
      </c>
      <c r="M692" s="3" t="s">
        <v>73</v>
      </c>
      <c r="N692" s="3" t="s">
        <v>2171</v>
      </c>
      <c r="O692" s="3" t="s">
        <v>2172</v>
      </c>
      <c r="P692">
        <f>IF(IFERROR(VLOOKUP(crocodile_dataset[[#This Row],[Observation ID]],A694:A1692,1,FALSE),0),1,0)</f>
        <v>0</v>
      </c>
    </row>
    <row r="693" spans="1:16" x14ac:dyDescent="0.2">
      <c r="A693" s="4">
        <v>692</v>
      </c>
      <c r="B693" s="3" t="s">
        <v>183</v>
      </c>
      <c r="C693" s="3" t="s">
        <v>184</v>
      </c>
      <c r="D693" s="3" t="s">
        <v>17</v>
      </c>
      <c r="E693" s="3" t="s">
        <v>18</v>
      </c>
      <c r="F693" s="1">
        <v>1.3</v>
      </c>
      <c r="G693" s="1">
        <v>30.7</v>
      </c>
      <c r="H693" s="3" t="s">
        <v>37</v>
      </c>
      <c r="I693" s="3" t="s">
        <v>104</v>
      </c>
      <c r="J693" s="2" t="s">
        <v>2173</v>
      </c>
      <c r="K693" s="3" t="s">
        <v>130</v>
      </c>
      <c r="L693" s="3" t="s">
        <v>195</v>
      </c>
      <c r="M693" s="3" t="s">
        <v>41</v>
      </c>
      <c r="N693" s="3" t="s">
        <v>2174</v>
      </c>
      <c r="O693" s="3" t="s">
        <v>2175</v>
      </c>
      <c r="P693">
        <f>IF(IFERROR(VLOOKUP(crocodile_dataset[[#This Row],[Observation ID]],A695:A1693,1,FALSE),0),1,0)</f>
        <v>0</v>
      </c>
    </row>
    <row r="694" spans="1:16" x14ac:dyDescent="0.2">
      <c r="A694" s="4">
        <v>693</v>
      </c>
      <c r="B694" s="3" t="s">
        <v>35</v>
      </c>
      <c r="C694" s="3" t="s">
        <v>36</v>
      </c>
      <c r="D694" s="3" t="s">
        <v>17</v>
      </c>
      <c r="E694" s="3" t="s">
        <v>18</v>
      </c>
      <c r="F694" s="1">
        <v>4.3499999999999996</v>
      </c>
      <c r="G694" s="1">
        <v>472.1</v>
      </c>
      <c r="H694" s="3" t="s">
        <v>19</v>
      </c>
      <c r="I694" s="3" t="s">
        <v>104</v>
      </c>
      <c r="J694" s="2" t="s">
        <v>2176</v>
      </c>
      <c r="K694" s="3" t="s">
        <v>30</v>
      </c>
      <c r="L694" s="3" t="s">
        <v>244</v>
      </c>
      <c r="M694" s="3" t="s">
        <v>41</v>
      </c>
      <c r="N694" s="3" t="s">
        <v>2177</v>
      </c>
      <c r="O694" s="3" t="s">
        <v>2178</v>
      </c>
      <c r="P694">
        <f>IF(IFERROR(VLOOKUP(crocodile_dataset[[#This Row],[Observation ID]],A696:A1694,1,FALSE),0),1,0)</f>
        <v>0</v>
      </c>
    </row>
    <row r="695" spans="1:16" x14ac:dyDescent="0.2">
      <c r="A695" s="4">
        <v>694</v>
      </c>
      <c r="B695" s="3" t="s">
        <v>27</v>
      </c>
      <c r="C695" s="3" t="s">
        <v>28</v>
      </c>
      <c r="D695" s="3" t="s">
        <v>17</v>
      </c>
      <c r="E695" s="3" t="s">
        <v>18</v>
      </c>
      <c r="F695" s="1">
        <v>2.2400000000000002</v>
      </c>
      <c r="G695" s="1">
        <v>97</v>
      </c>
      <c r="H695" s="3" t="s">
        <v>37</v>
      </c>
      <c r="I695" s="3" t="s">
        <v>20</v>
      </c>
      <c r="J695" s="2" t="s">
        <v>2179</v>
      </c>
      <c r="K695" s="3" t="s">
        <v>240</v>
      </c>
      <c r="L695" s="3" t="s">
        <v>389</v>
      </c>
      <c r="M695" s="3" t="s">
        <v>32</v>
      </c>
      <c r="N695" s="3" t="s">
        <v>2180</v>
      </c>
      <c r="O695" s="3" t="s">
        <v>2181</v>
      </c>
      <c r="P695">
        <f>IF(IFERROR(VLOOKUP(crocodile_dataset[[#This Row],[Observation ID]],A697:A1695,1,FALSE),0),1,0)</f>
        <v>0</v>
      </c>
    </row>
    <row r="696" spans="1:16" x14ac:dyDescent="0.2">
      <c r="A696" s="4">
        <v>695</v>
      </c>
      <c r="B696" s="3" t="s">
        <v>115</v>
      </c>
      <c r="C696" s="3" t="s">
        <v>116</v>
      </c>
      <c r="D696" s="3" t="s">
        <v>17</v>
      </c>
      <c r="E696" s="3" t="s">
        <v>18</v>
      </c>
      <c r="F696" s="1">
        <v>2.46</v>
      </c>
      <c r="G696" s="1">
        <v>198.5</v>
      </c>
      <c r="H696" s="3" t="s">
        <v>37</v>
      </c>
      <c r="I696" s="3" t="s">
        <v>20</v>
      </c>
      <c r="J696" s="2" t="s">
        <v>2182</v>
      </c>
      <c r="K696" s="3" t="s">
        <v>152</v>
      </c>
      <c r="L696" s="3" t="s">
        <v>153</v>
      </c>
      <c r="M696" s="3" t="s">
        <v>24</v>
      </c>
      <c r="N696" s="3" t="s">
        <v>2183</v>
      </c>
      <c r="O696" s="3" t="s">
        <v>2184</v>
      </c>
      <c r="P696">
        <f>IF(IFERROR(VLOOKUP(crocodile_dataset[[#This Row],[Observation ID]],A698:A1696,1,FALSE),0),1,0)</f>
        <v>0</v>
      </c>
    </row>
    <row r="697" spans="1:16" x14ac:dyDescent="0.2">
      <c r="A697" s="4">
        <v>696</v>
      </c>
      <c r="B697" s="3" t="s">
        <v>183</v>
      </c>
      <c r="C697" s="3" t="s">
        <v>184</v>
      </c>
      <c r="D697" s="3" t="s">
        <v>17</v>
      </c>
      <c r="E697" s="3" t="s">
        <v>18</v>
      </c>
      <c r="F697" s="1">
        <v>1.68</v>
      </c>
      <c r="G697" s="1">
        <v>45.9</v>
      </c>
      <c r="H697" s="3" t="s">
        <v>61</v>
      </c>
      <c r="I697" s="3" t="s">
        <v>104</v>
      </c>
      <c r="J697" s="2" t="s">
        <v>2185</v>
      </c>
      <c r="K697" s="3" t="s">
        <v>130</v>
      </c>
      <c r="L697" s="3" t="s">
        <v>195</v>
      </c>
      <c r="M697" s="3" t="s">
        <v>41</v>
      </c>
      <c r="N697" s="3" t="s">
        <v>2186</v>
      </c>
      <c r="O697" s="3" t="s">
        <v>2187</v>
      </c>
      <c r="P697">
        <f>IF(IFERROR(VLOOKUP(crocodile_dataset[[#This Row],[Observation ID]],A699:A1697,1,FALSE),0),1,0)</f>
        <v>0</v>
      </c>
    </row>
    <row r="698" spans="1:16" x14ac:dyDescent="0.2">
      <c r="A698" s="4">
        <v>697</v>
      </c>
      <c r="B698" s="3" t="s">
        <v>15</v>
      </c>
      <c r="C698" s="3" t="s">
        <v>16</v>
      </c>
      <c r="D698" s="3" t="s">
        <v>17</v>
      </c>
      <c r="E698" s="3" t="s">
        <v>18</v>
      </c>
      <c r="F698" s="1">
        <v>2.89</v>
      </c>
      <c r="G698" s="1">
        <v>134.6</v>
      </c>
      <c r="H698" s="3" t="s">
        <v>61</v>
      </c>
      <c r="I698" s="3" t="s">
        <v>38</v>
      </c>
      <c r="J698" s="2" t="s">
        <v>2188</v>
      </c>
      <c r="K698" s="3" t="s">
        <v>233</v>
      </c>
      <c r="L698" s="3" t="s">
        <v>23</v>
      </c>
      <c r="M698" s="3" t="s">
        <v>24</v>
      </c>
      <c r="N698" s="3" t="s">
        <v>2189</v>
      </c>
      <c r="O698" s="3" t="s">
        <v>2190</v>
      </c>
      <c r="P698">
        <f>IF(IFERROR(VLOOKUP(crocodile_dataset[[#This Row],[Observation ID]],A700:A1698,1,FALSE),0),1,0)</f>
        <v>0</v>
      </c>
    </row>
    <row r="699" spans="1:16" x14ac:dyDescent="0.2">
      <c r="A699" s="4">
        <v>698</v>
      </c>
      <c r="B699" s="3" t="s">
        <v>35</v>
      </c>
      <c r="C699" s="3" t="s">
        <v>36</v>
      </c>
      <c r="D699" s="3" t="s">
        <v>17</v>
      </c>
      <c r="E699" s="3" t="s">
        <v>18</v>
      </c>
      <c r="F699" s="1">
        <v>0.34</v>
      </c>
      <c r="G699" s="1">
        <v>98.1</v>
      </c>
      <c r="H699" s="3" t="s">
        <v>156</v>
      </c>
      <c r="I699" s="3" t="s">
        <v>104</v>
      </c>
      <c r="J699" s="2" t="s">
        <v>2191</v>
      </c>
      <c r="K699" s="3" t="s">
        <v>30</v>
      </c>
      <c r="L699" s="3" t="s">
        <v>40</v>
      </c>
      <c r="M699" s="3" t="s">
        <v>41</v>
      </c>
      <c r="N699" s="3" t="s">
        <v>2192</v>
      </c>
      <c r="O699" s="3" t="s">
        <v>2193</v>
      </c>
      <c r="P699">
        <f>IF(IFERROR(VLOOKUP(crocodile_dataset[[#This Row],[Observation ID]],A701:A1699,1,FALSE),0),1,0)</f>
        <v>0</v>
      </c>
    </row>
    <row r="700" spans="1:16" x14ac:dyDescent="0.2">
      <c r="A700" s="4">
        <v>699</v>
      </c>
      <c r="B700" s="3" t="s">
        <v>207</v>
      </c>
      <c r="C700" s="3" t="s">
        <v>208</v>
      </c>
      <c r="D700" s="3" t="s">
        <v>17</v>
      </c>
      <c r="E700" s="3" t="s">
        <v>18</v>
      </c>
      <c r="F700" s="1">
        <v>2.36</v>
      </c>
      <c r="G700" s="1">
        <v>69.599999999999994</v>
      </c>
      <c r="H700" s="3" t="s">
        <v>19</v>
      </c>
      <c r="I700" s="3" t="s">
        <v>20</v>
      </c>
      <c r="J700" s="2" t="s">
        <v>2194</v>
      </c>
      <c r="K700" s="3" t="s">
        <v>210</v>
      </c>
      <c r="L700" s="3" t="s">
        <v>211</v>
      </c>
      <c r="M700" s="3" t="s">
        <v>24</v>
      </c>
      <c r="N700" s="3" t="s">
        <v>2195</v>
      </c>
      <c r="O700" s="3" t="s">
        <v>2196</v>
      </c>
      <c r="P700">
        <f>IF(IFERROR(VLOOKUP(crocodile_dataset[[#This Row],[Observation ID]],A702:A1700,1,FALSE),0),1,0)</f>
        <v>0</v>
      </c>
    </row>
    <row r="701" spans="1:16" x14ac:dyDescent="0.2">
      <c r="A701" s="4">
        <v>700</v>
      </c>
      <c r="B701" s="3" t="s">
        <v>188</v>
      </c>
      <c r="C701" s="3" t="s">
        <v>189</v>
      </c>
      <c r="D701" s="3" t="s">
        <v>17</v>
      </c>
      <c r="E701" s="3" t="s">
        <v>18</v>
      </c>
      <c r="F701" s="1">
        <v>1.3</v>
      </c>
      <c r="G701" s="1">
        <v>42.3</v>
      </c>
      <c r="H701" s="3" t="s">
        <v>37</v>
      </c>
      <c r="I701" s="3" t="s">
        <v>20</v>
      </c>
      <c r="J701" s="2" t="s">
        <v>2197</v>
      </c>
      <c r="K701" s="3" t="s">
        <v>252</v>
      </c>
      <c r="L701" s="3" t="s">
        <v>80</v>
      </c>
      <c r="M701" s="3" t="s">
        <v>24</v>
      </c>
      <c r="N701" s="3" t="s">
        <v>2198</v>
      </c>
      <c r="O701" s="3" t="s">
        <v>2199</v>
      </c>
      <c r="P701">
        <f>IF(IFERROR(VLOOKUP(crocodile_dataset[[#This Row],[Observation ID]],A703:A1701,1,FALSE),0),1,0)</f>
        <v>0</v>
      </c>
    </row>
    <row r="702" spans="1:16" x14ac:dyDescent="0.2">
      <c r="A702" s="4">
        <v>701</v>
      </c>
      <c r="B702" s="3" t="s">
        <v>76</v>
      </c>
      <c r="C702" s="3" t="s">
        <v>77</v>
      </c>
      <c r="D702" s="3" t="s">
        <v>17</v>
      </c>
      <c r="E702" s="3" t="s">
        <v>18</v>
      </c>
      <c r="F702" s="1">
        <v>2.64</v>
      </c>
      <c r="G702" s="1">
        <v>131</v>
      </c>
      <c r="H702" s="3" t="s">
        <v>19</v>
      </c>
      <c r="I702" s="3" t="s">
        <v>20</v>
      </c>
      <c r="J702" s="2" t="s">
        <v>2200</v>
      </c>
      <c r="K702" s="3" t="s">
        <v>215</v>
      </c>
      <c r="L702" s="3" t="s">
        <v>46</v>
      </c>
      <c r="M702" s="3" t="s">
        <v>24</v>
      </c>
      <c r="N702" s="3" t="s">
        <v>2201</v>
      </c>
      <c r="O702" s="3" t="s">
        <v>2202</v>
      </c>
      <c r="P702">
        <f>IF(IFERROR(VLOOKUP(crocodile_dataset[[#This Row],[Observation ID]],A704:A1702,1,FALSE),0),1,0)</f>
        <v>0</v>
      </c>
    </row>
    <row r="703" spans="1:16" x14ac:dyDescent="0.2">
      <c r="A703" s="4">
        <v>702</v>
      </c>
      <c r="B703" s="3" t="s">
        <v>120</v>
      </c>
      <c r="C703" s="3" t="s">
        <v>121</v>
      </c>
      <c r="D703" s="3" t="s">
        <v>17</v>
      </c>
      <c r="E703" s="3" t="s">
        <v>18</v>
      </c>
      <c r="F703" s="1">
        <v>1.92</v>
      </c>
      <c r="G703" s="1">
        <v>62.6</v>
      </c>
      <c r="H703" s="3" t="s">
        <v>37</v>
      </c>
      <c r="I703" s="3" t="s">
        <v>38</v>
      </c>
      <c r="J703" s="2" t="s">
        <v>2203</v>
      </c>
      <c r="K703" s="3" t="s">
        <v>123</v>
      </c>
      <c r="L703" s="3" t="s">
        <v>46</v>
      </c>
      <c r="M703" s="3" t="s">
        <v>73</v>
      </c>
      <c r="N703" s="3" t="s">
        <v>2204</v>
      </c>
      <c r="O703" s="3" t="s">
        <v>2205</v>
      </c>
      <c r="P703">
        <f>IF(IFERROR(VLOOKUP(crocodile_dataset[[#This Row],[Observation ID]],A705:A1703,1,FALSE),0),1,0)</f>
        <v>0</v>
      </c>
    </row>
    <row r="704" spans="1:16" x14ac:dyDescent="0.2">
      <c r="A704" s="4">
        <v>703</v>
      </c>
      <c r="B704" s="3" t="s">
        <v>392</v>
      </c>
      <c r="C704" s="3" t="s">
        <v>393</v>
      </c>
      <c r="D704" s="3" t="s">
        <v>17</v>
      </c>
      <c r="E704" s="3" t="s">
        <v>18</v>
      </c>
      <c r="F704" s="1">
        <v>2.4700000000000002</v>
      </c>
      <c r="G704" s="1">
        <v>99.3</v>
      </c>
      <c r="H704" s="3" t="s">
        <v>19</v>
      </c>
      <c r="I704" s="3" t="s">
        <v>20</v>
      </c>
      <c r="J704" s="2" t="s">
        <v>2206</v>
      </c>
      <c r="K704" s="3" t="s">
        <v>191</v>
      </c>
      <c r="L704" s="3" t="s">
        <v>46</v>
      </c>
      <c r="M704" s="3" t="s">
        <v>24</v>
      </c>
      <c r="N704" s="3" t="s">
        <v>2207</v>
      </c>
      <c r="O704" s="3" t="s">
        <v>2208</v>
      </c>
      <c r="P704">
        <f>IF(IFERROR(VLOOKUP(crocodile_dataset[[#This Row],[Observation ID]],A706:A1704,1,FALSE),0),1,0)</f>
        <v>0</v>
      </c>
    </row>
    <row r="705" spans="1:16" x14ac:dyDescent="0.2">
      <c r="A705" s="4">
        <v>704</v>
      </c>
      <c r="B705" s="3" t="s">
        <v>207</v>
      </c>
      <c r="C705" s="3" t="s">
        <v>208</v>
      </c>
      <c r="D705" s="3" t="s">
        <v>17</v>
      </c>
      <c r="E705" s="3" t="s">
        <v>18</v>
      </c>
      <c r="F705" s="1">
        <v>0.81</v>
      </c>
      <c r="G705" s="1">
        <v>24.1</v>
      </c>
      <c r="H705" s="3" t="s">
        <v>37</v>
      </c>
      <c r="I705" s="3" t="s">
        <v>20</v>
      </c>
      <c r="J705" s="2" t="s">
        <v>2209</v>
      </c>
      <c r="K705" s="3" t="s">
        <v>210</v>
      </c>
      <c r="L705" s="3" t="s">
        <v>452</v>
      </c>
      <c r="M705" s="3" t="s">
        <v>24</v>
      </c>
      <c r="N705" s="3" t="s">
        <v>2210</v>
      </c>
      <c r="O705" s="3" t="s">
        <v>2211</v>
      </c>
      <c r="P705">
        <f>IF(IFERROR(VLOOKUP(crocodile_dataset[[#This Row],[Observation ID]],A707:A1705,1,FALSE),0),1,0)</f>
        <v>0</v>
      </c>
    </row>
    <row r="706" spans="1:16" x14ac:dyDescent="0.2">
      <c r="A706" s="4">
        <v>705</v>
      </c>
      <c r="B706" s="3" t="s">
        <v>120</v>
      </c>
      <c r="C706" s="3" t="s">
        <v>121</v>
      </c>
      <c r="D706" s="3" t="s">
        <v>17</v>
      </c>
      <c r="E706" s="3" t="s">
        <v>18</v>
      </c>
      <c r="F706" s="1">
        <v>2.67</v>
      </c>
      <c r="G706" s="1">
        <v>125.1</v>
      </c>
      <c r="H706" s="3" t="s">
        <v>19</v>
      </c>
      <c r="I706" s="3" t="s">
        <v>20</v>
      </c>
      <c r="J706" s="2" t="s">
        <v>2212</v>
      </c>
      <c r="K706" s="3" t="s">
        <v>135</v>
      </c>
      <c r="L706" s="3" t="s">
        <v>46</v>
      </c>
      <c r="M706" s="3" t="s">
        <v>73</v>
      </c>
      <c r="N706" s="3" t="s">
        <v>2213</v>
      </c>
      <c r="O706" s="3" t="s">
        <v>2214</v>
      </c>
      <c r="P706">
        <f>IF(IFERROR(VLOOKUP(crocodile_dataset[[#This Row],[Observation ID]],A708:A1706,1,FALSE),0),1,0)</f>
        <v>0</v>
      </c>
    </row>
    <row r="707" spans="1:16" x14ac:dyDescent="0.2">
      <c r="A707" s="4">
        <v>706</v>
      </c>
      <c r="B707" s="3" t="s">
        <v>49</v>
      </c>
      <c r="C707" s="3" t="s">
        <v>50</v>
      </c>
      <c r="D707" s="3" t="s">
        <v>17</v>
      </c>
      <c r="E707" s="3" t="s">
        <v>18</v>
      </c>
      <c r="F707" s="1">
        <v>2.9</v>
      </c>
      <c r="G707" s="1">
        <v>158.9</v>
      </c>
      <c r="H707" s="3" t="s">
        <v>19</v>
      </c>
      <c r="I707" s="3" t="s">
        <v>104</v>
      </c>
      <c r="J707" s="2" t="s">
        <v>2215</v>
      </c>
      <c r="K707" s="3" t="s">
        <v>161</v>
      </c>
      <c r="L707" s="3" t="s">
        <v>56</v>
      </c>
      <c r="M707" s="3" t="s">
        <v>32</v>
      </c>
      <c r="N707" s="3" t="s">
        <v>2216</v>
      </c>
      <c r="O707" s="3" t="s">
        <v>2217</v>
      </c>
      <c r="P707">
        <f>IF(IFERROR(VLOOKUP(crocodile_dataset[[#This Row],[Observation ID]],A709:A1707,1,FALSE),0),1,0)</f>
        <v>0</v>
      </c>
    </row>
    <row r="708" spans="1:16" x14ac:dyDescent="0.2">
      <c r="A708" s="4">
        <v>707</v>
      </c>
      <c r="B708" s="3" t="s">
        <v>115</v>
      </c>
      <c r="C708" s="3" t="s">
        <v>116</v>
      </c>
      <c r="D708" s="3" t="s">
        <v>17</v>
      </c>
      <c r="E708" s="3" t="s">
        <v>18</v>
      </c>
      <c r="F708" s="1">
        <v>3.59</v>
      </c>
      <c r="G708" s="1">
        <v>338.5</v>
      </c>
      <c r="H708" s="3" t="s">
        <v>19</v>
      </c>
      <c r="I708" s="3" t="s">
        <v>38</v>
      </c>
      <c r="J708" s="2" t="s">
        <v>2218</v>
      </c>
      <c r="K708" s="3" t="s">
        <v>223</v>
      </c>
      <c r="L708" s="3" t="s">
        <v>153</v>
      </c>
      <c r="M708" s="3" t="s">
        <v>24</v>
      </c>
      <c r="N708" s="3" t="s">
        <v>2219</v>
      </c>
      <c r="O708" s="3" t="s">
        <v>2220</v>
      </c>
      <c r="P708">
        <f>IF(IFERROR(VLOOKUP(crocodile_dataset[[#This Row],[Observation ID]],A710:A1708,1,FALSE),0),1,0)</f>
        <v>0</v>
      </c>
    </row>
    <row r="709" spans="1:16" x14ac:dyDescent="0.2">
      <c r="A709" s="4">
        <v>708</v>
      </c>
      <c r="B709" s="3" t="s">
        <v>207</v>
      </c>
      <c r="C709" s="3" t="s">
        <v>208</v>
      </c>
      <c r="D709" s="3" t="s">
        <v>17</v>
      </c>
      <c r="E709" s="3" t="s">
        <v>18</v>
      </c>
      <c r="F709" s="1">
        <v>2.72</v>
      </c>
      <c r="G709" s="1">
        <v>103.5</v>
      </c>
      <c r="H709" s="3" t="s">
        <v>19</v>
      </c>
      <c r="I709" s="3" t="s">
        <v>20</v>
      </c>
      <c r="J709" s="2" t="s">
        <v>2221</v>
      </c>
      <c r="K709" s="3" t="s">
        <v>210</v>
      </c>
      <c r="L709" s="3" t="s">
        <v>452</v>
      </c>
      <c r="M709" s="3" t="s">
        <v>24</v>
      </c>
      <c r="N709" s="3" t="s">
        <v>2222</v>
      </c>
      <c r="O709" s="3" t="s">
        <v>2223</v>
      </c>
      <c r="P709">
        <f>IF(IFERROR(VLOOKUP(crocodile_dataset[[#This Row],[Observation ID]],A711:A1709,1,FALSE),0),1,0)</f>
        <v>0</v>
      </c>
    </row>
    <row r="710" spans="1:16" x14ac:dyDescent="0.2">
      <c r="A710" s="4">
        <v>709</v>
      </c>
      <c r="B710" s="3" t="s">
        <v>49</v>
      </c>
      <c r="C710" s="3" t="s">
        <v>50</v>
      </c>
      <c r="D710" s="3" t="s">
        <v>17</v>
      </c>
      <c r="E710" s="3" t="s">
        <v>18</v>
      </c>
      <c r="F710" s="1">
        <v>3.91</v>
      </c>
      <c r="G710" s="1">
        <v>280.89999999999998</v>
      </c>
      <c r="H710" s="3" t="s">
        <v>19</v>
      </c>
      <c r="I710" s="3" t="s">
        <v>104</v>
      </c>
      <c r="J710" s="2" t="s">
        <v>2224</v>
      </c>
      <c r="K710" s="3" t="s">
        <v>161</v>
      </c>
      <c r="L710" s="3" t="s">
        <v>46</v>
      </c>
      <c r="M710" s="3" t="s">
        <v>32</v>
      </c>
      <c r="N710" s="3" t="s">
        <v>2225</v>
      </c>
      <c r="O710" s="3" t="s">
        <v>2226</v>
      </c>
      <c r="P710">
        <f>IF(IFERROR(VLOOKUP(crocodile_dataset[[#This Row],[Observation ID]],A712:A1710,1,FALSE),0),1,0)</f>
        <v>0</v>
      </c>
    </row>
    <row r="711" spans="1:16" x14ac:dyDescent="0.2">
      <c r="A711" s="4">
        <v>710</v>
      </c>
      <c r="B711" s="3" t="s">
        <v>392</v>
      </c>
      <c r="C711" s="3" t="s">
        <v>393</v>
      </c>
      <c r="D711" s="3" t="s">
        <v>17</v>
      </c>
      <c r="E711" s="3" t="s">
        <v>18</v>
      </c>
      <c r="F711" s="1">
        <v>3.49</v>
      </c>
      <c r="G711" s="1">
        <v>192</v>
      </c>
      <c r="H711" s="3" t="s">
        <v>19</v>
      </c>
      <c r="I711" s="3" t="s">
        <v>20</v>
      </c>
      <c r="J711" s="2" t="s">
        <v>2227</v>
      </c>
      <c r="K711" s="3" t="s">
        <v>191</v>
      </c>
      <c r="L711" s="3" t="s">
        <v>475</v>
      </c>
      <c r="M711" s="3" t="s">
        <v>24</v>
      </c>
      <c r="N711" s="3" t="s">
        <v>2228</v>
      </c>
      <c r="O711" s="3" t="s">
        <v>2229</v>
      </c>
      <c r="P711">
        <f>IF(IFERROR(VLOOKUP(crocodile_dataset[[#This Row],[Observation ID]],A713:A1711,1,FALSE),0),1,0)</f>
        <v>0</v>
      </c>
    </row>
    <row r="712" spans="1:16" x14ac:dyDescent="0.2">
      <c r="A712" s="4">
        <v>711</v>
      </c>
      <c r="B712" s="3" t="s">
        <v>15</v>
      </c>
      <c r="C712" s="3" t="s">
        <v>16</v>
      </c>
      <c r="D712" s="3" t="s">
        <v>17</v>
      </c>
      <c r="E712" s="3" t="s">
        <v>18</v>
      </c>
      <c r="F712" s="1">
        <v>1.7</v>
      </c>
      <c r="G712" s="1">
        <v>51.7</v>
      </c>
      <c r="H712" s="3" t="s">
        <v>19</v>
      </c>
      <c r="I712" s="3" t="s">
        <v>20</v>
      </c>
      <c r="J712" s="2" t="s">
        <v>2230</v>
      </c>
      <c r="K712" s="3" t="s">
        <v>22</v>
      </c>
      <c r="L712" s="3" t="s">
        <v>23</v>
      </c>
      <c r="M712" s="3" t="s">
        <v>24</v>
      </c>
      <c r="N712" s="3" t="s">
        <v>2231</v>
      </c>
      <c r="O712" s="3" t="s">
        <v>2232</v>
      </c>
      <c r="P712">
        <f>IF(IFERROR(VLOOKUP(crocodile_dataset[[#This Row],[Observation ID]],A714:A1712,1,FALSE),0),1,0)</f>
        <v>0</v>
      </c>
    </row>
    <row r="713" spans="1:16" x14ac:dyDescent="0.2">
      <c r="A713" s="4">
        <v>712</v>
      </c>
      <c r="B713" s="3" t="s">
        <v>320</v>
      </c>
      <c r="C713" s="3" t="s">
        <v>321</v>
      </c>
      <c r="D713" s="3" t="s">
        <v>17</v>
      </c>
      <c r="E713" s="3" t="s">
        <v>203</v>
      </c>
      <c r="F713" s="1">
        <v>1.6</v>
      </c>
      <c r="G713" s="1">
        <v>56.3</v>
      </c>
      <c r="H713" s="3" t="s">
        <v>37</v>
      </c>
      <c r="I713" s="3" t="s">
        <v>20</v>
      </c>
      <c r="J713" s="2" t="s">
        <v>2233</v>
      </c>
      <c r="K713" s="3" t="s">
        <v>330</v>
      </c>
      <c r="L713" s="3" t="s">
        <v>355</v>
      </c>
      <c r="M713" s="3" t="s">
        <v>323</v>
      </c>
      <c r="N713" s="3" t="s">
        <v>2234</v>
      </c>
      <c r="O713" s="3" t="s">
        <v>2235</v>
      </c>
      <c r="P713">
        <f>IF(IFERROR(VLOOKUP(crocodile_dataset[[#This Row],[Observation ID]],A715:A1713,1,FALSE),0),1,0)</f>
        <v>0</v>
      </c>
    </row>
    <row r="714" spans="1:16" x14ac:dyDescent="0.2">
      <c r="A714" s="4">
        <v>713</v>
      </c>
      <c r="B714" s="3" t="s">
        <v>120</v>
      </c>
      <c r="C714" s="3" t="s">
        <v>121</v>
      </c>
      <c r="D714" s="3" t="s">
        <v>17</v>
      </c>
      <c r="E714" s="3" t="s">
        <v>18</v>
      </c>
      <c r="F714" s="1">
        <v>3.79</v>
      </c>
      <c r="G714" s="1">
        <v>259.10000000000002</v>
      </c>
      <c r="H714" s="3" t="s">
        <v>19</v>
      </c>
      <c r="I714" s="3" t="s">
        <v>20</v>
      </c>
      <c r="J714" s="2" t="s">
        <v>2111</v>
      </c>
      <c r="K714" s="3" t="s">
        <v>123</v>
      </c>
      <c r="L714" s="3" t="s">
        <v>46</v>
      </c>
      <c r="M714" s="3" t="s">
        <v>73</v>
      </c>
      <c r="N714" s="3" t="s">
        <v>2236</v>
      </c>
      <c r="O714" s="3" t="s">
        <v>2237</v>
      </c>
      <c r="P714">
        <f>IF(IFERROR(VLOOKUP(crocodile_dataset[[#This Row],[Observation ID]],A716:A1714,1,FALSE),0),1,0)</f>
        <v>0</v>
      </c>
    </row>
    <row r="715" spans="1:16" x14ac:dyDescent="0.2">
      <c r="A715" s="4">
        <v>714</v>
      </c>
      <c r="B715" s="3" t="s">
        <v>27</v>
      </c>
      <c r="C715" s="3" t="s">
        <v>28</v>
      </c>
      <c r="D715" s="3" t="s">
        <v>17</v>
      </c>
      <c r="E715" s="3" t="s">
        <v>18</v>
      </c>
      <c r="F715" s="1">
        <v>2.63</v>
      </c>
      <c r="G715" s="1">
        <v>140.19999999999999</v>
      </c>
      <c r="H715" s="3" t="s">
        <v>37</v>
      </c>
      <c r="I715" s="3" t="s">
        <v>38</v>
      </c>
      <c r="J715" s="2" t="s">
        <v>2238</v>
      </c>
      <c r="K715" s="3" t="s">
        <v>177</v>
      </c>
      <c r="L715" s="3" t="s">
        <v>31</v>
      </c>
      <c r="M715" s="3" t="s">
        <v>32</v>
      </c>
      <c r="N715" s="3" t="s">
        <v>2239</v>
      </c>
      <c r="O715" s="3" t="s">
        <v>2240</v>
      </c>
      <c r="P715">
        <f>IF(IFERROR(VLOOKUP(crocodile_dataset[[#This Row],[Observation ID]],A717:A1715,1,FALSE),0),1,0)</f>
        <v>0</v>
      </c>
    </row>
    <row r="716" spans="1:16" x14ac:dyDescent="0.2">
      <c r="A716" s="4">
        <v>715</v>
      </c>
      <c r="B716" s="3" t="s">
        <v>145</v>
      </c>
      <c r="C716" s="3" t="s">
        <v>146</v>
      </c>
      <c r="D716" s="3" t="s">
        <v>17</v>
      </c>
      <c r="E716" s="3" t="s">
        <v>18</v>
      </c>
      <c r="F716" s="1">
        <v>1.53</v>
      </c>
      <c r="G716" s="1">
        <v>47.6</v>
      </c>
      <c r="H716" s="3" t="s">
        <v>37</v>
      </c>
      <c r="I716" s="3" t="s">
        <v>20</v>
      </c>
      <c r="J716" s="2" t="s">
        <v>2241</v>
      </c>
      <c r="K716" s="3" t="s">
        <v>148</v>
      </c>
      <c r="L716" s="3" t="s">
        <v>475</v>
      </c>
      <c r="M716" s="3" t="s">
        <v>41</v>
      </c>
      <c r="N716" s="3" t="s">
        <v>2242</v>
      </c>
      <c r="O716" s="3" t="s">
        <v>2243</v>
      </c>
      <c r="P716">
        <f>IF(IFERROR(VLOOKUP(crocodile_dataset[[#This Row],[Observation ID]],A718:A1716,1,FALSE),0),1,0)</f>
        <v>0</v>
      </c>
    </row>
    <row r="717" spans="1:16" x14ac:dyDescent="0.2">
      <c r="A717" s="4">
        <v>716</v>
      </c>
      <c r="B717" s="3" t="s">
        <v>145</v>
      </c>
      <c r="C717" s="3" t="s">
        <v>146</v>
      </c>
      <c r="D717" s="3" t="s">
        <v>17</v>
      </c>
      <c r="E717" s="3" t="s">
        <v>18</v>
      </c>
      <c r="F717" s="1">
        <v>2.4</v>
      </c>
      <c r="G717" s="1">
        <v>84.3</v>
      </c>
      <c r="H717" s="3" t="s">
        <v>61</v>
      </c>
      <c r="I717" s="3" t="s">
        <v>104</v>
      </c>
      <c r="J717" s="2" t="s">
        <v>2244</v>
      </c>
      <c r="K717" s="3" t="s">
        <v>148</v>
      </c>
      <c r="L717" s="3" t="s">
        <v>23</v>
      </c>
      <c r="M717" s="3" t="s">
        <v>41</v>
      </c>
      <c r="N717" s="3" t="s">
        <v>2245</v>
      </c>
      <c r="O717" s="3" t="s">
        <v>2246</v>
      </c>
      <c r="P717">
        <f>IF(IFERROR(VLOOKUP(crocodile_dataset[[#This Row],[Observation ID]],A719:A1717,1,FALSE),0),1,0)</f>
        <v>0</v>
      </c>
    </row>
    <row r="718" spans="1:16" x14ac:dyDescent="0.2">
      <c r="A718" s="4">
        <v>717</v>
      </c>
      <c r="B718" s="3" t="s">
        <v>392</v>
      </c>
      <c r="C718" s="3" t="s">
        <v>393</v>
      </c>
      <c r="D718" s="3" t="s">
        <v>17</v>
      </c>
      <c r="E718" s="3" t="s">
        <v>18</v>
      </c>
      <c r="F718" s="1">
        <v>3.09</v>
      </c>
      <c r="G718" s="1">
        <v>146.1</v>
      </c>
      <c r="H718" s="3" t="s">
        <v>61</v>
      </c>
      <c r="I718" s="3" t="s">
        <v>20</v>
      </c>
      <c r="J718" s="2" t="s">
        <v>2247</v>
      </c>
      <c r="K718" s="3" t="s">
        <v>191</v>
      </c>
      <c r="L718" s="3" t="s">
        <v>475</v>
      </c>
      <c r="M718" s="3" t="s">
        <v>24</v>
      </c>
      <c r="N718" s="3" t="s">
        <v>2248</v>
      </c>
      <c r="O718" s="3" t="s">
        <v>2249</v>
      </c>
      <c r="P718">
        <f>IF(IFERROR(VLOOKUP(crocodile_dataset[[#This Row],[Observation ID]],A720:A1718,1,FALSE),0),1,0)</f>
        <v>0</v>
      </c>
    </row>
    <row r="719" spans="1:16" x14ac:dyDescent="0.2">
      <c r="A719" s="4">
        <v>718</v>
      </c>
      <c r="B719" s="3" t="s">
        <v>207</v>
      </c>
      <c r="C719" s="3" t="s">
        <v>208</v>
      </c>
      <c r="D719" s="3" t="s">
        <v>17</v>
      </c>
      <c r="E719" s="3" t="s">
        <v>18</v>
      </c>
      <c r="F719" s="1">
        <v>2.2599999999999998</v>
      </c>
      <c r="G719" s="1">
        <v>68.5</v>
      </c>
      <c r="H719" s="3" t="s">
        <v>61</v>
      </c>
      <c r="I719" s="3" t="s">
        <v>104</v>
      </c>
      <c r="J719" s="2" t="s">
        <v>1964</v>
      </c>
      <c r="K719" s="3" t="s">
        <v>210</v>
      </c>
      <c r="L719" s="3" t="s">
        <v>465</v>
      </c>
      <c r="M719" s="3" t="s">
        <v>24</v>
      </c>
      <c r="N719" s="3" t="s">
        <v>2250</v>
      </c>
      <c r="O719" s="3" t="s">
        <v>2251</v>
      </c>
      <c r="P719">
        <f>IF(IFERROR(VLOOKUP(crocodile_dataset[[#This Row],[Observation ID]],A721:A1719,1,FALSE),0),1,0)</f>
        <v>0</v>
      </c>
    </row>
    <row r="720" spans="1:16" x14ac:dyDescent="0.2">
      <c r="A720" s="4">
        <v>719</v>
      </c>
      <c r="B720" s="3" t="s">
        <v>49</v>
      </c>
      <c r="C720" s="3" t="s">
        <v>50</v>
      </c>
      <c r="D720" s="3" t="s">
        <v>17</v>
      </c>
      <c r="E720" s="3" t="s">
        <v>18</v>
      </c>
      <c r="F720" s="1">
        <v>4.03</v>
      </c>
      <c r="G720" s="1">
        <v>292.8</v>
      </c>
      <c r="H720" s="3" t="s">
        <v>19</v>
      </c>
      <c r="I720" s="3" t="s">
        <v>20</v>
      </c>
      <c r="J720" s="2" t="s">
        <v>2252</v>
      </c>
      <c r="K720" s="3" t="s">
        <v>161</v>
      </c>
      <c r="L720" s="3" t="s">
        <v>153</v>
      </c>
      <c r="M720" s="3" t="s">
        <v>32</v>
      </c>
      <c r="N720" s="3" t="s">
        <v>2253</v>
      </c>
      <c r="O720" s="3" t="s">
        <v>2254</v>
      </c>
      <c r="P720">
        <f>IF(IFERROR(VLOOKUP(crocodile_dataset[[#This Row],[Observation ID]],A722:A1720,1,FALSE),0),1,0)</f>
        <v>0</v>
      </c>
    </row>
    <row r="721" spans="1:16" x14ac:dyDescent="0.2">
      <c r="A721" s="4">
        <v>720</v>
      </c>
      <c r="B721" s="3" t="s">
        <v>392</v>
      </c>
      <c r="C721" s="3" t="s">
        <v>393</v>
      </c>
      <c r="D721" s="3" t="s">
        <v>17</v>
      </c>
      <c r="E721" s="3" t="s">
        <v>18</v>
      </c>
      <c r="F721" s="1">
        <v>3.41</v>
      </c>
      <c r="G721" s="1">
        <v>198.2</v>
      </c>
      <c r="H721" s="3" t="s">
        <v>19</v>
      </c>
      <c r="I721" s="3" t="s">
        <v>104</v>
      </c>
      <c r="J721" s="2" t="s">
        <v>2255</v>
      </c>
      <c r="K721" s="3" t="s">
        <v>191</v>
      </c>
      <c r="L721" s="3" t="s">
        <v>46</v>
      </c>
      <c r="M721" s="3" t="s">
        <v>24</v>
      </c>
      <c r="N721" s="3" t="s">
        <v>2256</v>
      </c>
      <c r="O721" s="3" t="s">
        <v>2257</v>
      </c>
      <c r="P721">
        <f>IF(IFERROR(VLOOKUP(crocodile_dataset[[#This Row],[Observation ID]],A723:A1721,1,FALSE),0),1,0)</f>
        <v>0</v>
      </c>
    </row>
    <row r="722" spans="1:16" x14ac:dyDescent="0.2">
      <c r="A722" s="4">
        <v>721</v>
      </c>
      <c r="B722" s="3" t="s">
        <v>188</v>
      </c>
      <c r="C722" s="3" t="s">
        <v>189</v>
      </c>
      <c r="D722" s="3" t="s">
        <v>17</v>
      </c>
      <c r="E722" s="3" t="s">
        <v>18</v>
      </c>
      <c r="F722" s="1">
        <v>2.5</v>
      </c>
      <c r="G722" s="1">
        <v>106.7</v>
      </c>
      <c r="H722" s="3" t="s">
        <v>61</v>
      </c>
      <c r="I722" s="3" t="s">
        <v>20</v>
      </c>
      <c r="J722" s="2" t="s">
        <v>2258</v>
      </c>
      <c r="K722" s="3" t="s">
        <v>191</v>
      </c>
      <c r="L722" s="3" t="s">
        <v>23</v>
      </c>
      <c r="M722" s="3" t="s">
        <v>24</v>
      </c>
      <c r="N722" s="3" t="s">
        <v>2259</v>
      </c>
      <c r="O722" s="3" t="s">
        <v>2260</v>
      </c>
      <c r="P722">
        <f>IF(IFERROR(VLOOKUP(crocodile_dataset[[#This Row],[Observation ID]],A724:A1722,1,FALSE),0),1,0)</f>
        <v>0</v>
      </c>
    </row>
    <row r="723" spans="1:16" x14ac:dyDescent="0.2">
      <c r="A723" s="4">
        <v>722</v>
      </c>
      <c r="B723" s="3" t="s">
        <v>76</v>
      </c>
      <c r="C723" s="3" t="s">
        <v>77</v>
      </c>
      <c r="D723" s="3" t="s">
        <v>17</v>
      </c>
      <c r="E723" s="3" t="s">
        <v>18</v>
      </c>
      <c r="F723" s="1">
        <v>0.73</v>
      </c>
      <c r="G723" s="1">
        <v>34.799999999999997</v>
      </c>
      <c r="H723" s="3" t="s">
        <v>37</v>
      </c>
      <c r="I723" s="3" t="s">
        <v>104</v>
      </c>
      <c r="J723" s="2" t="s">
        <v>2261</v>
      </c>
      <c r="K723" s="3" t="s">
        <v>366</v>
      </c>
      <c r="L723" s="3" t="s">
        <v>216</v>
      </c>
      <c r="M723" s="3" t="s">
        <v>24</v>
      </c>
      <c r="N723" s="3" t="s">
        <v>2262</v>
      </c>
      <c r="O723" s="3" t="s">
        <v>2263</v>
      </c>
      <c r="P723">
        <f>IF(IFERROR(VLOOKUP(crocodile_dataset[[#This Row],[Observation ID]],A725:A1723,1,FALSE),0),1,0)</f>
        <v>0</v>
      </c>
    </row>
    <row r="724" spans="1:16" x14ac:dyDescent="0.2">
      <c r="A724" s="4">
        <v>723</v>
      </c>
      <c r="B724" s="3" t="s">
        <v>27</v>
      </c>
      <c r="C724" s="3" t="s">
        <v>28</v>
      </c>
      <c r="D724" s="3" t="s">
        <v>17</v>
      </c>
      <c r="E724" s="3" t="s">
        <v>18</v>
      </c>
      <c r="F724" s="1">
        <v>2.76</v>
      </c>
      <c r="G724" s="1">
        <v>167.6</v>
      </c>
      <c r="H724" s="3" t="s">
        <v>61</v>
      </c>
      <c r="I724" s="3" t="s">
        <v>20</v>
      </c>
      <c r="J724" s="2" t="s">
        <v>2264</v>
      </c>
      <c r="K724" s="3" t="s">
        <v>45</v>
      </c>
      <c r="L724" s="3" t="s">
        <v>389</v>
      </c>
      <c r="M724" s="3" t="s">
        <v>32</v>
      </c>
      <c r="N724" s="3" t="s">
        <v>2265</v>
      </c>
      <c r="O724" s="3" t="s">
        <v>2266</v>
      </c>
      <c r="P724">
        <f>IF(IFERROR(VLOOKUP(crocodile_dataset[[#This Row],[Observation ID]],A726:A1724,1,FALSE),0),1,0)</f>
        <v>0</v>
      </c>
    </row>
    <row r="725" spans="1:16" x14ac:dyDescent="0.2">
      <c r="A725" s="4">
        <v>724</v>
      </c>
      <c r="B725" s="3" t="s">
        <v>188</v>
      </c>
      <c r="C725" s="3" t="s">
        <v>189</v>
      </c>
      <c r="D725" s="3" t="s">
        <v>17</v>
      </c>
      <c r="E725" s="3" t="s">
        <v>18</v>
      </c>
      <c r="F725" s="1">
        <v>2.48</v>
      </c>
      <c r="G725" s="1">
        <v>100.5</v>
      </c>
      <c r="H725" s="3" t="s">
        <v>19</v>
      </c>
      <c r="I725" s="3" t="s">
        <v>104</v>
      </c>
      <c r="J725" s="2" t="s">
        <v>2267</v>
      </c>
      <c r="K725" s="3" t="s">
        <v>252</v>
      </c>
      <c r="L725" s="3" t="s">
        <v>80</v>
      </c>
      <c r="M725" s="3" t="s">
        <v>24</v>
      </c>
      <c r="N725" s="3" t="s">
        <v>2268</v>
      </c>
      <c r="O725" s="3" t="s">
        <v>2269</v>
      </c>
      <c r="P725">
        <f>IF(IFERROR(VLOOKUP(crocodile_dataset[[#This Row],[Observation ID]],A727:A1725,1,FALSE),0),1,0)</f>
        <v>0</v>
      </c>
    </row>
    <row r="726" spans="1:16" x14ac:dyDescent="0.2">
      <c r="A726" s="4">
        <v>725</v>
      </c>
      <c r="B726" s="3" t="s">
        <v>183</v>
      </c>
      <c r="C726" s="3" t="s">
        <v>184</v>
      </c>
      <c r="D726" s="3" t="s">
        <v>17</v>
      </c>
      <c r="E726" s="3" t="s">
        <v>18</v>
      </c>
      <c r="F726" s="1">
        <v>1.52</v>
      </c>
      <c r="G726" s="1">
        <v>44.6</v>
      </c>
      <c r="H726" s="3" t="s">
        <v>19</v>
      </c>
      <c r="I726" s="3" t="s">
        <v>38</v>
      </c>
      <c r="J726" s="2" t="s">
        <v>2270</v>
      </c>
      <c r="K726" s="3" t="s">
        <v>130</v>
      </c>
      <c r="L726" s="3" t="s">
        <v>195</v>
      </c>
      <c r="M726" s="3" t="s">
        <v>41</v>
      </c>
      <c r="N726" s="3" t="s">
        <v>2271</v>
      </c>
      <c r="O726" s="3" t="s">
        <v>2272</v>
      </c>
      <c r="P726">
        <f>IF(IFERROR(VLOOKUP(crocodile_dataset[[#This Row],[Observation ID]],A728:A1726,1,FALSE),0),1,0)</f>
        <v>0</v>
      </c>
    </row>
    <row r="727" spans="1:16" x14ac:dyDescent="0.2">
      <c r="A727" s="4">
        <v>726</v>
      </c>
      <c r="B727" s="3" t="s">
        <v>201</v>
      </c>
      <c r="C727" s="3" t="s">
        <v>202</v>
      </c>
      <c r="D727" s="3" t="s">
        <v>17</v>
      </c>
      <c r="E727" s="3" t="s">
        <v>203</v>
      </c>
      <c r="F727" s="1">
        <v>2.44</v>
      </c>
      <c r="G727" s="1">
        <v>121.4</v>
      </c>
      <c r="H727" s="3" t="s">
        <v>19</v>
      </c>
      <c r="I727" s="3" t="s">
        <v>20</v>
      </c>
      <c r="J727" s="2" t="s">
        <v>2273</v>
      </c>
      <c r="K727" s="3" t="s">
        <v>106</v>
      </c>
      <c r="L727" s="3" t="s">
        <v>259</v>
      </c>
      <c r="M727" s="3" t="s">
        <v>41</v>
      </c>
      <c r="N727" s="3" t="s">
        <v>2274</v>
      </c>
      <c r="O727" s="3" t="s">
        <v>2275</v>
      </c>
      <c r="P727">
        <f>IF(IFERROR(VLOOKUP(crocodile_dataset[[#This Row],[Observation ID]],A729:A1727,1,FALSE),0),1,0)</f>
        <v>0</v>
      </c>
    </row>
    <row r="728" spans="1:16" x14ac:dyDescent="0.2">
      <c r="A728" s="4">
        <v>727</v>
      </c>
      <c r="B728" s="3" t="s">
        <v>183</v>
      </c>
      <c r="C728" s="3" t="s">
        <v>184</v>
      </c>
      <c r="D728" s="3" t="s">
        <v>17</v>
      </c>
      <c r="E728" s="3" t="s">
        <v>18</v>
      </c>
      <c r="F728" s="1">
        <v>0.7</v>
      </c>
      <c r="G728" s="1">
        <v>20</v>
      </c>
      <c r="H728" s="3" t="s">
        <v>37</v>
      </c>
      <c r="I728" s="3" t="s">
        <v>38</v>
      </c>
      <c r="J728" s="2" t="s">
        <v>2276</v>
      </c>
      <c r="K728" s="3" t="s">
        <v>130</v>
      </c>
      <c r="L728" s="3" t="s">
        <v>46</v>
      </c>
      <c r="M728" s="3" t="s">
        <v>41</v>
      </c>
      <c r="N728" s="3" t="s">
        <v>1592</v>
      </c>
      <c r="O728" s="3" t="s">
        <v>2277</v>
      </c>
      <c r="P728">
        <f>IF(IFERROR(VLOOKUP(crocodile_dataset[[#This Row],[Observation ID]],A730:A1728,1,FALSE),0),1,0)</f>
        <v>0</v>
      </c>
    </row>
    <row r="729" spans="1:16" x14ac:dyDescent="0.2">
      <c r="A729" s="4">
        <v>728</v>
      </c>
      <c r="B729" s="3" t="s">
        <v>115</v>
      </c>
      <c r="C729" s="3" t="s">
        <v>116</v>
      </c>
      <c r="D729" s="3" t="s">
        <v>17</v>
      </c>
      <c r="E729" s="3" t="s">
        <v>18</v>
      </c>
      <c r="F729" s="1">
        <v>4.3899999999999997</v>
      </c>
      <c r="G729" s="1">
        <v>578.9</v>
      </c>
      <c r="H729" s="3" t="s">
        <v>61</v>
      </c>
      <c r="I729" s="3" t="s">
        <v>104</v>
      </c>
      <c r="J729" s="2" t="s">
        <v>2278</v>
      </c>
      <c r="K729" s="3" t="s">
        <v>637</v>
      </c>
      <c r="L729" s="3" t="s">
        <v>56</v>
      </c>
      <c r="M729" s="3" t="s">
        <v>24</v>
      </c>
      <c r="N729" s="3" t="s">
        <v>2279</v>
      </c>
      <c r="O729" s="3" t="s">
        <v>2280</v>
      </c>
      <c r="P729">
        <f>IF(IFERROR(VLOOKUP(crocodile_dataset[[#This Row],[Observation ID]],A731:A1729,1,FALSE),0),1,0)</f>
        <v>0</v>
      </c>
    </row>
    <row r="730" spans="1:16" x14ac:dyDescent="0.2">
      <c r="A730" s="4">
        <v>729</v>
      </c>
      <c r="B730" s="3" t="s">
        <v>392</v>
      </c>
      <c r="C730" s="3" t="s">
        <v>393</v>
      </c>
      <c r="D730" s="3" t="s">
        <v>17</v>
      </c>
      <c r="E730" s="3" t="s">
        <v>18</v>
      </c>
      <c r="F730" s="1">
        <v>2.4900000000000002</v>
      </c>
      <c r="G730" s="1">
        <v>97.9</v>
      </c>
      <c r="H730" s="3" t="s">
        <v>19</v>
      </c>
      <c r="I730" s="3" t="s">
        <v>104</v>
      </c>
      <c r="J730" s="2" t="s">
        <v>2281</v>
      </c>
      <c r="K730" s="3" t="s">
        <v>191</v>
      </c>
      <c r="L730" s="3" t="s">
        <v>475</v>
      </c>
      <c r="M730" s="3" t="s">
        <v>24</v>
      </c>
      <c r="N730" s="3" t="s">
        <v>2282</v>
      </c>
      <c r="O730" s="3" t="s">
        <v>2283</v>
      </c>
      <c r="P730">
        <f>IF(IFERROR(VLOOKUP(crocodile_dataset[[#This Row],[Observation ID]],A732:A1730,1,FALSE),0),1,0)</f>
        <v>0</v>
      </c>
    </row>
    <row r="731" spans="1:16" x14ac:dyDescent="0.2">
      <c r="A731" s="4">
        <v>730</v>
      </c>
      <c r="B731" s="3" t="s">
        <v>15</v>
      </c>
      <c r="C731" s="3" t="s">
        <v>16</v>
      </c>
      <c r="D731" s="3" t="s">
        <v>17</v>
      </c>
      <c r="E731" s="3" t="s">
        <v>18</v>
      </c>
      <c r="F731" s="1">
        <v>2.76</v>
      </c>
      <c r="G731" s="1">
        <v>115.5</v>
      </c>
      <c r="H731" s="3" t="s">
        <v>19</v>
      </c>
      <c r="I731" s="3" t="s">
        <v>38</v>
      </c>
      <c r="J731" s="2" t="s">
        <v>2284</v>
      </c>
      <c r="K731" s="3" t="s">
        <v>22</v>
      </c>
      <c r="L731" s="3" t="s">
        <v>23</v>
      </c>
      <c r="M731" s="3" t="s">
        <v>24</v>
      </c>
      <c r="N731" s="3" t="s">
        <v>2285</v>
      </c>
      <c r="O731" s="3" t="s">
        <v>2286</v>
      </c>
      <c r="P731">
        <f>IF(IFERROR(VLOOKUP(crocodile_dataset[[#This Row],[Observation ID]],A733:A1731,1,FALSE),0),1,0)</f>
        <v>0</v>
      </c>
    </row>
    <row r="732" spans="1:16" x14ac:dyDescent="0.2">
      <c r="A732" s="4">
        <v>731</v>
      </c>
      <c r="B732" s="3" t="s">
        <v>201</v>
      </c>
      <c r="C732" s="3" t="s">
        <v>202</v>
      </c>
      <c r="D732" s="3" t="s">
        <v>17</v>
      </c>
      <c r="E732" s="3" t="s">
        <v>203</v>
      </c>
      <c r="F732" s="1">
        <v>2.4300000000000002</v>
      </c>
      <c r="G732" s="1">
        <v>107.8</v>
      </c>
      <c r="H732" s="3" t="s">
        <v>19</v>
      </c>
      <c r="I732" s="3" t="s">
        <v>104</v>
      </c>
      <c r="J732" s="2" t="s">
        <v>2287</v>
      </c>
      <c r="K732" s="3" t="s">
        <v>282</v>
      </c>
      <c r="L732" s="3" t="s">
        <v>23</v>
      </c>
      <c r="M732" s="3" t="s">
        <v>41</v>
      </c>
      <c r="N732" s="3" t="s">
        <v>2288</v>
      </c>
      <c r="O732" s="3" t="s">
        <v>2289</v>
      </c>
      <c r="P732">
        <f>IF(IFERROR(VLOOKUP(crocodile_dataset[[#This Row],[Observation ID]],A734:A1732,1,FALSE),0),1,0)</f>
        <v>0</v>
      </c>
    </row>
    <row r="733" spans="1:16" x14ac:dyDescent="0.2">
      <c r="A733" s="4">
        <v>732</v>
      </c>
      <c r="B733" s="3" t="s">
        <v>392</v>
      </c>
      <c r="C733" s="3" t="s">
        <v>393</v>
      </c>
      <c r="D733" s="3" t="s">
        <v>17</v>
      </c>
      <c r="E733" s="3" t="s">
        <v>18</v>
      </c>
      <c r="F733" s="1">
        <v>3.42</v>
      </c>
      <c r="G733" s="1">
        <v>167.1</v>
      </c>
      <c r="H733" s="3" t="s">
        <v>19</v>
      </c>
      <c r="I733" s="3" t="s">
        <v>104</v>
      </c>
      <c r="J733" s="2" t="s">
        <v>2290</v>
      </c>
      <c r="K733" s="3" t="s">
        <v>191</v>
      </c>
      <c r="L733" s="3" t="s">
        <v>475</v>
      </c>
      <c r="M733" s="3" t="s">
        <v>24</v>
      </c>
      <c r="N733" s="3" t="s">
        <v>2291</v>
      </c>
      <c r="O733" s="3" t="s">
        <v>2292</v>
      </c>
      <c r="P733">
        <f>IF(IFERROR(VLOOKUP(crocodile_dataset[[#This Row],[Observation ID]],A735:A1733,1,FALSE),0),1,0)</f>
        <v>0</v>
      </c>
    </row>
    <row r="734" spans="1:16" x14ac:dyDescent="0.2">
      <c r="A734" s="4">
        <v>733</v>
      </c>
      <c r="B734" s="3" t="s">
        <v>127</v>
      </c>
      <c r="C734" s="3" t="s">
        <v>128</v>
      </c>
      <c r="D734" s="3" t="s">
        <v>17</v>
      </c>
      <c r="E734" s="3" t="s">
        <v>18</v>
      </c>
      <c r="F734" s="1">
        <v>4.21</v>
      </c>
      <c r="G734" s="1">
        <v>527.9</v>
      </c>
      <c r="H734" s="3" t="s">
        <v>19</v>
      </c>
      <c r="I734" s="3" t="s">
        <v>104</v>
      </c>
      <c r="J734" s="2" t="s">
        <v>2293</v>
      </c>
      <c r="K734" s="3" t="s">
        <v>130</v>
      </c>
      <c r="L734" s="3" t="s">
        <v>266</v>
      </c>
      <c r="M734" s="3" t="s">
        <v>24</v>
      </c>
      <c r="N734" s="3" t="s">
        <v>2294</v>
      </c>
      <c r="O734" s="3" t="s">
        <v>2295</v>
      </c>
      <c r="P734">
        <f>IF(IFERROR(VLOOKUP(crocodile_dataset[[#This Row],[Observation ID]],A736:A1734,1,FALSE),0),1,0)</f>
        <v>0</v>
      </c>
    </row>
    <row r="735" spans="1:16" x14ac:dyDescent="0.2">
      <c r="A735" s="4">
        <v>734</v>
      </c>
      <c r="B735" s="3" t="s">
        <v>76</v>
      </c>
      <c r="C735" s="3" t="s">
        <v>77</v>
      </c>
      <c r="D735" s="3" t="s">
        <v>17</v>
      </c>
      <c r="E735" s="3" t="s">
        <v>18</v>
      </c>
      <c r="F735" s="1">
        <v>3.01</v>
      </c>
      <c r="G735" s="1">
        <v>179.1</v>
      </c>
      <c r="H735" s="3" t="s">
        <v>19</v>
      </c>
      <c r="I735" s="3" t="s">
        <v>20</v>
      </c>
      <c r="J735" s="2" t="s">
        <v>2296</v>
      </c>
      <c r="K735" s="3" t="s">
        <v>366</v>
      </c>
      <c r="L735" s="3" t="s">
        <v>216</v>
      </c>
      <c r="M735" s="3" t="s">
        <v>24</v>
      </c>
      <c r="N735" s="3" t="s">
        <v>2297</v>
      </c>
      <c r="O735" s="3" t="s">
        <v>2298</v>
      </c>
      <c r="P735">
        <f>IF(IFERROR(VLOOKUP(crocodile_dataset[[#This Row],[Observation ID]],A737:A1735,1,FALSE),0),1,0)</f>
        <v>0</v>
      </c>
    </row>
    <row r="736" spans="1:16" x14ac:dyDescent="0.2">
      <c r="A736" s="4">
        <v>735</v>
      </c>
      <c r="B736" s="3" t="s">
        <v>120</v>
      </c>
      <c r="C736" s="3" t="s">
        <v>121</v>
      </c>
      <c r="D736" s="3" t="s">
        <v>17</v>
      </c>
      <c r="E736" s="3" t="s">
        <v>18</v>
      </c>
      <c r="F736" s="1">
        <v>3.11</v>
      </c>
      <c r="G736" s="1">
        <v>180.2</v>
      </c>
      <c r="H736" s="3" t="s">
        <v>61</v>
      </c>
      <c r="I736" s="3" t="s">
        <v>38</v>
      </c>
      <c r="J736" s="2" t="s">
        <v>2299</v>
      </c>
      <c r="K736" s="3" t="s">
        <v>135</v>
      </c>
      <c r="L736" s="3" t="s">
        <v>46</v>
      </c>
      <c r="M736" s="3" t="s">
        <v>73</v>
      </c>
      <c r="N736" s="3" t="s">
        <v>2300</v>
      </c>
      <c r="O736" s="3" t="s">
        <v>2301</v>
      </c>
      <c r="P736">
        <f>IF(IFERROR(VLOOKUP(crocodile_dataset[[#This Row],[Observation ID]],A738:A1736,1,FALSE),0),1,0)</f>
        <v>0</v>
      </c>
    </row>
    <row r="737" spans="1:16" x14ac:dyDescent="0.2">
      <c r="A737" s="4">
        <v>736</v>
      </c>
      <c r="B737" s="3" t="s">
        <v>27</v>
      </c>
      <c r="C737" s="3" t="s">
        <v>28</v>
      </c>
      <c r="D737" s="3" t="s">
        <v>17</v>
      </c>
      <c r="E737" s="3" t="s">
        <v>18</v>
      </c>
      <c r="F737" s="1">
        <v>4.33</v>
      </c>
      <c r="G737" s="1">
        <v>418.1</v>
      </c>
      <c r="H737" s="3" t="s">
        <v>19</v>
      </c>
      <c r="I737" s="3" t="s">
        <v>104</v>
      </c>
      <c r="J737" s="2" t="s">
        <v>2302</v>
      </c>
      <c r="K737" s="3" t="s">
        <v>148</v>
      </c>
      <c r="L737" s="3" t="s">
        <v>131</v>
      </c>
      <c r="M737" s="3" t="s">
        <v>32</v>
      </c>
      <c r="N737" s="3" t="s">
        <v>2303</v>
      </c>
      <c r="O737" s="3" t="s">
        <v>2304</v>
      </c>
      <c r="P737">
        <f>IF(IFERROR(VLOOKUP(crocodile_dataset[[#This Row],[Observation ID]],A739:A1737,1,FALSE),0),1,0)</f>
        <v>0</v>
      </c>
    </row>
    <row r="738" spans="1:16" x14ac:dyDescent="0.2">
      <c r="A738" s="4">
        <v>737</v>
      </c>
      <c r="B738" s="3" t="s">
        <v>183</v>
      </c>
      <c r="C738" s="3" t="s">
        <v>184</v>
      </c>
      <c r="D738" s="3" t="s">
        <v>17</v>
      </c>
      <c r="E738" s="3" t="s">
        <v>18</v>
      </c>
      <c r="F738" s="1">
        <v>1.78</v>
      </c>
      <c r="G738" s="1">
        <v>53.9</v>
      </c>
      <c r="H738" s="3" t="s">
        <v>19</v>
      </c>
      <c r="I738" s="3" t="s">
        <v>104</v>
      </c>
      <c r="J738" s="2" t="s">
        <v>2305</v>
      </c>
      <c r="K738" s="3" t="s">
        <v>130</v>
      </c>
      <c r="L738" s="3" t="s">
        <v>788</v>
      </c>
      <c r="M738" s="3" t="s">
        <v>41</v>
      </c>
      <c r="N738" s="3" t="s">
        <v>2306</v>
      </c>
      <c r="O738" s="3" t="s">
        <v>2307</v>
      </c>
      <c r="P738">
        <f>IF(IFERROR(VLOOKUP(crocodile_dataset[[#This Row],[Observation ID]],A740:A1738,1,FALSE),0),1,0)</f>
        <v>0</v>
      </c>
    </row>
    <row r="739" spans="1:16" x14ac:dyDescent="0.2">
      <c r="A739" s="4">
        <v>738</v>
      </c>
      <c r="B739" s="3" t="s">
        <v>15</v>
      </c>
      <c r="C739" s="3" t="s">
        <v>16</v>
      </c>
      <c r="D739" s="3" t="s">
        <v>17</v>
      </c>
      <c r="E739" s="3" t="s">
        <v>18</v>
      </c>
      <c r="F739" s="1">
        <v>0.65</v>
      </c>
      <c r="G739" s="1">
        <v>34.5</v>
      </c>
      <c r="H739" s="3" t="s">
        <v>37</v>
      </c>
      <c r="I739" s="3" t="s">
        <v>20</v>
      </c>
      <c r="J739" s="2" t="s">
        <v>2308</v>
      </c>
      <c r="K739" s="3" t="s">
        <v>45</v>
      </c>
      <c r="L739" s="3" t="s">
        <v>46</v>
      </c>
      <c r="M739" s="3" t="s">
        <v>24</v>
      </c>
      <c r="N739" s="3" t="s">
        <v>2309</v>
      </c>
      <c r="O739" s="3" t="s">
        <v>2310</v>
      </c>
      <c r="P739">
        <f>IF(IFERROR(VLOOKUP(crocodile_dataset[[#This Row],[Observation ID]],A741:A1739,1,FALSE),0),1,0)</f>
        <v>0</v>
      </c>
    </row>
    <row r="740" spans="1:16" x14ac:dyDescent="0.2">
      <c r="A740" s="4">
        <v>739</v>
      </c>
      <c r="B740" s="3" t="s">
        <v>120</v>
      </c>
      <c r="C740" s="3" t="s">
        <v>121</v>
      </c>
      <c r="D740" s="3" t="s">
        <v>17</v>
      </c>
      <c r="E740" s="3" t="s">
        <v>18</v>
      </c>
      <c r="F740" s="1">
        <v>3.29</v>
      </c>
      <c r="G740" s="1">
        <v>200.2</v>
      </c>
      <c r="H740" s="3" t="s">
        <v>61</v>
      </c>
      <c r="I740" s="3" t="s">
        <v>20</v>
      </c>
      <c r="J740" s="2" t="s">
        <v>899</v>
      </c>
      <c r="K740" s="3" t="s">
        <v>123</v>
      </c>
      <c r="L740" s="3" t="s">
        <v>46</v>
      </c>
      <c r="M740" s="3" t="s">
        <v>73</v>
      </c>
      <c r="N740" s="3" t="s">
        <v>2311</v>
      </c>
      <c r="O740" s="3" t="s">
        <v>2312</v>
      </c>
      <c r="P740">
        <f>IF(IFERROR(VLOOKUP(crocodile_dataset[[#This Row],[Observation ID]],A742:A1740,1,FALSE),0),1,0)</f>
        <v>0</v>
      </c>
    </row>
    <row r="741" spans="1:16" x14ac:dyDescent="0.2">
      <c r="A741" s="4">
        <v>740</v>
      </c>
      <c r="B741" s="3" t="s">
        <v>15</v>
      </c>
      <c r="C741" s="3" t="s">
        <v>16</v>
      </c>
      <c r="D741" s="3" t="s">
        <v>17</v>
      </c>
      <c r="E741" s="3" t="s">
        <v>18</v>
      </c>
      <c r="F741" s="1">
        <v>2.4300000000000002</v>
      </c>
      <c r="G741" s="1">
        <v>95.5</v>
      </c>
      <c r="H741" s="3" t="s">
        <v>19</v>
      </c>
      <c r="I741" s="3" t="s">
        <v>20</v>
      </c>
      <c r="J741" s="2" t="s">
        <v>2313</v>
      </c>
      <c r="K741" s="3" t="s">
        <v>45</v>
      </c>
      <c r="L741" s="3" t="s">
        <v>84</v>
      </c>
      <c r="M741" s="3" t="s">
        <v>24</v>
      </c>
      <c r="N741" s="3" t="s">
        <v>2314</v>
      </c>
      <c r="O741" s="3" t="s">
        <v>2315</v>
      </c>
      <c r="P741">
        <f>IF(IFERROR(VLOOKUP(crocodile_dataset[[#This Row],[Observation ID]],A743:A1741,1,FALSE),0),1,0)</f>
        <v>0</v>
      </c>
    </row>
    <row r="742" spans="1:16" x14ac:dyDescent="0.2">
      <c r="A742" s="4">
        <v>741</v>
      </c>
      <c r="B742" s="3" t="s">
        <v>87</v>
      </c>
      <c r="C742" s="3" t="s">
        <v>88</v>
      </c>
      <c r="D742" s="3" t="s">
        <v>17</v>
      </c>
      <c r="E742" s="3" t="s">
        <v>69</v>
      </c>
      <c r="F742" s="1">
        <v>1.45</v>
      </c>
      <c r="G742" s="1">
        <v>19</v>
      </c>
      <c r="H742" s="3" t="s">
        <v>19</v>
      </c>
      <c r="I742" s="3" t="s">
        <v>20</v>
      </c>
      <c r="J742" s="2" t="s">
        <v>2316</v>
      </c>
      <c r="K742" s="3" t="s">
        <v>90</v>
      </c>
      <c r="L742" s="3" t="s">
        <v>91</v>
      </c>
      <c r="M742" s="3" t="s">
        <v>32</v>
      </c>
      <c r="N742" s="3" t="s">
        <v>2317</v>
      </c>
      <c r="O742" s="3" t="s">
        <v>2318</v>
      </c>
      <c r="P742">
        <f>IF(IFERROR(VLOOKUP(crocodile_dataset[[#This Row],[Observation ID]],A744:A1742,1,FALSE),0),1,0)</f>
        <v>0</v>
      </c>
    </row>
    <row r="743" spans="1:16" x14ac:dyDescent="0.2">
      <c r="A743" s="4">
        <v>742</v>
      </c>
      <c r="B743" s="3" t="s">
        <v>27</v>
      </c>
      <c r="C743" s="3" t="s">
        <v>28</v>
      </c>
      <c r="D743" s="3" t="s">
        <v>17</v>
      </c>
      <c r="E743" s="3" t="s">
        <v>18</v>
      </c>
      <c r="F743" s="1">
        <v>3.57</v>
      </c>
      <c r="G743" s="1">
        <v>238.3</v>
      </c>
      <c r="H743" s="3" t="s">
        <v>19</v>
      </c>
      <c r="I743" s="3" t="s">
        <v>104</v>
      </c>
      <c r="J743" s="2" t="s">
        <v>2319</v>
      </c>
      <c r="K743" s="3" t="s">
        <v>148</v>
      </c>
      <c r="L743" s="3" t="s">
        <v>31</v>
      </c>
      <c r="M743" s="3" t="s">
        <v>32</v>
      </c>
      <c r="N743" s="3" t="s">
        <v>2320</v>
      </c>
      <c r="O743" s="3" t="s">
        <v>2321</v>
      </c>
      <c r="P743">
        <f>IF(IFERROR(VLOOKUP(crocodile_dataset[[#This Row],[Observation ID]],A745:A1743,1,FALSE),0),1,0)</f>
        <v>0</v>
      </c>
    </row>
    <row r="744" spans="1:16" x14ac:dyDescent="0.2">
      <c r="A744" s="4">
        <v>743</v>
      </c>
      <c r="B744" s="3" t="s">
        <v>183</v>
      </c>
      <c r="C744" s="3" t="s">
        <v>184</v>
      </c>
      <c r="D744" s="3" t="s">
        <v>17</v>
      </c>
      <c r="E744" s="3" t="s">
        <v>18</v>
      </c>
      <c r="F744" s="1">
        <v>2.3199999999999998</v>
      </c>
      <c r="G744" s="1">
        <v>86.5</v>
      </c>
      <c r="H744" s="3" t="s">
        <v>19</v>
      </c>
      <c r="I744" s="3" t="s">
        <v>104</v>
      </c>
      <c r="J744" s="2" t="s">
        <v>2322</v>
      </c>
      <c r="K744" s="3" t="s">
        <v>130</v>
      </c>
      <c r="L744" s="3" t="s">
        <v>788</v>
      </c>
      <c r="M744" s="3" t="s">
        <v>41</v>
      </c>
      <c r="N744" s="3" t="s">
        <v>2323</v>
      </c>
      <c r="O744" s="3" t="s">
        <v>2324</v>
      </c>
      <c r="P744">
        <f>IF(IFERROR(VLOOKUP(crocodile_dataset[[#This Row],[Observation ID]],A746:A1744,1,FALSE),0),1,0)</f>
        <v>0</v>
      </c>
    </row>
    <row r="745" spans="1:16" x14ac:dyDescent="0.2">
      <c r="A745" s="4">
        <v>744</v>
      </c>
      <c r="B745" s="3" t="s">
        <v>120</v>
      </c>
      <c r="C745" s="3" t="s">
        <v>121</v>
      </c>
      <c r="D745" s="3" t="s">
        <v>17</v>
      </c>
      <c r="E745" s="3" t="s">
        <v>18</v>
      </c>
      <c r="F745" s="1">
        <v>3.17</v>
      </c>
      <c r="G745" s="1">
        <v>164</v>
      </c>
      <c r="H745" s="3" t="s">
        <v>19</v>
      </c>
      <c r="I745" s="3" t="s">
        <v>104</v>
      </c>
      <c r="J745" s="2" t="s">
        <v>2325</v>
      </c>
      <c r="K745" s="3" t="s">
        <v>123</v>
      </c>
      <c r="L745" s="3" t="s">
        <v>124</v>
      </c>
      <c r="M745" s="3" t="s">
        <v>73</v>
      </c>
      <c r="N745" s="3" t="s">
        <v>2326</v>
      </c>
      <c r="O745" s="3" t="s">
        <v>2327</v>
      </c>
      <c r="P745">
        <f>IF(IFERROR(VLOOKUP(crocodile_dataset[[#This Row],[Observation ID]],A747:A1745,1,FALSE),0),1,0)</f>
        <v>0</v>
      </c>
    </row>
    <row r="746" spans="1:16" x14ac:dyDescent="0.2">
      <c r="A746" s="4">
        <v>745</v>
      </c>
      <c r="B746" s="3" t="s">
        <v>127</v>
      </c>
      <c r="C746" s="3" t="s">
        <v>128</v>
      </c>
      <c r="D746" s="3" t="s">
        <v>17</v>
      </c>
      <c r="E746" s="3" t="s">
        <v>18</v>
      </c>
      <c r="F746" s="1">
        <v>3.8</v>
      </c>
      <c r="G746" s="1">
        <v>535.1</v>
      </c>
      <c r="H746" s="3" t="s">
        <v>61</v>
      </c>
      <c r="I746" s="3" t="s">
        <v>104</v>
      </c>
      <c r="J746" s="2" t="s">
        <v>2328</v>
      </c>
      <c r="K746" s="3" t="s">
        <v>52</v>
      </c>
      <c r="L746" s="3" t="s">
        <v>479</v>
      </c>
      <c r="M746" s="3" t="s">
        <v>24</v>
      </c>
      <c r="N746" s="3" t="s">
        <v>2329</v>
      </c>
      <c r="O746" s="3" t="s">
        <v>2330</v>
      </c>
      <c r="P746">
        <f>IF(IFERROR(VLOOKUP(crocodile_dataset[[#This Row],[Observation ID]],A748:A1746,1,FALSE),0),1,0)</f>
        <v>0</v>
      </c>
    </row>
    <row r="747" spans="1:16" x14ac:dyDescent="0.2">
      <c r="A747" s="4">
        <v>746</v>
      </c>
      <c r="B747" s="3" t="s">
        <v>27</v>
      </c>
      <c r="C747" s="3" t="s">
        <v>28</v>
      </c>
      <c r="D747" s="3" t="s">
        <v>17</v>
      </c>
      <c r="E747" s="3" t="s">
        <v>18</v>
      </c>
      <c r="F747" s="1">
        <v>3.64</v>
      </c>
      <c r="G747" s="1">
        <v>211.9</v>
      </c>
      <c r="H747" s="3" t="s">
        <v>19</v>
      </c>
      <c r="I747" s="3" t="s">
        <v>38</v>
      </c>
      <c r="J747" s="2" t="s">
        <v>2331</v>
      </c>
      <c r="K747" s="3" t="s">
        <v>148</v>
      </c>
      <c r="L747" s="3" t="s">
        <v>317</v>
      </c>
      <c r="M747" s="3" t="s">
        <v>32</v>
      </c>
      <c r="N747" s="3" t="s">
        <v>2332</v>
      </c>
      <c r="O747" s="3" t="s">
        <v>2333</v>
      </c>
      <c r="P747">
        <f>IF(IFERROR(VLOOKUP(crocodile_dataset[[#This Row],[Observation ID]],A749:A1747,1,FALSE),0),1,0)</f>
        <v>0</v>
      </c>
    </row>
    <row r="748" spans="1:16" x14ac:dyDescent="0.2">
      <c r="A748" s="4">
        <v>747</v>
      </c>
      <c r="B748" s="3" t="s">
        <v>49</v>
      </c>
      <c r="C748" s="3" t="s">
        <v>50</v>
      </c>
      <c r="D748" s="3" t="s">
        <v>17</v>
      </c>
      <c r="E748" s="3" t="s">
        <v>18</v>
      </c>
      <c r="F748" s="1">
        <v>3.3</v>
      </c>
      <c r="G748" s="1">
        <v>214.5</v>
      </c>
      <c r="H748" s="3" t="s">
        <v>61</v>
      </c>
      <c r="I748" s="3" t="s">
        <v>38</v>
      </c>
      <c r="J748" s="2" t="s">
        <v>2334</v>
      </c>
      <c r="K748" s="3" t="s">
        <v>504</v>
      </c>
      <c r="L748" s="3" t="s">
        <v>153</v>
      </c>
      <c r="M748" s="3" t="s">
        <v>32</v>
      </c>
      <c r="N748" s="3" t="s">
        <v>2335</v>
      </c>
      <c r="O748" s="3" t="s">
        <v>2336</v>
      </c>
      <c r="P748">
        <f>IF(IFERROR(VLOOKUP(crocodile_dataset[[#This Row],[Observation ID]],A750:A1748,1,FALSE),0),1,0)</f>
        <v>0</v>
      </c>
    </row>
    <row r="749" spans="1:16" x14ac:dyDescent="0.2">
      <c r="A749" s="4">
        <v>748</v>
      </c>
      <c r="B749" s="3" t="s">
        <v>188</v>
      </c>
      <c r="C749" s="3" t="s">
        <v>189</v>
      </c>
      <c r="D749" s="3" t="s">
        <v>17</v>
      </c>
      <c r="E749" s="3" t="s">
        <v>18</v>
      </c>
      <c r="F749" s="1">
        <v>2.56</v>
      </c>
      <c r="G749" s="1">
        <v>101.3</v>
      </c>
      <c r="H749" s="3" t="s">
        <v>61</v>
      </c>
      <c r="I749" s="3" t="s">
        <v>20</v>
      </c>
      <c r="J749" s="2" t="s">
        <v>2337</v>
      </c>
      <c r="K749" s="3" t="s">
        <v>191</v>
      </c>
      <c r="L749" s="3" t="s">
        <v>23</v>
      </c>
      <c r="M749" s="3" t="s">
        <v>24</v>
      </c>
      <c r="N749" s="3" t="s">
        <v>2338</v>
      </c>
      <c r="O749" s="3" t="s">
        <v>2339</v>
      </c>
      <c r="P749">
        <f>IF(IFERROR(VLOOKUP(crocodile_dataset[[#This Row],[Observation ID]],A751:A1749,1,FALSE),0),1,0)</f>
        <v>0</v>
      </c>
    </row>
    <row r="750" spans="1:16" x14ac:dyDescent="0.2">
      <c r="A750" s="4">
        <v>749</v>
      </c>
      <c r="B750" s="3" t="s">
        <v>115</v>
      </c>
      <c r="C750" s="3" t="s">
        <v>116</v>
      </c>
      <c r="D750" s="3" t="s">
        <v>17</v>
      </c>
      <c r="E750" s="3" t="s">
        <v>18</v>
      </c>
      <c r="F750" s="1">
        <v>2.86</v>
      </c>
      <c r="G750" s="1">
        <v>296.2</v>
      </c>
      <c r="H750" s="3" t="s">
        <v>37</v>
      </c>
      <c r="I750" s="3" t="s">
        <v>104</v>
      </c>
      <c r="J750" s="2" t="s">
        <v>1648</v>
      </c>
      <c r="K750" s="3" t="s">
        <v>79</v>
      </c>
      <c r="L750" s="3" t="s">
        <v>153</v>
      </c>
      <c r="M750" s="3" t="s">
        <v>24</v>
      </c>
      <c r="N750" s="3" t="s">
        <v>2340</v>
      </c>
      <c r="O750" s="3" t="s">
        <v>2341</v>
      </c>
      <c r="P750">
        <f>IF(IFERROR(VLOOKUP(crocodile_dataset[[#This Row],[Observation ID]],A752:A1750,1,FALSE),0),1,0)</f>
        <v>0</v>
      </c>
    </row>
    <row r="751" spans="1:16" x14ac:dyDescent="0.2">
      <c r="A751" s="4">
        <v>750</v>
      </c>
      <c r="B751" s="3" t="s">
        <v>27</v>
      </c>
      <c r="C751" s="3" t="s">
        <v>28</v>
      </c>
      <c r="D751" s="3" t="s">
        <v>17</v>
      </c>
      <c r="E751" s="3" t="s">
        <v>18</v>
      </c>
      <c r="F751" s="1">
        <v>3.62</v>
      </c>
      <c r="G751" s="1">
        <v>280</v>
      </c>
      <c r="H751" s="3" t="s">
        <v>61</v>
      </c>
      <c r="I751" s="3" t="s">
        <v>20</v>
      </c>
      <c r="J751" s="2" t="s">
        <v>2342</v>
      </c>
      <c r="K751" s="3" t="s">
        <v>388</v>
      </c>
      <c r="L751" s="3" t="s">
        <v>389</v>
      </c>
      <c r="M751" s="3" t="s">
        <v>32</v>
      </c>
      <c r="N751" s="3" t="s">
        <v>2343</v>
      </c>
      <c r="O751" s="3" t="s">
        <v>2344</v>
      </c>
      <c r="P751">
        <f>IF(IFERROR(VLOOKUP(crocodile_dataset[[#This Row],[Observation ID]],A753:A1751,1,FALSE),0),1,0)</f>
        <v>0</v>
      </c>
    </row>
    <row r="752" spans="1:16" x14ac:dyDescent="0.2">
      <c r="A752" s="4">
        <v>751</v>
      </c>
      <c r="B752" s="3" t="s">
        <v>49</v>
      </c>
      <c r="C752" s="3" t="s">
        <v>50</v>
      </c>
      <c r="D752" s="3" t="s">
        <v>17</v>
      </c>
      <c r="E752" s="3" t="s">
        <v>18</v>
      </c>
      <c r="F752" s="1">
        <v>2.5</v>
      </c>
      <c r="G752" s="1">
        <v>109.2</v>
      </c>
      <c r="H752" s="3" t="s">
        <v>37</v>
      </c>
      <c r="I752" s="3" t="s">
        <v>38</v>
      </c>
      <c r="J752" s="2" t="s">
        <v>2345</v>
      </c>
      <c r="K752" s="3" t="s">
        <v>52</v>
      </c>
      <c r="L752" s="3" t="s">
        <v>56</v>
      </c>
      <c r="M752" s="3" t="s">
        <v>32</v>
      </c>
      <c r="N752" s="3" t="s">
        <v>2346</v>
      </c>
      <c r="O752" s="3" t="s">
        <v>2347</v>
      </c>
      <c r="P752">
        <f>IF(IFERROR(VLOOKUP(crocodile_dataset[[#This Row],[Observation ID]],A754:A1752,1,FALSE),0),1,0)</f>
        <v>0</v>
      </c>
    </row>
    <row r="753" spans="1:16" x14ac:dyDescent="0.2">
      <c r="A753" s="4">
        <v>752</v>
      </c>
      <c r="B753" s="3" t="s">
        <v>15</v>
      </c>
      <c r="C753" s="3" t="s">
        <v>16</v>
      </c>
      <c r="D753" s="3" t="s">
        <v>17</v>
      </c>
      <c r="E753" s="3" t="s">
        <v>18</v>
      </c>
      <c r="F753" s="1">
        <v>2.66</v>
      </c>
      <c r="G753" s="1">
        <v>120.3</v>
      </c>
      <c r="H753" s="3" t="s">
        <v>61</v>
      </c>
      <c r="I753" s="3" t="s">
        <v>38</v>
      </c>
      <c r="J753" s="2" t="s">
        <v>2348</v>
      </c>
      <c r="K753" s="3" t="s">
        <v>45</v>
      </c>
      <c r="L753" s="3" t="s">
        <v>23</v>
      </c>
      <c r="M753" s="3" t="s">
        <v>24</v>
      </c>
      <c r="N753" s="3" t="s">
        <v>2349</v>
      </c>
      <c r="O753" s="3" t="s">
        <v>2350</v>
      </c>
      <c r="P753">
        <f>IF(IFERROR(VLOOKUP(crocodile_dataset[[#This Row],[Observation ID]],A755:A1753,1,FALSE),0),1,0)</f>
        <v>0</v>
      </c>
    </row>
    <row r="754" spans="1:16" x14ac:dyDescent="0.2">
      <c r="A754" s="4">
        <v>753</v>
      </c>
      <c r="B754" s="3" t="s">
        <v>145</v>
      </c>
      <c r="C754" s="3" t="s">
        <v>146</v>
      </c>
      <c r="D754" s="3" t="s">
        <v>17</v>
      </c>
      <c r="E754" s="3" t="s">
        <v>18</v>
      </c>
      <c r="F754" s="1">
        <v>2.96</v>
      </c>
      <c r="G754" s="1">
        <v>139.6</v>
      </c>
      <c r="H754" s="3" t="s">
        <v>19</v>
      </c>
      <c r="I754" s="3" t="s">
        <v>38</v>
      </c>
      <c r="J754" s="2" t="s">
        <v>2351</v>
      </c>
      <c r="K754" s="3" t="s">
        <v>148</v>
      </c>
      <c r="L754" s="3" t="s">
        <v>23</v>
      </c>
      <c r="M754" s="3" t="s">
        <v>41</v>
      </c>
      <c r="N754" s="3" t="s">
        <v>2352</v>
      </c>
      <c r="O754" s="3" t="s">
        <v>2353</v>
      </c>
      <c r="P754">
        <f>IF(IFERROR(VLOOKUP(crocodile_dataset[[#This Row],[Observation ID]],A756:A1754,1,FALSE),0),1,0)</f>
        <v>0</v>
      </c>
    </row>
    <row r="755" spans="1:16" x14ac:dyDescent="0.2">
      <c r="A755" s="4">
        <v>754</v>
      </c>
      <c r="B755" s="3" t="s">
        <v>49</v>
      </c>
      <c r="C755" s="3" t="s">
        <v>50</v>
      </c>
      <c r="D755" s="3" t="s">
        <v>17</v>
      </c>
      <c r="E755" s="3" t="s">
        <v>18</v>
      </c>
      <c r="F755" s="1">
        <v>1.99</v>
      </c>
      <c r="G755" s="1">
        <v>91.7</v>
      </c>
      <c r="H755" s="3" t="s">
        <v>37</v>
      </c>
      <c r="I755" s="3" t="s">
        <v>38</v>
      </c>
      <c r="J755" s="2" t="s">
        <v>2354</v>
      </c>
      <c r="K755" s="3" t="s">
        <v>52</v>
      </c>
      <c r="L755" s="3" t="s">
        <v>153</v>
      </c>
      <c r="M755" s="3" t="s">
        <v>32</v>
      </c>
      <c r="N755" s="3" t="s">
        <v>2355</v>
      </c>
      <c r="O755" s="3" t="s">
        <v>2356</v>
      </c>
      <c r="P755">
        <f>IF(IFERROR(VLOOKUP(crocodile_dataset[[#This Row],[Observation ID]],A757:A1755,1,FALSE),0),1,0)</f>
        <v>0</v>
      </c>
    </row>
    <row r="756" spans="1:16" x14ac:dyDescent="0.2">
      <c r="A756" s="4">
        <v>755</v>
      </c>
      <c r="B756" s="3" t="s">
        <v>183</v>
      </c>
      <c r="C756" s="3" t="s">
        <v>184</v>
      </c>
      <c r="D756" s="3" t="s">
        <v>17</v>
      </c>
      <c r="E756" s="3" t="s">
        <v>18</v>
      </c>
      <c r="F756" s="1">
        <v>1.61</v>
      </c>
      <c r="G756" s="1">
        <v>43.5</v>
      </c>
      <c r="H756" s="3" t="s">
        <v>19</v>
      </c>
      <c r="I756" s="3" t="s">
        <v>104</v>
      </c>
      <c r="J756" s="2" t="s">
        <v>2357</v>
      </c>
      <c r="K756" s="3" t="s">
        <v>130</v>
      </c>
      <c r="L756" s="3" t="s">
        <v>788</v>
      </c>
      <c r="M756" s="3" t="s">
        <v>41</v>
      </c>
      <c r="N756" s="3" t="s">
        <v>2358</v>
      </c>
      <c r="O756" s="3" t="s">
        <v>2359</v>
      </c>
      <c r="P756">
        <f>IF(IFERROR(VLOOKUP(crocodile_dataset[[#This Row],[Observation ID]],A758:A1756,1,FALSE),0),1,0)</f>
        <v>0</v>
      </c>
    </row>
    <row r="757" spans="1:16" x14ac:dyDescent="0.2">
      <c r="A757" s="4">
        <v>756</v>
      </c>
      <c r="B757" s="3" t="s">
        <v>145</v>
      </c>
      <c r="C757" s="3" t="s">
        <v>146</v>
      </c>
      <c r="D757" s="3" t="s">
        <v>17</v>
      </c>
      <c r="E757" s="3" t="s">
        <v>18</v>
      </c>
      <c r="F757" s="1">
        <v>1.22</v>
      </c>
      <c r="G757" s="1">
        <v>41.4</v>
      </c>
      <c r="H757" s="3" t="s">
        <v>37</v>
      </c>
      <c r="I757" s="3" t="s">
        <v>104</v>
      </c>
      <c r="J757" s="2" t="s">
        <v>2360</v>
      </c>
      <c r="K757" s="3" t="s">
        <v>148</v>
      </c>
      <c r="L757" s="3" t="s">
        <v>475</v>
      </c>
      <c r="M757" s="3" t="s">
        <v>41</v>
      </c>
      <c r="N757" s="3" t="s">
        <v>2361</v>
      </c>
      <c r="O757" s="3" t="s">
        <v>2362</v>
      </c>
      <c r="P757">
        <f>IF(IFERROR(VLOOKUP(crocodile_dataset[[#This Row],[Observation ID]],A759:A1757,1,FALSE),0),1,0)</f>
        <v>0</v>
      </c>
    </row>
    <row r="758" spans="1:16" x14ac:dyDescent="0.2">
      <c r="A758" s="4">
        <v>757</v>
      </c>
      <c r="B758" s="3" t="s">
        <v>201</v>
      </c>
      <c r="C758" s="3" t="s">
        <v>202</v>
      </c>
      <c r="D758" s="3" t="s">
        <v>17</v>
      </c>
      <c r="E758" s="3" t="s">
        <v>203</v>
      </c>
      <c r="F758" s="1">
        <v>0.53</v>
      </c>
      <c r="G758" s="1">
        <v>40.299999999999997</v>
      </c>
      <c r="H758" s="3" t="s">
        <v>156</v>
      </c>
      <c r="I758" s="3" t="s">
        <v>104</v>
      </c>
      <c r="J758" s="2" t="s">
        <v>2363</v>
      </c>
      <c r="K758" s="3" t="s">
        <v>538</v>
      </c>
      <c r="L758" s="3" t="s">
        <v>259</v>
      </c>
      <c r="M758" s="3" t="s">
        <v>41</v>
      </c>
      <c r="N758" s="3" t="s">
        <v>716</v>
      </c>
      <c r="O758" s="3" t="s">
        <v>2364</v>
      </c>
      <c r="P758">
        <f>IF(IFERROR(VLOOKUP(crocodile_dataset[[#This Row],[Observation ID]],A760:A1758,1,FALSE),0),1,0)</f>
        <v>0</v>
      </c>
    </row>
    <row r="759" spans="1:16" x14ac:dyDescent="0.2">
      <c r="A759" s="4">
        <v>758</v>
      </c>
      <c r="B759" s="3" t="s">
        <v>120</v>
      </c>
      <c r="C759" s="3" t="s">
        <v>121</v>
      </c>
      <c r="D759" s="3" t="s">
        <v>17</v>
      </c>
      <c r="E759" s="3" t="s">
        <v>18</v>
      </c>
      <c r="F759" s="1">
        <v>2.2599999999999998</v>
      </c>
      <c r="G759" s="1">
        <v>78.7</v>
      </c>
      <c r="H759" s="3" t="s">
        <v>61</v>
      </c>
      <c r="I759" s="3" t="s">
        <v>104</v>
      </c>
      <c r="J759" s="2" t="s">
        <v>2365</v>
      </c>
      <c r="K759" s="3" t="s">
        <v>135</v>
      </c>
      <c r="L759" s="3" t="s">
        <v>46</v>
      </c>
      <c r="M759" s="3" t="s">
        <v>73</v>
      </c>
      <c r="N759" s="3" t="s">
        <v>2366</v>
      </c>
      <c r="O759" s="3" t="s">
        <v>2367</v>
      </c>
      <c r="P759">
        <f>IF(IFERROR(VLOOKUP(crocodile_dataset[[#This Row],[Observation ID]],A761:A1759,1,FALSE),0),1,0)</f>
        <v>0</v>
      </c>
    </row>
    <row r="760" spans="1:16" x14ac:dyDescent="0.2">
      <c r="A760" s="4">
        <v>759</v>
      </c>
      <c r="B760" s="3" t="s">
        <v>35</v>
      </c>
      <c r="C760" s="3" t="s">
        <v>36</v>
      </c>
      <c r="D760" s="3" t="s">
        <v>17</v>
      </c>
      <c r="E760" s="3" t="s">
        <v>18</v>
      </c>
      <c r="F760" s="1">
        <v>3.9</v>
      </c>
      <c r="G760" s="1">
        <v>413.2</v>
      </c>
      <c r="H760" s="3" t="s">
        <v>19</v>
      </c>
      <c r="I760" s="3" t="s">
        <v>20</v>
      </c>
      <c r="J760" s="2" t="s">
        <v>2368</v>
      </c>
      <c r="K760" s="3" t="s">
        <v>30</v>
      </c>
      <c r="L760" s="3" t="s">
        <v>244</v>
      </c>
      <c r="M760" s="3" t="s">
        <v>41</v>
      </c>
      <c r="N760" s="3" t="s">
        <v>2369</v>
      </c>
      <c r="O760" s="3" t="s">
        <v>2370</v>
      </c>
      <c r="P760">
        <f>IF(IFERROR(VLOOKUP(crocodile_dataset[[#This Row],[Observation ID]],A762:A1760,1,FALSE),0),1,0)</f>
        <v>0</v>
      </c>
    </row>
    <row r="761" spans="1:16" x14ac:dyDescent="0.2">
      <c r="A761" s="4">
        <v>760</v>
      </c>
      <c r="B761" s="3" t="s">
        <v>59</v>
      </c>
      <c r="C761" s="3" t="s">
        <v>60</v>
      </c>
      <c r="D761" s="3" t="s">
        <v>17</v>
      </c>
      <c r="E761" s="3" t="s">
        <v>18</v>
      </c>
      <c r="F761" s="1">
        <v>2.34</v>
      </c>
      <c r="G761" s="1">
        <v>90.2</v>
      </c>
      <c r="H761" s="3" t="s">
        <v>61</v>
      </c>
      <c r="I761" s="3" t="s">
        <v>38</v>
      </c>
      <c r="J761" s="2" t="s">
        <v>2371</v>
      </c>
      <c r="K761" s="3" t="s">
        <v>293</v>
      </c>
      <c r="L761" s="3" t="s">
        <v>64</v>
      </c>
      <c r="M761" s="3" t="s">
        <v>41</v>
      </c>
      <c r="N761" s="3" t="s">
        <v>2372</v>
      </c>
      <c r="O761" s="3" t="s">
        <v>2373</v>
      </c>
      <c r="P761">
        <f>IF(IFERROR(VLOOKUP(crocodile_dataset[[#This Row],[Observation ID]],A763:A1761,1,FALSE),0),1,0)</f>
        <v>0</v>
      </c>
    </row>
    <row r="762" spans="1:16" x14ac:dyDescent="0.2">
      <c r="A762" s="4">
        <v>761</v>
      </c>
      <c r="B762" s="3" t="s">
        <v>183</v>
      </c>
      <c r="C762" s="3" t="s">
        <v>184</v>
      </c>
      <c r="D762" s="3" t="s">
        <v>17</v>
      </c>
      <c r="E762" s="3" t="s">
        <v>18</v>
      </c>
      <c r="F762" s="1">
        <v>1.8</v>
      </c>
      <c r="G762" s="1">
        <v>44.7</v>
      </c>
      <c r="H762" s="3" t="s">
        <v>19</v>
      </c>
      <c r="I762" s="3" t="s">
        <v>38</v>
      </c>
      <c r="J762" s="2" t="s">
        <v>2374</v>
      </c>
      <c r="K762" s="3" t="s">
        <v>130</v>
      </c>
      <c r="L762" s="3" t="s">
        <v>788</v>
      </c>
      <c r="M762" s="3" t="s">
        <v>41</v>
      </c>
      <c r="N762" s="3" t="s">
        <v>2375</v>
      </c>
      <c r="O762" s="3" t="s">
        <v>2376</v>
      </c>
      <c r="P762">
        <f>IF(IFERROR(VLOOKUP(crocodile_dataset[[#This Row],[Observation ID]],A764:A1762,1,FALSE),0),1,0)</f>
        <v>0</v>
      </c>
    </row>
    <row r="763" spans="1:16" x14ac:dyDescent="0.2">
      <c r="A763" s="4">
        <v>762</v>
      </c>
      <c r="B763" s="3" t="s">
        <v>49</v>
      </c>
      <c r="C763" s="3" t="s">
        <v>50</v>
      </c>
      <c r="D763" s="3" t="s">
        <v>17</v>
      </c>
      <c r="E763" s="3" t="s">
        <v>18</v>
      </c>
      <c r="F763" s="1">
        <v>3.26</v>
      </c>
      <c r="G763" s="1">
        <v>184.9</v>
      </c>
      <c r="H763" s="3" t="s">
        <v>19</v>
      </c>
      <c r="I763" s="3" t="s">
        <v>38</v>
      </c>
      <c r="J763" s="2" t="s">
        <v>2377</v>
      </c>
      <c r="K763" s="3" t="s">
        <v>161</v>
      </c>
      <c r="L763" s="3" t="s">
        <v>56</v>
      </c>
      <c r="M763" s="3" t="s">
        <v>32</v>
      </c>
      <c r="N763" s="3" t="s">
        <v>2378</v>
      </c>
      <c r="O763" s="3" t="s">
        <v>2379</v>
      </c>
      <c r="P763">
        <f>IF(IFERROR(VLOOKUP(crocodile_dataset[[#This Row],[Observation ID]],A765:A1763,1,FALSE),0),1,0)</f>
        <v>0</v>
      </c>
    </row>
    <row r="764" spans="1:16" x14ac:dyDescent="0.2">
      <c r="A764" s="4">
        <v>763</v>
      </c>
      <c r="B764" s="3" t="s">
        <v>35</v>
      </c>
      <c r="C764" s="3" t="s">
        <v>36</v>
      </c>
      <c r="D764" s="3" t="s">
        <v>17</v>
      </c>
      <c r="E764" s="3" t="s">
        <v>18</v>
      </c>
      <c r="F764" s="1">
        <v>0.8</v>
      </c>
      <c r="G764" s="1">
        <v>102.1</v>
      </c>
      <c r="H764" s="3" t="s">
        <v>156</v>
      </c>
      <c r="I764" s="3" t="s">
        <v>20</v>
      </c>
      <c r="J764" s="2" t="s">
        <v>2380</v>
      </c>
      <c r="K764" s="3" t="s">
        <v>30</v>
      </c>
      <c r="L764" s="3" t="s">
        <v>40</v>
      </c>
      <c r="M764" s="3" t="s">
        <v>41</v>
      </c>
      <c r="N764" s="3" t="s">
        <v>2381</v>
      </c>
      <c r="O764" s="3" t="s">
        <v>2382</v>
      </c>
      <c r="P764">
        <f>IF(IFERROR(VLOOKUP(crocodile_dataset[[#This Row],[Observation ID]],A766:A1764,1,FALSE),0),1,0)</f>
        <v>0</v>
      </c>
    </row>
    <row r="765" spans="1:16" x14ac:dyDescent="0.2">
      <c r="A765" s="4">
        <v>764</v>
      </c>
      <c r="B765" s="3" t="s">
        <v>87</v>
      </c>
      <c r="C765" s="3" t="s">
        <v>88</v>
      </c>
      <c r="D765" s="3" t="s">
        <v>17</v>
      </c>
      <c r="E765" s="3" t="s">
        <v>69</v>
      </c>
      <c r="F765" s="1">
        <v>1.31</v>
      </c>
      <c r="G765" s="1">
        <v>17</v>
      </c>
      <c r="H765" s="3" t="s">
        <v>19</v>
      </c>
      <c r="I765" s="3" t="s">
        <v>104</v>
      </c>
      <c r="J765" s="2" t="s">
        <v>2383</v>
      </c>
      <c r="K765" s="3" t="s">
        <v>106</v>
      </c>
      <c r="L765" s="3" t="s">
        <v>72</v>
      </c>
      <c r="M765" s="3" t="s">
        <v>32</v>
      </c>
      <c r="N765" s="3" t="s">
        <v>2384</v>
      </c>
      <c r="O765" s="3" t="s">
        <v>2385</v>
      </c>
      <c r="P765">
        <f>IF(IFERROR(VLOOKUP(crocodile_dataset[[#This Row],[Observation ID]],A767:A1765,1,FALSE),0),1,0)</f>
        <v>0</v>
      </c>
    </row>
    <row r="766" spans="1:16" x14ac:dyDescent="0.2">
      <c r="A766" s="4">
        <v>765</v>
      </c>
      <c r="B766" s="3" t="s">
        <v>207</v>
      </c>
      <c r="C766" s="3" t="s">
        <v>208</v>
      </c>
      <c r="D766" s="3" t="s">
        <v>17</v>
      </c>
      <c r="E766" s="3" t="s">
        <v>18</v>
      </c>
      <c r="F766" s="1">
        <v>2.1800000000000002</v>
      </c>
      <c r="G766" s="1">
        <v>71.2</v>
      </c>
      <c r="H766" s="3" t="s">
        <v>19</v>
      </c>
      <c r="I766" s="3" t="s">
        <v>20</v>
      </c>
      <c r="J766" s="2" t="s">
        <v>2386</v>
      </c>
      <c r="K766" s="3" t="s">
        <v>210</v>
      </c>
      <c r="L766" s="3" t="s">
        <v>211</v>
      </c>
      <c r="M766" s="3" t="s">
        <v>24</v>
      </c>
      <c r="N766" s="3" t="s">
        <v>2387</v>
      </c>
      <c r="O766" s="3" t="s">
        <v>2388</v>
      </c>
      <c r="P766">
        <f>IF(IFERROR(VLOOKUP(crocodile_dataset[[#This Row],[Observation ID]],A768:A1766,1,FALSE),0),1,0)</f>
        <v>0</v>
      </c>
    </row>
    <row r="767" spans="1:16" x14ac:dyDescent="0.2">
      <c r="A767" s="4">
        <v>766</v>
      </c>
      <c r="B767" s="3" t="s">
        <v>49</v>
      </c>
      <c r="C767" s="3" t="s">
        <v>50</v>
      </c>
      <c r="D767" s="3" t="s">
        <v>17</v>
      </c>
      <c r="E767" s="3" t="s">
        <v>18</v>
      </c>
      <c r="F767" s="1">
        <v>3.49</v>
      </c>
      <c r="G767" s="1">
        <v>233.2</v>
      </c>
      <c r="H767" s="3" t="s">
        <v>19</v>
      </c>
      <c r="I767" s="3" t="s">
        <v>104</v>
      </c>
      <c r="J767" s="2" t="s">
        <v>2389</v>
      </c>
      <c r="K767" s="3" t="s">
        <v>52</v>
      </c>
      <c r="L767" s="3" t="s">
        <v>46</v>
      </c>
      <c r="M767" s="3" t="s">
        <v>32</v>
      </c>
      <c r="N767" s="3" t="s">
        <v>2390</v>
      </c>
      <c r="O767" s="3" t="s">
        <v>2391</v>
      </c>
      <c r="P767">
        <f>IF(IFERROR(VLOOKUP(crocodile_dataset[[#This Row],[Observation ID]],A769:A1767,1,FALSE),0),1,0)</f>
        <v>0</v>
      </c>
    </row>
    <row r="768" spans="1:16" x14ac:dyDescent="0.2">
      <c r="A768" s="4">
        <v>767</v>
      </c>
      <c r="B768" s="3" t="s">
        <v>15</v>
      </c>
      <c r="C768" s="3" t="s">
        <v>16</v>
      </c>
      <c r="D768" s="3" t="s">
        <v>17</v>
      </c>
      <c r="E768" s="3" t="s">
        <v>18</v>
      </c>
      <c r="F768" s="1">
        <v>2.64</v>
      </c>
      <c r="G768" s="1">
        <v>117.3</v>
      </c>
      <c r="H768" s="3" t="s">
        <v>61</v>
      </c>
      <c r="I768" s="3" t="s">
        <v>104</v>
      </c>
      <c r="J768" s="2" t="s">
        <v>2392</v>
      </c>
      <c r="K768" s="3" t="s">
        <v>22</v>
      </c>
      <c r="L768" s="3" t="s">
        <v>46</v>
      </c>
      <c r="M768" s="3" t="s">
        <v>24</v>
      </c>
      <c r="N768" s="3" t="s">
        <v>2393</v>
      </c>
      <c r="O768" s="3" t="s">
        <v>2394</v>
      </c>
      <c r="P768">
        <f>IF(IFERROR(VLOOKUP(crocodile_dataset[[#This Row],[Observation ID]],A770:A1768,1,FALSE),0),1,0)</f>
        <v>0</v>
      </c>
    </row>
    <row r="769" spans="1:16" x14ac:dyDescent="0.2">
      <c r="A769" s="4">
        <v>768</v>
      </c>
      <c r="B769" s="3" t="s">
        <v>183</v>
      </c>
      <c r="C769" s="3" t="s">
        <v>184</v>
      </c>
      <c r="D769" s="3" t="s">
        <v>17</v>
      </c>
      <c r="E769" s="3" t="s">
        <v>18</v>
      </c>
      <c r="F769" s="1">
        <v>2.27</v>
      </c>
      <c r="G769" s="1">
        <v>87.5</v>
      </c>
      <c r="H769" s="3" t="s">
        <v>61</v>
      </c>
      <c r="I769" s="3" t="s">
        <v>104</v>
      </c>
      <c r="J769" s="2" t="s">
        <v>2395</v>
      </c>
      <c r="K769" s="3" t="s">
        <v>130</v>
      </c>
      <c r="L769" s="3" t="s">
        <v>46</v>
      </c>
      <c r="M769" s="3" t="s">
        <v>41</v>
      </c>
      <c r="N769" s="3" t="s">
        <v>2396</v>
      </c>
      <c r="O769" s="3" t="s">
        <v>2397</v>
      </c>
      <c r="P769">
        <f>IF(IFERROR(VLOOKUP(crocodile_dataset[[#This Row],[Observation ID]],A771:A1769,1,FALSE),0),1,0)</f>
        <v>0</v>
      </c>
    </row>
    <row r="770" spans="1:16" x14ac:dyDescent="0.2">
      <c r="A770" s="4">
        <v>769</v>
      </c>
      <c r="B770" s="3" t="s">
        <v>201</v>
      </c>
      <c r="C770" s="3" t="s">
        <v>202</v>
      </c>
      <c r="D770" s="3" t="s">
        <v>17</v>
      </c>
      <c r="E770" s="3" t="s">
        <v>203</v>
      </c>
      <c r="F770" s="1">
        <v>1.99</v>
      </c>
      <c r="G770" s="1">
        <v>75.900000000000006</v>
      </c>
      <c r="H770" s="3" t="s">
        <v>61</v>
      </c>
      <c r="I770" s="3" t="s">
        <v>104</v>
      </c>
      <c r="J770" s="2" t="s">
        <v>2398</v>
      </c>
      <c r="K770" s="3" t="s">
        <v>248</v>
      </c>
      <c r="L770" s="3" t="s">
        <v>23</v>
      </c>
      <c r="M770" s="3" t="s">
        <v>41</v>
      </c>
      <c r="N770" s="3" t="s">
        <v>2399</v>
      </c>
      <c r="O770" s="3" t="s">
        <v>2400</v>
      </c>
      <c r="P770">
        <f>IF(IFERROR(VLOOKUP(crocodile_dataset[[#This Row],[Observation ID]],A772:A1770,1,FALSE),0),1,0)</f>
        <v>0</v>
      </c>
    </row>
    <row r="771" spans="1:16" x14ac:dyDescent="0.2">
      <c r="A771" s="4">
        <v>770</v>
      </c>
      <c r="B771" s="3" t="s">
        <v>127</v>
      </c>
      <c r="C771" s="3" t="s">
        <v>128</v>
      </c>
      <c r="D771" s="3" t="s">
        <v>17</v>
      </c>
      <c r="E771" s="3" t="s">
        <v>18</v>
      </c>
      <c r="F771" s="1">
        <v>3.58</v>
      </c>
      <c r="G771" s="1">
        <v>498.9</v>
      </c>
      <c r="H771" s="3" t="s">
        <v>37</v>
      </c>
      <c r="I771" s="3" t="s">
        <v>38</v>
      </c>
      <c r="J771" s="2" t="s">
        <v>2401</v>
      </c>
      <c r="K771" s="3" t="s">
        <v>130</v>
      </c>
      <c r="L771" s="3" t="s">
        <v>31</v>
      </c>
      <c r="M771" s="3" t="s">
        <v>24</v>
      </c>
      <c r="N771" s="3" t="s">
        <v>1127</v>
      </c>
      <c r="O771" s="3" t="s">
        <v>2402</v>
      </c>
      <c r="P771">
        <f>IF(IFERROR(VLOOKUP(crocodile_dataset[[#This Row],[Observation ID]],A773:A1771,1,FALSE),0),1,0)</f>
        <v>0</v>
      </c>
    </row>
    <row r="772" spans="1:16" x14ac:dyDescent="0.2">
      <c r="A772" s="4">
        <v>771</v>
      </c>
      <c r="B772" s="3" t="s">
        <v>59</v>
      </c>
      <c r="C772" s="3" t="s">
        <v>60</v>
      </c>
      <c r="D772" s="3" t="s">
        <v>17</v>
      </c>
      <c r="E772" s="3" t="s">
        <v>18</v>
      </c>
      <c r="F772" s="1">
        <v>0.6</v>
      </c>
      <c r="G772" s="1">
        <v>29</v>
      </c>
      <c r="H772" s="3" t="s">
        <v>156</v>
      </c>
      <c r="I772" s="3" t="s">
        <v>38</v>
      </c>
      <c r="J772" s="2" t="s">
        <v>2403</v>
      </c>
      <c r="K772" s="3" t="s">
        <v>293</v>
      </c>
      <c r="L772" s="3" t="s">
        <v>23</v>
      </c>
      <c r="M772" s="3" t="s">
        <v>41</v>
      </c>
      <c r="N772" s="3" t="s">
        <v>2404</v>
      </c>
      <c r="O772" s="3" t="s">
        <v>2405</v>
      </c>
      <c r="P772">
        <f>IF(IFERROR(VLOOKUP(crocodile_dataset[[#This Row],[Observation ID]],A774:A1772,1,FALSE),0),1,0)</f>
        <v>0</v>
      </c>
    </row>
    <row r="773" spans="1:16" x14ac:dyDescent="0.2">
      <c r="A773" s="4">
        <v>772</v>
      </c>
      <c r="B773" s="3" t="s">
        <v>15</v>
      </c>
      <c r="C773" s="3" t="s">
        <v>16</v>
      </c>
      <c r="D773" s="3" t="s">
        <v>17</v>
      </c>
      <c r="E773" s="3" t="s">
        <v>18</v>
      </c>
      <c r="F773" s="1">
        <v>2.96</v>
      </c>
      <c r="G773" s="1">
        <v>132</v>
      </c>
      <c r="H773" s="3" t="s">
        <v>19</v>
      </c>
      <c r="I773" s="3" t="s">
        <v>38</v>
      </c>
      <c r="J773" s="2" t="s">
        <v>2406</v>
      </c>
      <c r="K773" s="3" t="s">
        <v>233</v>
      </c>
      <c r="L773" s="3" t="s">
        <v>23</v>
      </c>
      <c r="M773" s="3" t="s">
        <v>24</v>
      </c>
      <c r="N773" s="3" t="s">
        <v>2407</v>
      </c>
      <c r="O773" s="3" t="s">
        <v>2408</v>
      </c>
      <c r="P773">
        <f>IF(IFERROR(VLOOKUP(crocodile_dataset[[#This Row],[Observation ID]],A775:A1773,1,FALSE),0),1,0)</f>
        <v>0</v>
      </c>
    </row>
    <row r="774" spans="1:16" x14ac:dyDescent="0.2">
      <c r="A774" s="4">
        <v>773</v>
      </c>
      <c r="B774" s="3" t="s">
        <v>145</v>
      </c>
      <c r="C774" s="3" t="s">
        <v>146</v>
      </c>
      <c r="D774" s="3" t="s">
        <v>17</v>
      </c>
      <c r="E774" s="3" t="s">
        <v>18</v>
      </c>
      <c r="F774" s="1">
        <v>2.12</v>
      </c>
      <c r="G774" s="1">
        <v>83.9</v>
      </c>
      <c r="H774" s="3" t="s">
        <v>61</v>
      </c>
      <c r="I774" s="3" t="s">
        <v>104</v>
      </c>
      <c r="J774" s="2" t="s">
        <v>2409</v>
      </c>
      <c r="K774" s="3" t="s">
        <v>148</v>
      </c>
      <c r="L774" s="3" t="s">
        <v>23</v>
      </c>
      <c r="M774" s="3" t="s">
        <v>41</v>
      </c>
      <c r="N774" s="3" t="s">
        <v>2410</v>
      </c>
      <c r="O774" s="3" t="s">
        <v>2411</v>
      </c>
      <c r="P774">
        <f>IF(IFERROR(VLOOKUP(crocodile_dataset[[#This Row],[Observation ID]],A776:A1774,1,FALSE),0),1,0)</f>
        <v>0</v>
      </c>
    </row>
    <row r="775" spans="1:16" x14ac:dyDescent="0.2">
      <c r="A775" s="4">
        <v>774</v>
      </c>
      <c r="B775" s="3" t="s">
        <v>87</v>
      </c>
      <c r="C775" s="3" t="s">
        <v>88</v>
      </c>
      <c r="D775" s="3" t="s">
        <v>17</v>
      </c>
      <c r="E775" s="3" t="s">
        <v>69</v>
      </c>
      <c r="F775" s="1">
        <v>1.32</v>
      </c>
      <c r="G775" s="1">
        <v>14.6</v>
      </c>
      <c r="H775" s="3" t="s">
        <v>19</v>
      </c>
      <c r="I775" s="3" t="s">
        <v>104</v>
      </c>
      <c r="J775" s="2" t="s">
        <v>2412</v>
      </c>
      <c r="K775" s="3" t="s">
        <v>248</v>
      </c>
      <c r="L775" s="3" t="s">
        <v>91</v>
      </c>
      <c r="M775" s="3" t="s">
        <v>32</v>
      </c>
      <c r="N775" s="3" t="s">
        <v>2413</v>
      </c>
      <c r="O775" s="3" t="s">
        <v>2414</v>
      </c>
      <c r="P775">
        <f>IF(IFERROR(VLOOKUP(crocodile_dataset[[#This Row],[Observation ID]],A777:A1775,1,FALSE),0),1,0)</f>
        <v>0</v>
      </c>
    </row>
    <row r="776" spans="1:16" x14ac:dyDescent="0.2">
      <c r="A776" s="4">
        <v>775</v>
      </c>
      <c r="B776" s="3" t="s">
        <v>87</v>
      </c>
      <c r="C776" s="3" t="s">
        <v>88</v>
      </c>
      <c r="D776" s="3" t="s">
        <v>17</v>
      </c>
      <c r="E776" s="3" t="s">
        <v>69</v>
      </c>
      <c r="F776" s="1">
        <v>1.04</v>
      </c>
      <c r="G776" s="1">
        <v>9.5</v>
      </c>
      <c r="H776" s="3" t="s">
        <v>19</v>
      </c>
      <c r="I776" s="3" t="s">
        <v>20</v>
      </c>
      <c r="J776" s="2" t="s">
        <v>2415</v>
      </c>
      <c r="K776" s="3" t="s">
        <v>297</v>
      </c>
      <c r="L776" s="3" t="s">
        <v>72</v>
      </c>
      <c r="M776" s="3" t="s">
        <v>32</v>
      </c>
      <c r="N776" s="3" t="s">
        <v>2416</v>
      </c>
      <c r="O776" s="3" t="s">
        <v>2417</v>
      </c>
      <c r="P776">
        <f>IF(IFERROR(VLOOKUP(crocodile_dataset[[#This Row],[Observation ID]],A778:A1776,1,FALSE),0),1,0)</f>
        <v>0</v>
      </c>
    </row>
    <row r="777" spans="1:16" x14ac:dyDescent="0.2">
      <c r="A777" s="4">
        <v>776</v>
      </c>
      <c r="B777" s="3" t="s">
        <v>87</v>
      </c>
      <c r="C777" s="3" t="s">
        <v>88</v>
      </c>
      <c r="D777" s="3" t="s">
        <v>17</v>
      </c>
      <c r="E777" s="3" t="s">
        <v>69</v>
      </c>
      <c r="F777" s="1">
        <v>0.98</v>
      </c>
      <c r="G777" s="1">
        <v>9.4</v>
      </c>
      <c r="H777" s="3" t="s">
        <v>61</v>
      </c>
      <c r="I777" s="3" t="s">
        <v>104</v>
      </c>
      <c r="J777" s="2" t="s">
        <v>2418</v>
      </c>
      <c r="K777" s="3" t="s">
        <v>90</v>
      </c>
      <c r="L777" s="3" t="s">
        <v>72</v>
      </c>
      <c r="M777" s="3" t="s">
        <v>32</v>
      </c>
      <c r="N777" s="3" t="s">
        <v>2419</v>
      </c>
      <c r="O777" s="3" t="s">
        <v>2420</v>
      </c>
      <c r="P777">
        <f>IF(IFERROR(VLOOKUP(crocodile_dataset[[#This Row],[Observation ID]],A779:A1777,1,FALSE),0),1,0)</f>
        <v>0</v>
      </c>
    </row>
    <row r="778" spans="1:16" x14ac:dyDescent="0.2">
      <c r="A778" s="4">
        <v>777</v>
      </c>
      <c r="B778" s="3" t="s">
        <v>87</v>
      </c>
      <c r="C778" s="3" t="s">
        <v>88</v>
      </c>
      <c r="D778" s="3" t="s">
        <v>17</v>
      </c>
      <c r="E778" s="3" t="s">
        <v>69</v>
      </c>
      <c r="F778" s="1">
        <v>1.06</v>
      </c>
      <c r="G778" s="1">
        <v>10.4</v>
      </c>
      <c r="H778" s="3" t="s">
        <v>19</v>
      </c>
      <c r="I778" s="3" t="s">
        <v>20</v>
      </c>
      <c r="J778" s="2" t="s">
        <v>2421</v>
      </c>
      <c r="K778" s="3" t="s">
        <v>297</v>
      </c>
      <c r="L778" s="3" t="s">
        <v>91</v>
      </c>
      <c r="M778" s="3" t="s">
        <v>32</v>
      </c>
      <c r="N778" s="3" t="s">
        <v>2422</v>
      </c>
      <c r="O778" s="3" t="s">
        <v>2423</v>
      </c>
      <c r="P778">
        <f>IF(IFERROR(VLOOKUP(crocodile_dataset[[#This Row],[Observation ID]],A780:A1778,1,FALSE),0),1,0)</f>
        <v>0</v>
      </c>
    </row>
    <row r="779" spans="1:16" x14ac:dyDescent="0.2">
      <c r="A779" s="4">
        <v>778</v>
      </c>
      <c r="B779" s="3" t="s">
        <v>320</v>
      </c>
      <c r="C779" s="3" t="s">
        <v>321</v>
      </c>
      <c r="D779" s="3" t="s">
        <v>17</v>
      </c>
      <c r="E779" s="3" t="s">
        <v>203</v>
      </c>
      <c r="F779" s="1">
        <v>3</v>
      </c>
      <c r="G779" s="1">
        <v>190.5</v>
      </c>
      <c r="H779" s="3" t="s">
        <v>19</v>
      </c>
      <c r="I779" s="3" t="s">
        <v>20</v>
      </c>
      <c r="J779" s="2" t="s">
        <v>2424</v>
      </c>
      <c r="K779" s="3" t="s">
        <v>297</v>
      </c>
      <c r="L779" s="3" t="s">
        <v>23</v>
      </c>
      <c r="M779" s="3" t="s">
        <v>323</v>
      </c>
      <c r="N779" s="3" t="s">
        <v>2425</v>
      </c>
      <c r="O779" s="3" t="s">
        <v>2426</v>
      </c>
      <c r="P779">
        <f>IF(IFERROR(VLOOKUP(crocodile_dataset[[#This Row],[Observation ID]],A781:A1779,1,FALSE),0),1,0)</f>
        <v>0</v>
      </c>
    </row>
    <row r="780" spans="1:16" x14ac:dyDescent="0.2">
      <c r="A780" s="4">
        <v>779</v>
      </c>
      <c r="B780" s="3" t="s">
        <v>87</v>
      </c>
      <c r="C780" s="3" t="s">
        <v>88</v>
      </c>
      <c r="D780" s="3" t="s">
        <v>17</v>
      </c>
      <c r="E780" s="3" t="s">
        <v>69</v>
      </c>
      <c r="F780" s="1">
        <v>1.49</v>
      </c>
      <c r="G780" s="1">
        <v>25.2</v>
      </c>
      <c r="H780" s="3" t="s">
        <v>19</v>
      </c>
      <c r="I780" s="3" t="s">
        <v>38</v>
      </c>
      <c r="J780" s="2" t="s">
        <v>1678</v>
      </c>
      <c r="K780" s="3" t="s">
        <v>538</v>
      </c>
      <c r="L780" s="3" t="s">
        <v>91</v>
      </c>
      <c r="M780" s="3" t="s">
        <v>32</v>
      </c>
      <c r="N780" s="3" t="s">
        <v>2427</v>
      </c>
      <c r="O780" s="3" t="s">
        <v>2428</v>
      </c>
      <c r="P780">
        <f>IF(IFERROR(VLOOKUP(crocodile_dataset[[#This Row],[Observation ID]],A782:A1780,1,FALSE),0),1,0)</f>
        <v>0</v>
      </c>
    </row>
    <row r="781" spans="1:16" x14ac:dyDescent="0.2">
      <c r="A781" s="4">
        <v>780</v>
      </c>
      <c r="B781" s="3" t="s">
        <v>120</v>
      </c>
      <c r="C781" s="3" t="s">
        <v>121</v>
      </c>
      <c r="D781" s="3" t="s">
        <v>17</v>
      </c>
      <c r="E781" s="3" t="s">
        <v>18</v>
      </c>
      <c r="F781" s="1">
        <v>1.52</v>
      </c>
      <c r="G781" s="1">
        <v>43.4</v>
      </c>
      <c r="H781" s="3" t="s">
        <v>37</v>
      </c>
      <c r="I781" s="3" t="s">
        <v>20</v>
      </c>
      <c r="J781" s="2" t="s">
        <v>2429</v>
      </c>
      <c r="K781" s="3" t="s">
        <v>135</v>
      </c>
      <c r="L781" s="3" t="s">
        <v>124</v>
      </c>
      <c r="M781" s="3" t="s">
        <v>73</v>
      </c>
      <c r="N781" s="3" t="s">
        <v>2430</v>
      </c>
      <c r="O781" s="3" t="s">
        <v>2431</v>
      </c>
      <c r="P781">
        <f>IF(IFERROR(VLOOKUP(crocodile_dataset[[#This Row],[Observation ID]],A783:A1781,1,FALSE),0),1,0)</f>
        <v>0</v>
      </c>
    </row>
    <row r="782" spans="1:16" x14ac:dyDescent="0.2">
      <c r="A782" s="4">
        <v>781</v>
      </c>
      <c r="B782" s="3" t="s">
        <v>76</v>
      </c>
      <c r="C782" s="3" t="s">
        <v>77</v>
      </c>
      <c r="D782" s="3" t="s">
        <v>17</v>
      </c>
      <c r="E782" s="3" t="s">
        <v>18</v>
      </c>
      <c r="F782" s="1">
        <v>2.0499999999999998</v>
      </c>
      <c r="G782" s="1">
        <v>74.099999999999994</v>
      </c>
      <c r="H782" s="3" t="s">
        <v>61</v>
      </c>
      <c r="I782" s="3" t="s">
        <v>38</v>
      </c>
      <c r="J782" s="2" t="s">
        <v>2432</v>
      </c>
      <c r="K782" s="3" t="s">
        <v>350</v>
      </c>
      <c r="L782" s="3" t="s">
        <v>216</v>
      </c>
      <c r="M782" s="3" t="s">
        <v>24</v>
      </c>
      <c r="N782" s="3" t="s">
        <v>2433</v>
      </c>
      <c r="O782" s="3" t="s">
        <v>2434</v>
      </c>
      <c r="P782">
        <f>IF(IFERROR(VLOOKUP(crocodile_dataset[[#This Row],[Observation ID]],A784:A1782,1,FALSE),0),1,0)</f>
        <v>0</v>
      </c>
    </row>
    <row r="783" spans="1:16" x14ac:dyDescent="0.2">
      <c r="A783" s="4">
        <v>782</v>
      </c>
      <c r="B783" s="3" t="s">
        <v>127</v>
      </c>
      <c r="C783" s="3" t="s">
        <v>128</v>
      </c>
      <c r="D783" s="3" t="s">
        <v>17</v>
      </c>
      <c r="E783" s="3" t="s">
        <v>18</v>
      </c>
      <c r="F783" s="1">
        <v>4.33</v>
      </c>
      <c r="G783" s="1">
        <v>517.9</v>
      </c>
      <c r="H783" s="3" t="s">
        <v>19</v>
      </c>
      <c r="I783" s="3" t="s">
        <v>38</v>
      </c>
      <c r="J783" s="2" t="s">
        <v>2435</v>
      </c>
      <c r="K783" s="3" t="s">
        <v>286</v>
      </c>
      <c r="L783" s="3" t="s">
        <v>266</v>
      </c>
      <c r="M783" s="3" t="s">
        <v>24</v>
      </c>
      <c r="N783" s="3" t="s">
        <v>2436</v>
      </c>
      <c r="O783" s="3" t="s">
        <v>2437</v>
      </c>
      <c r="P783">
        <f>IF(IFERROR(VLOOKUP(crocodile_dataset[[#This Row],[Observation ID]],A785:A1783,1,FALSE),0),1,0)</f>
        <v>0</v>
      </c>
    </row>
    <row r="784" spans="1:16" x14ac:dyDescent="0.2">
      <c r="A784" s="4">
        <v>783</v>
      </c>
      <c r="B784" s="3" t="s">
        <v>27</v>
      </c>
      <c r="C784" s="3" t="s">
        <v>28</v>
      </c>
      <c r="D784" s="3" t="s">
        <v>17</v>
      </c>
      <c r="E784" s="3" t="s">
        <v>18</v>
      </c>
      <c r="F784" s="1">
        <v>2.94</v>
      </c>
      <c r="G784" s="1">
        <v>164</v>
      </c>
      <c r="H784" s="3" t="s">
        <v>19</v>
      </c>
      <c r="I784" s="3" t="s">
        <v>20</v>
      </c>
      <c r="J784" s="2" t="s">
        <v>2438</v>
      </c>
      <c r="K784" s="3" t="s">
        <v>177</v>
      </c>
      <c r="L784" s="3" t="s">
        <v>31</v>
      </c>
      <c r="M784" s="3" t="s">
        <v>32</v>
      </c>
      <c r="N784" s="3" t="s">
        <v>2439</v>
      </c>
      <c r="O784" s="3" t="s">
        <v>2440</v>
      </c>
      <c r="P784">
        <f>IF(IFERROR(VLOOKUP(crocodile_dataset[[#This Row],[Observation ID]],A786:A1784,1,FALSE),0),1,0)</f>
        <v>0</v>
      </c>
    </row>
    <row r="785" spans="1:16" x14ac:dyDescent="0.2">
      <c r="A785" s="4">
        <v>784</v>
      </c>
      <c r="B785" s="3" t="s">
        <v>27</v>
      </c>
      <c r="C785" s="3" t="s">
        <v>28</v>
      </c>
      <c r="D785" s="3" t="s">
        <v>17</v>
      </c>
      <c r="E785" s="3" t="s">
        <v>18</v>
      </c>
      <c r="F785" s="1">
        <v>3.18</v>
      </c>
      <c r="G785" s="1">
        <v>215</v>
      </c>
      <c r="H785" s="3" t="s">
        <v>19</v>
      </c>
      <c r="I785" s="3" t="s">
        <v>38</v>
      </c>
      <c r="J785" s="2" t="s">
        <v>2441</v>
      </c>
      <c r="K785" s="3" t="s">
        <v>148</v>
      </c>
      <c r="L785" s="3" t="s">
        <v>31</v>
      </c>
      <c r="M785" s="3" t="s">
        <v>32</v>
      </c>
      <c r="N785" s="3" t="s">
        <v>2442</v>
      </c>
      <c r="O785" s="3" t="s">
        <v>2443</v>
      </c>
      <c r="P785">
        <f>IF(IFERROR(VLOOKUP(crocodile_dataset[[#This Row],[Observation ID]],A787:A1785,1,FALSE),0),1,0)</f>
        <v>0</v>
      </c>
    </row>
    <row r="786" spans="1:16" x14ac:dyDescent="0.2">
      <c r="A786" s="4">
        <v>785</v>
      </c>
      <c r="B786" s="3" t="s">
        <v>76</v>
      </c>
      <c r="C786" s="3" t="s">
        <v>77</v>
      </c>
      <c r="D786" s="3" t="s">
        <v>17</v>
      </c>
      <c r="E786" s="3" t="s">
        <v>18</v>
      </c>
      <c r="F786" s="1">
        <v>2.17</v>
      </c>
      <c r="G786" s="1">
        <v>91.9</v>
      </c>
      <c r="H786" s="3" t="s">
        <v>61</v>
      </c>
      <c r="I786" s="3" t="s">
        <v>38</v>
      </c>
      <c r="J786" s="2" t="s">
        <v>2444</v>
      </c>
      <c r="K786" s="3" t="s">
        <v>603</v>
      </c>
      <c r="L786" s="3" t="s">
        <v>46</v>
      </c>
      <c r="M786" s="3" t="s">
        <v>24</v>
      </c>
      <c r="N786" s="3" t="s">
        <v>2445</v>
      </c>
      <c r="O786" s="3" t="s">
        <v>2446</v>
      </c>
      <c r="P786">
        <f>IF(IFERROR(VLOOKUP(crocodile_dataset[[#This Row],[Observation ID]],A788:A1786,1,FALSE),0),1,0)</f>
        <v>0</v>
      </c>
    </row>
    <row r="787" spans="1:16" x14ac:dyDescent="0.2">
      <c r="A787" s="4">
        <v>786</v>
      </c>
      <c r="B787" s="3" t="s">
        <v>76</v>
      </c>
      <c r="C787" s="3" t="s">
        <v>77</v>
      </c>
      <c r="D787" s="3" t="s">
        <v>17</v>
      </c>
      <c r="E787" s="3" t="s">
        <v>18</v>
      </c>
      <c r="F787" s="1">
        <v>3.35</v>
      </c>
      <c r="G787" s="1">
        <v>197.9</v>
      </c>
      <c r="H787" s="3" t="s">
        <v>19</v>
      </c>
      <c r="I787" s="3" t="s">
        <v>20</v>
      </c>
      <c r="J787" s="2" t="s">
        <v>2447</v>
      </c>
      <c r="K787" s="3" t="s">
        <v>366</v>
      </c>
      <c r="L787" s="3" t="s">
        <v>216</v>
      </c>
      <c r="M787" s="3" t="s">
        <v>24</v>
      </c>
      <c r="N787" s="3" t="s">
        <v>2448</v>
      </c>
      <c r="O787" s="3" t="s">
        <v>2449</v>
      </c>
      <c r="P787">
        <f>IF(IFERROR(VLOOKUP(crocodile_dataset[[#This Row],[Observation ID]],A789:A1787,1,FALSE),0),1,0)</f>
        <v>0</v>
      </c>
    </row>
    <row r="788" spans="1:16" x14ac:dyDescent="0.2">
      <c r="A788" s="4">
        <v>787</v>
      </c>
      <c r="B788" s="3" t="s">
        <v>35</v>
      </c>
      <c r="C788" s="3" t="s">
        <v>36</v>
      </c>
      <c r="D788" s="3" t="s">
        <v>17</v>
      </c>
      <c r="E788" s="3" t="s">
        <v>18</v>
      </c>
      <c r="F788" s="1">
        <v>1.41</v>
      </c>
      <c r="G788" s="1">
        <v>113.1</v>
      </c>
      <c r="H788" s="3" t="s">
        <v>37</v>
      </c>
      <c r="I788" s="3" t="s">
        <v>104</v>
      </c>
      <c r="J788" s="2" t="s">
        <v>2450</v>
      </c>
      <c r="K788" s="3" t="s">
        <v>30</v>
      </c>
      <c r="L788" s="3" t="s">
        <v>244</v>
      </c>
      <c r="M788" s="3" t="s">
        <v>41</v>
      </c>
      <c r="N788" s="3" t="s">
        <v>2451</v>
      </c>
      <c r="O788" s="3" t="s">
        <v>2452</v>
      </c>
      <c r="P788">
        <f>IF(IFERROR(VLOOKUP(crocodile_dataset[[#This Row],[Observation ID]],A790:A1788,1,FALSE),0),1,0)</f>
        <v>0</v>
      </c>
    </row>
    <row r="789" spans="1:16" x14ac:dyDescent="0.2">
      <c r="A789" s="4">
        <v>788</v>
      </c>
      <c r="B789" s="3" t="s">
        <v>87</v>
      </c>
      <c r="C789" s="3" t="s">
        <v>88</v>
      </c>
      <c r="D789" s="3" t="s">
        <v>17</v>
      </c>
      <c r="E789" s="3" t="s">
        <v>69</v>
      </c>
      <c r="F789" s="1">
        <v>1.26</v>
      </c>
      <c r="G789" s="1">
        <v>16.899999999999999</v>
      </c>
      <c r="H789" s="3" t="s">
        <v>19</v>
      </c>
      <c r="I789" s="3" t="s">
        <v>104</v>
      </c>
      <c r="J789" s="2" t="s">
        <v>2453</v>
      </c>
      <c r="K789" s="3" t="s">
        <v>106</v>
      </c>
      <c r="L789" s="3" t="s">
        <v>72</v>
      </c>
      <c r="M789" s="3" t="s">
        <v>32</v>
      </c>
      <c r="N789" s="3" t="s">
        <v>2454</v>
      </c>
      <c r="O789" s="3" t="s">
        <v>2455</v>
      </c>
      <c r="P789">
        <f>IF(IFERROR(VLOOKUP(crocodile_dataset[[#This Row],[Observation ID]],A791:A1789,1,FALSE),0),1,0)</f>
        <v>0</v>
      </c>
    </row>
    <row r="790" spans="1:16" x14ac:dyDescent="0.2">
      <c r="A790" s="4">
        <v>789</v>
      </c>
      <c r="B790" s="3" t="s">
        <v>35</v>
      </c>
      <c r="C790" s="3" t="s">
        <v>36</v>
      </c>
      <c r="D790" s="3" t="s">
        <v>17</v>
      </c>
      <c r="E790" s="3" t="s">
        <v>18</v>
      </c>
      <c r="F790" s="1">
        <v>2.63</v>
      </c>
      <c r="G790" s="1">
        <v>193.2</v>
      </c>
      <c r="H790" s="3" t="s">
        <v>37</v>
      </c>
      <c r="I790" s="3" t="s">
        <v>104</v>
      </c>
      <c r="J790" s="2" t="s">
        <v>2456</v>
      </c>
      <c r="K790" s="3" t="s">
        <v>30</v>
      </c>
      <c r="L790" s="3" t="s">
        <v>244</v>
      </c>
      <c r="M790" s="3" t="s">
        <v>41</v>
      </c>
      <c r="N790" s="3" t="s">
        <v>2457</v>
      </c>
      <c r="O790" s="3" t="s">
        <v>2458</v>
      </c>
      <c r="P790">
        <f>IF(IFERROR(VLOOKUP(crocodile_dataset[[#This Row],[Observation ID]],A792:A1790,1,FALSE),0),1,0)</f>
        <v>0</v>
      </c>
    </row>
    <row r="791" spans="1:16" x14ac:dyDescent="0.2">
      <c r="A791" s="4">
        <v>790</v>
      </c>
      <c r="B791" s="3" t="s">
        <v>120</v>
      </c>
      <c r="C791" s="3" t="s">
        <v>121</v>
      </c>
      <c r="D791" s="3" t="s">
        <v>17</v>
      </c>
      <c r="E791" s="3" t="s">
        <v>18</v>
      </c>
      <c r="F791" s="1">
        <v>1.55</v>
      </c>
      <c r="G791" s="1">
        <v>40.9</v>
      </c>
      <c r="H791" s="3" t="s">
        <v>37</v>
      </c>
      <c r="I791" s="3" t="s">
        <v>38</v>
      </c>
      <c r="J791" s="2" t="s">
        <v>2459</v>
      </c>
      <c r="K791" s="3" t="s">
        <v>123</v>
      </c>
      <c r="L791" s="3" t="s">
        <v>46</v>
      </c>
      <c r="M791" s="3" t="s">
        <v>73</v>
      </c>
      <c r="N791" s="3" t="s">
        <v>2460</v>
      </c>
      <c r="O791" s="3" t="s">
        <v>2461</v>
      </c>
      <c r="P791">
        <f>IF(IFERROR(VLOOKUP(crocodile_dataset[[#This Row],[Observation ID]],A793:A1791,1,FALSE),0),1,0)</f>
        <v>0</v>
      </c>
    </row>
    <row r="792" spans="1:16" x14ac:dyDescent="0.2">
      <c r="A792" s="4">
        <v>791</v>
      </c>
      <c r="B792" s="3" t="s">
        <v>59</v>
      </c>
      <c r="C792" s="3" t="s">
        <v>60</v>
      </c>
      <c r="D792" s="3" t="s">
        <v>17</v>
      </c>
      <c r="E792" s="3" t="s">
        <v>18</v>
      </c>
      <c r="F792" s="1">
        <v>2.76</v>
      </c>
      <c r="G792" s="1">
        <v>129.6</v>
      </c>
      <c r="H792" s="3" t="s">
        <v>19</v>
      </c>
      <c r="I792" s="3" t="s">
        <v>38</v>
      </c>
      <c r="J792" s="2" t="s">
        <v>2462</v>
      </c>
      <c r="K792" s="3" t="s">
        <v>520</v>
      </c>
      <c r="L792" s="3" t="s">
        <v>23</v>
      </c>
      <c r="M792" s="3" t="s">
        <v>41</v>
      </c>
      <c r="N792" s="3" t="s">
        <v>2463</v>
      </c>
      <c r="O792" s="3" t="s">
        <v>2464</v>
      </c>
      <c r="P792">
        <f>IF(IFERROR(VLOOKUP(crocodile_dataset[[#This Row],[Observation ID]],A794:A1792,1,FALSE),0),1,0)</f>
        <v>0</v>
      </c>
    </row>
    <row r="793" spans="1:16" x14ac:dyDescent="0.2">
      <c r="A793" s="4">
        <v>792</v>
      </c>
      <c r="B793" s="3" t="s">
        <v>67</v>
      </c>
      <c r="C793" s="3" t="s">
        <v>68</v>
      </c>
      <c r="D793" s="3" t="s">
        <v>17</v>
      </c>
      <c r="E793" s="3" t="s">
        <v>69</v>
      </c>
      <c r="F793" s="1">
        <v>0.17</v>
      </c>
      <c r="G793" s="1">
        <v>4.7</v>
      </c>
      <c r="H793" s="3" t="s">
        <v>156</v>
      </c>
      <c r="I793" s="3" t="s">
        <v>104</v>
      </c>
      <c r="J793" s="2" t="s">
        <v>2465</v>
      </c>
      <c r="K793" s="3" t="s">
        <v>142</v>
      </c>
      <c r="L793" s="3" t="s">
        <v>72</v>
      </c>
      <c r="M793" s="3" t="s">
        <v>73</v>
      </c>
      <c r="N793" s="3" t="s">
        <v>2466</v>
      </c>
      <c r="O793" s="3" t="s">
        <v>2467</v>
      </c>
      <c r="P793">
        <f>IF(IFERROR(VLOOKUP(crocodile_dataset[[#This Row],[Observation ID]],A795:A1793,1,FALSE),0),1,0)</f>
        <v>0</v>
      </c>
    </row>
    <row r="794" spans="1:16" x14ac:dyDescent="0.2">
      <c r="A794" s="4">
        <v>793</v>
      </c>
      <c r="B794" s="3" t="s">
        <v>67</v>
      </c>
      <c r="C794" s="3" t="s">
        <v>68</v>
      </c>
      <c r="D794" s="3" t="s">
        <v>17</v>
      </c>
      <c r="E794" s="3" t="s">
        <v>69</v>
      </c>
      <c r="F794" s="1">
        <v>1.71</v>
      </c>
      <c r="G794" s="1">
        <v>38.4</v>
      </c>
      <c r="H794" s="3" t="s">
        <v>19</v>
      </c>
      <c r="I794" s="3" t="s">
        <v>38</v>
      </c>
      <c r="J794" s="2" t="s">
        <v>2468</v>
      </c>
      <c r="K794" s="3" t="s">
        <v>142</v>
      </c>
      <c r="L794" s="3" t="s">
        <v>310</v>
      </c>
      <c r="M794" s="3" t="s">
        <v>73</v>
      </c>
      <c r="N794" s="3" t="s">
        <v>2469</v>
      </c>
      <c r="O794" s="3" t="s">
        <v>2470</v>
      </c>
      <c r="P794">
        <f>IF(IFERROR(VLOOKUP(crocodile_dataset[[#This Row],[Observation ID]],A796:A1794,1,FALSE),0),1,0)</f>
        <v>0</v>
      </c>
    </row>
    <row r="795" spans="1:16" x14ac:dyDescent="0.2">
      <c r="A795" s="4">
        <v>794</v>
      </c>
      <c r="B795" s="3" t="s">
        <v>120</v>
      </c>
      <c r="C795" s="3" t="s">
        <v>121</v>
      </c>
      <c r="D795" s="3" t="s">
        <v>17</v>
      </c>
      <c r="E795" s="3" t="s">
        <v>18</v>
      </c>
      <c r="F795" s="1">
        <v>2.25</v>
      </c>
      <c r="G795" s="1">
        <v>69.599999999999994</v>
      </c>
      <c r="H795" s="3" t="s">
        <v>61</v>
      </c>
      <c r="I795" s="3" t="s">
        <v>38</v>
      </c>
      <c r="J795" s="2" t="s">
        <v>2471</v>
      </c>
      <c r="K795" s="3" t="s">
        <v>135</v>
      </c>
      <c r="L795" s="3" t="s">
        <v>124</v>
      </c>
      <c r="M795" s="3" t="s">
        <v>73</v>
      </c>
      <c r="N795" s="3" t="s">
        <v>2472</v>
      </c>
      <c r="O795" s="3" t="s">
        <v>2473</v>
      </c>
      <c r="P795">
        <f>IF(IFERROR(VLOOKUP(crocodile_dataset[[#This Row],[Observation ID]],A797:A1795,1,FALSE),0),1,0)</f>
        <v>0</v>
      </c>
    </row>
    <row r="796" spans="1:16" x14ac:dyDescent="0.2">
      <c r="A796" s="4">
        <v>795</v>
      </c>
      <c r="B796" s="3" t="s">
        <v>207</v>
      </c>
      <c r="C796" s="3" t="s">
        <v>208</v>
      </c>
      <c r="D796" s="3" t="s">
        <v>17</v>
      </c>
      <c r="E796" s="3" t="s">
        <v>18</v>
      </c>
      <c r="F796" s="1">
        <v>2.71</v>
      </c>
      <c r="G796" s="1">
        <v>87.4</v>
      </c>
      <c r="H796" s="3" t="s">
        <v>19</v>
      </c>
      <c r="I796" s="3" t="s">
        <v>20</v>
      </c>
      <c r="J796" s="2" t="s">
        <v>2474</v>
      </c>
      <c r="K796" s="3" t="s">
        <v>210</v>
      </c>
      <c r="L796" s="3" t="s">
        <v>465</v>
      </c>
      <c r="M796" s="3" t="s">
        <v>24</v>
      </c>
      <c r="N796" s="3" t="s">
        <v>2475</v>
      </c>
      <c r="O796" s="3" t="s">
        <v>2476</v>
      </c>
      <c r="P796">
        <f>IF(IFERROR(VLOOKUP(crocodile_dataset[[#This Row],[Observation ID]],A798:A1796,1,FALSE),0),1,0)</f>
        <v>0</v>
      </c>
    </row>
    <row r="797" spans="1:16" x14ac:dyDescent="0.2">
      <c r="A797" s="4">
        <v>796</v>
      </c>
      <c r="B797" s="3" t="s">
        <v>67</v>
      </c>
      <c r="C797" s="3" t="s">
        <v>68</v>
      </c>
      <c r="D797" s="3" t="s">
        <v>17</v>
      </c>
      <c r="E797" s="3" t="s">
        <v>69</v>
      </c>
      <c r="F797" s="1">
        <v>1.41</v>
      </c>
      <c r="G797" s="1">
        <v>23.6</v>
      </c>
      <c r="H797" s="3" t="s">
        <v>19</v>
      </c>
      <c r="I797" s="3" t="s">
        <v>20</v>
      </c>
      <c r="J797" s="2" t="s">
        <v>2477</v>
      </c>
      <c r="K797" s="3" t="s">
        <v>142</v>
      </c>
      <c r="L797" s="3" t="s">
        <v>310</v>
      </c>
      <c r="M797" s="3" t="s">
        <v>73</v>
      </c>
      <c r="N797" s="3" t="s">
        <v>2478</v>
      </c>
      <c r="O797" s="3" t="s">
        <v>2479</v>
      </c>
      <c r="P797">
        <f>IF(IFERROR(VLOOKUP(crocodile_dataset[[#This Row],[Observation ID]],A799:A1797,1,FALSE),0),1,0)</f>
        <v>0</v>
      </c>
    </row>
    <row r="798" spans="1:16" x14ac:dyDescent="0.2">
      <c r="A798" s="4">
        <v>797</v>
      </c>
      <c r="B798" s="3" t="s">
        <v>183</v>
      </c>
      <c r="C798" s="3" t="s">
        <v>184</v>
      </c>
      <c r="D798" s="3" t="s">
        <v>17</v>
      </c>
      <c r="E798" s="3" t="s">
        <v>18</v>
      </c>
      <c r="F798" s="1">
        <v>2.09</v>
      </c>
      <c r="G798" s="1">
        <v>73.8</v>
      </c>
      <c r="H798" s="3" t="s">
        <v>61</v>
      </c>
      <c r="I798" s="3" t="s">
        <v>38</v>
      </c>
      <c r="J798" s="2" t="s">
        <v>1608</v>
      </c>
      <c r="K798" s="3" t="s">
        <v>130</v>
      </c>
      <c r="L798" s="3" t="s">
        <v>195</v>
      </c>
      <c r="M798" s="3" t="s">
        <v>41</v>
      </c>
      <c r="N798" s="3" t="s">
        <v>2480</v>
      </c>
      <c r="O798" s="3" t="s">
        <v>2481</v>
      </c>
      <c r="P798">
        <f>IF(IFERROR(VLOOKUP(crocodile_dataset[[#This Row],[Observation ID]],A800:A1798,1,FALSE),0),1,0)</f>
        <v>0</v>
      </c>
    </row>
    <row r="799" spans="1:16" x14ac:dyDescent="0.2">
      <c r="A799" s="4">
        <v>798</v>
      </c>
      <c r="B799" s="3" t="s">
        <v>127</v>
      </c>
      <c r="C799" s="3" t="s">
        <v>128</v>
      </c>
      <c r="D799" s="3" t="s">
        <v>17</v>
      </c>
      <c r="E799" s="3" t="s">
        <v>18</v>
      </c>
      <c r="F799" s="1">
        <v>4.76</v>
      </c>
      <c r="G799" s="1">
        <v>660.4</v>
      </c>
      <c r="H799" s="3" t="s">
        <v>61</v>
      </c>
      <c r="I799" s="3" t="s">
        <v>20</v>
      </c>
      <c r="J799" s="2" t="s">
        <v>2482</v>
      </c>
      <c r="K799" s="3" t="s">
        <v>210</v>
      </c>
      <c r="L799" s="3" t="s">
        <v>131</v>
      </c>
      <c r="M799" s="3" t="s">
        <v>24</v>
      </c>
      <c r="N799" s="3" t="s">
        <v>2483</v>
      </c>
      <c r="O799" s="3" t="s">
        <v>2484</v>
      </c>
      <c r="P799">
        <f>IF(IFERROR(VLOOKUP(crocodile_dataset[[#This Row],[Observation ID]],A801:A1799,1,FALSE),0),1,0)</f>
        <v>0</v>
      </c>
    </row>
    <row r="800" spans="1:16" x14ac:dyDescent="0.2">
      <c r="A800" s="4">
        <v>799</v>
      </c>
      <c r="B800" s="3" t="s">
        <v>67</v>
      </c>
      <c r="C800" s="3" t="s">
        <v>68</v>
      </c>
      <c r="D800" s="3" t="s">
        <v>17</v>
      </c>
      <c r="E800" s="3" t="s">
        <v>69</v>
      </c>
      <c r="F800" s="1">
        <v>1.1499999999999999</v>
      </c>
      <c r="G800" s="1">
        <v>14</v>
      </c>
      <c r="H800" s="3" t="s">
        <v>61</v>
      </c>
      <c r="I800" s="3" t="s">
        <v>38</v>
      </c>
      <c r="J800" s="2" t="s">
        <v>2485</v>
      </c>
      <c r="K800" s="3" t="s">
        <v>142</v>
      </c>
      <c r="L800" s="3" t="s">
        <v>310</v>
      </c>
      <c r="M800" s="3" t="s">
        <v>73</v>
      </c>
      <c r="N800" s="3" t="s">
        <v>2486</v>
      </c>
      <c r="O800" s="3" t="s">
        <v>2487</v>
      </c>
      <c r="P800">
        <f>IF(IFERROR(VLOOKUP(crocodile_dataset[[#This Row],[Observation ID]],A802:A1800,1,FALSE),0),1,0)</f>
        <v>0</v>
      </c>
    </row>
    <row r="801" spans="1:16" x14ac:dyDescent="0.2">
      <c r="A801" s="4">
        <v>800</v>
      </c>
      <c r="B801" s="3" t="s">
        <v>67</v>
      </c>
      <c r="C801" s="3" t="s">
        <v>68</v>
      </c>
      <c r="D801" s="3" t="s">
        <v>17</v>
      </c>
      <c r="E801" s="3" t="s">
        <v>69</v>
      </c>
      <c r="F801" s="1">
        <v>1.06</v>
      </c>
      <c r="G801" s="1">
        <v>11.5</v>
      </c>
      <c r="H801" s="3" t="s">
        <v>37</v>
      </c>
      <c r="I801" s="3" t="s">
        <v>38</v>
      </c>
      <c r="J801" s="2" t="s">
        <v>775</v>
      </c>
      <c r="K801" s="3" t="s">
        <v>142</v>
      </c>
      <c r="L801" s="3" t="s">
        <v>72</v>
      </c>
      <c r="M801" s="3" t="s">
        <v>73</v>
      </c>
      <c r="N801" s="3" t="s">
        <v>2488</v>
      </c>
      <c r="O801" s="3" t="s">
        <v>2489</v>
      </c>
      <c r="P801">
        <f>IF(IFERROR(VLOOKUP(crocodile_dataset[[#This Row],[Observation ID]],A803:A1801,1,FALSE),0),1,0)</f>
        <v>0</v>
      </c>
    </row>
    <row r="802" spans="1:16" x14ac:dyDescent="0.2">
      <c r="A802" s="4">
        <v>801</v>
      </c>
      <c r="B802" s="3" t="s">
        <v>145</v>
      </c>
      <c r="C802" s="3" t="s">
        <v>146</v>
      </c>
      <c r="D802" s="3" t="s">
        <v>17</v>
      </c>
      <c r="E802" s="3" t="s">
        <v>18</v>
      </c>
      <c r="F802" s="1">
        <v>0.56000000000000005</v>
      </c>
      <c r="G802" s="1">
        <v>38</v>
      </c>
      <c r="H802" s="3" t="s">
        <v>156</v>
      </c>
      <c r="I802" s="3" t="s">
        <v>38</v>
      </c>
      <c r="J802" s="2" t="s">
        <v>2490</v>
      </c>
      <c r="K802" s="3" t="s">
        <v>148</v>
      </c>
      <c r="L802" s="3" t="s">
        <v>475</v>
      </c>
      <c r="M802" s="3" t="s">
        <v>41</v>
      </c>
      <c r="N802" s="3" t="s">
        <v>2491</v>
      </c>
      <c r="O802" s="3" t="s">
        <v>2492</v>
      </c>
      <c r="P802">
        <f>IF(IFERROR(VLOOKUP(crocodile_dataset[[#This Row],[Observation ID]],A804:A1802,1,FALSE),0),1,0)</f>
        <v>0</v>
      </c>
    </row>
    <row r="803" spans="1:16" x14ac:dyDescent="0.2">
      <c r="A803" s="4">
        <v>802</v>
      </c>
      <c r="B803" s="3" t="s">
        <v>59</v>
      </c>
      <c r="C803" s="3" t="s">
        <v>60</v>
      </c>
      <c r="D803" s="3" t="s">
        <v>17</v>
      </c>
      <c r="E803" s="3" t="s">
        <v>18</v>
      </c>
      <c r="F803" s="1">
        <v>1.98</v>
      </c>
      <c r="G803" s="1">
        <v>69.599999999999994</v>
      </c>
      <c r="H803" s="3" t="s">
        <v>19</v>
      </c>
      <c r="I803" s="3" t="s">
        <v>38</v>
      </c>
      <c r="J803" s="2" t="s">
        <v>2493</v>
      </c>
      <c r="K803" s="3" t="s">
        <v>520</v>
      </c>
      <c r="L803" s="3" t="s">
        <v>64</v>
      </c>
      <c r="M803" s="3" t="s">
        <v>41</v>
      </c>
      <c r="N803" s="3" t="s">
        <v>2494</v>
      </c>
      <c r="O803" s="3" t="s">
        <v>2495</v>
      </c>
      <c r="P803">
        <f>IF(IFERROR(VLOOKUP(crocodile_dataset[[#This Row],[Observation ID]],A805:A1803,1,FALSE),0),1,0)</f>
        <v>0</v>
      </c>
    </row>
    <row r="804" spans="1:16" x14ac:dyDescent="0.2">
      <c r="A804" s="4">
        <v>803</v>
      </c>
      <c r="B804" s="3" t="s">
        <v>392</v>
      </c>
      <c r="C804" s="3" t="s">
        <v>393</v>
      </c>
      <c r="D804" s="3" t="s">
        <v>17</v>
      </c>
      <c r="E804" s="3" t="s">
        <v>18</v>
      </c>
      <c r="F804" s="1">
        <v>2.9</v>
      </c>
      <c r="G804" s="1">
        <v>104.1</v>
      </c>
      <c r="H804" s="3" t="s">
        <v>19</v>
      </c>
      <c r="I804" s="3" t="s">
        <v>38</v>
      </c>
      <c r="J804" s="2" t="s">
        <v>2496</v>
      </c>
      <c r="K804" s="3" t="s">
        <v>191</v>
      </c>
      <c r="L804" s="3" t="s">
        <v>475</v>
      </c>
      <c r="M804" s="3" t="s">
        <v>24</v>
      </c>
      <c r="N804" s="3" t="s">
        <v>2497</v>
      </c>
      <c r="O804" s="3" t="s">
        <v>2498</v>
      </c>
      <c r="P804">
        <f>IF(IFERROR(VLOOKUP(crocodile_dataset[[#This Row],[Observation ID]],A806:A1804,1,FALSE),0),1,0)</f>
        <v>0</v>
      </c>
    </row>
    <row r="805" spans="1:16" x14ac:dyDescent="0.2">
      <c r="A805" s="4">
        <v>804</v>
      </c>
      <c r="B805" s="3" t="s">
        <v>67</v>
      </c>
      <c r="C805" s="3" t="s">
        <v>68</v>
      </c>
      <c r="D805" s="3" t="s">
        <v>17</v>
      </c>
      <c r="E805" s="3" t="s">
        <v>69</v>
      </c>
      <c r="F805" s="1">
        <v>1.3</v>
      </c>
      <c r="G805" s="1">
        <v>19</v>
      </c>
      <c r="H805" s="3" t="s">
        <v>61</v>
      </c>
      <c r="I805" s="3" t="s">
        <v>38</v>
      </c>
      <c r="J805" s="2" t="s">
        <v>2499</v>
      </c>
      <c r="K805" s="3" t="s">
        <v>142</v>
      </c>
      <c r="L805" s="3" t="s">
        <v>310</v>
      </c>
      <c r="M805" s="3" t="s">
        <v>73</v>
      </c>
      <c r="N805" s="3" t="s">
        <v>2500</v>
      </c>
      <c r="O805" s="3" t="s">
        <v>2501</v>
      </c>
      <c r="P805">
        <f>IF(IFERROR(VLOOKUP(crocodile_dataset[[#This Row],[Observation ID]],A807:A1805,1,FALSE),0),1,0)</f>
        <v>0</v>
      </c>
    </row>
    <row r="806" spans="1:16" x14ac:dyDescent="0.2">
      <c r="A806" s="4">
        <v>805</v>
      </c>
      <c r="B806" s="3" t="s">
        <v>49</v>
      </c>
      <c r="C806" s="3" t="s">
        <v>50</v>
      </c>
      <c r="D806" s="3" t="s">
        <v>17</v>
      </c>
      <c r="E806" s="3" t="s">
        <v>18</v>
      </c>
      <c r="F806" s="1">
        <v>3.01</v>
      </c>
      <c r="G806" s="1">
        <v>164.6</v>
      </c>
      <c r="H806" s="3" t="s">
        <v>61</v>
      </c>
      <c r="I806" s="3" t="s">
        <v>104</v>
      </c>
      <c r="J806" s="2" t="s">
        <v>2502</v>
      </c>
      <c r="K806" s="3" t="s">
        <v>1169</v>
      </c>
      <c r="L806" s="3" t="s">
        <v>80</v>
      </c>
      <c r="M806" s="3" t="s">
        <v>32</v>
      </c>
      <c r="N806" s="3" t="s">
        <v>2503</v>
      </c>
      <c r="O806" s="3" t="s">
        <v>2504</v>
      </c>
      <c r="P806">
        <f>IF(IFERROR(VLOOKUP(crocodile_dataset[[#This Row],[Observation ID]],A808:A1806,1,FALSE),0),1,0)</f>
        <v>0</v>
      </c>
    </row>
    <row r="807" spans="1:16" x14ac:dyDescent="0.2">
      <c r="A807" s="4">
        <v>806</v>
      </c>
      <c r="B807" s="3" t="s">
        <v>207</v>
      </c>
      <c r="C807" s="3" t="s">
        <v>208</v>
      </c>
      <c r="D807" s="3" t="s">
        <v>17</v>
      </c>
      <c r="E807" s="3" t="s">
        <v>18</v>
      </c>
      <c r="F807" s="1">
        <v>2.0699999999999998</v>
      </c>
      <c r="G807" s="1">
        <v>65.5</v>
      </c>
      <c r="H807" s="3" t="s">
        <v>61</v>
      </c>
      <c r="I807" s="3" t="s">
        <v>104</v>
      </c>
      <c r="J807" s="2" t="s">
        <v>2505</v>
      </c>
      <c r="K807" s="3" t="s">
        <v>210</v>
      </c>
      <c r="L807" s="3" t="s">
        <v>452</v>
      </c>
      <c r="M807" s="3" t="s">
        <v>24</v>
      </c>
      <c r="N807" s="3" t="s">
        <v>2506</v>
      </c>
      <c r="O807" s="3" t="s">
        <v>2507</v>
      </c>
      <c r="P807">
        <f>IF(IFERROR(VLOOKUP(crocodile_dataset[[#This Row],[Observation ID]],A809:A1807,1,FALSE),0),1,0)</f>
        <v>0</v>
      </c>
    </row>
    <row r="808" spans="1:16" x14ac:dyDescent="0.2">
      <c r="A808" s="4">
        <v>807</v>
      </c>
      <c r="B808" s="3" t="s">
        <v>27</v>
      </c>
      <c r="C808" s="3" t="s">
        <v>28</v>
      </c>
      <c r="D808" s="3" t="s">
        <v>17</v>
      </c>
      <c r="E808" s="3" t="s">
        <v>18</v>
      </c>
      <c r="F808" s="1">
        <v>3.45</v>
      </c>
      <c r="G808" s="1">
        <v>201.3</v>
      </c>
      <c r="H808" s="3" t="s">
        <v>19</v>
      </c>
      <c r="I808" s="3" t="s">
        <v>104</v>
      </c>
      <c r="J808" s="2" t="s">
        <v>2508</v>
      </c>
      <c r="K808" s="3" t="s">
        <v>240</v>
      </c>
      <c r="L808" s="3" t="s">
        <v>131</v>
      </c>
      <c r="M808" s="3" t="s">
        <v>32</v>
      </c>
      <c r="N808" s="3" t="s">
        <v>2509</v>
      </c>
      <c r="O808" s="3" t="s">
        <v>2510</v>
      </c>
      <c r="P808">
        <f>IF(IFERROR(VLOOKUP(crocodile_dataset[[#This Row],[Observation ID]],A810:A1808,1,FALSE),0),1,0)</f>
        <v>0</v>
      </c>
    </row>
    <row r="809" spans="1:16" x14ac:dyDescent="0.2">
      <c r="A809" s="4">
        <v>808</v>
      </c>
      <c r="B809" s="3" t="s">
        <v>35</v>
      </c>
      <c r="C809" s="3" t="s">
        <v>36</v>
      </c>
      <c r="D809" s="3" t="s">
        <v>17</v>
      </c>
      <c r="E809" s="3" t="s">
        <v>18</v>
      </c>
      <c r="F809" s="1">
        <v>4.16</v>
      </c>
      <c r="G809" s="1">
        <v>389.4</v>
      </c>
      <c r="H809" s="3" t="s">
        <v>19</v>
      </c>
      <c r="I809" s="3" t="s">
        <v>104</v>
      </c>
      <c r="J809" s="2" t="s">
        <v>2511</v>
      </c>
      <c r="K809" s="3" t="s">
        <v>240</v>
      </c>
      <c r="L809" s="3" t="s">
        <v>244</v>
      </c>
      <c r="M809" s="3" t="s">
        <v>41</v>
      </c>
      <c r="N809" s="3" t="s">
        <v>2512</v>
      </c>
      <c r="O809" s="3" t="s">
        <v>2513</v>
      </c>
      <c r="P809">
        <f>IF(IFERROR(VLOOKUP(crocodile_dataset[[#This Row],[Observation ID]],A811:A1809,1,FALSE),0),1,0)</f>
        <v>0</v>
      </c>
    </row>
    <row r="810" spans="1:16" x14ac:dyDescent="0.2">
      <c r="A810" s="4">
        <v>809</v>
      </c>
      <c r="B810" s="3" t="s">
        <v>49</v>
      </c>
      <c r="C810" s="3" t="s">
        <v>50</v>
      </c>
      <c r="D810" s="3" t="s">
        <v>17</v>
      </c>
      <c r="E810" s="3" t="s">
        <v>18</v>
      </c>
      <c r="F810" s="1">
        <v>2.69</v>
      </c>
      <c r="G810" s="1">
        <v>135.6</v>
      </c>
      <c r="H810" s="3" t="s">
        <v>19</v>
      </c>
      <c r="I810" s="3" t="s">
        <v>104</v>
      </c>
      <c r="J810" s="2" t="s">
        <v>2514</v>
      </c>
      <c r="K810" s="3" t="s">
        <v>52</v>
      </c>
      <c r="L810" s="3" t="s">
        <v>46</v>
      </c>
      <c r="M810" s="3" t="s">
        <v>32</v>
      </c>
      <c r="N810" s="3" t="s">
        <v>2515</v>
      </c>
      <c r="O810" s="3" t="s">
        <v>2516</v>
      </c>
      <c r="P810">
        <f>IF(IFERROR(VLOOKUP(crocodile_dataset[[#This Row],[Observation ID]],A812:A1810,1,FALSE),0),1,0)</f>
        <v>0</v>
      </c>
    </row>
    <row r="811" spans="1:16" x14ac:dyDescent="0.2">
      <c r="A811" s="4">
        <v>810</v>
      </c>
      <c r="B811" s="3" t="s">
        <v>15</v>
      </c>
      <c r="C811" s="3" t="s">
        <v>16</v>
      </c>
      <c r="D811" s="3" t="s">
        <v>17</v>
      </c>
      <c r="E811" s="3" t="s">
        <v>18</v>
      </c>
      <c r="F811" s="1">
        <v>2.79</v>
      </c>
      <c r="G811" s="1">
        <v>115.1</v>
      </c>
      <c r="H811" s="3" t="s">
        <v>61</v>
      </c>
      <c r="I811" s="3" t="s">
        <v>38</v>
      </c>
      <c r="J811" s="2" t="s">
        <v>2517</v>
      </c>
      <c r="K811" s="3" t="s">
        <v>22</v>
      </c>
      <c r="L811" s="3" t="s">
        <v>23</v>
      </c>
      <c r="M811" s="3" t="s">
        <v>24</v>
      </c>
      <c r="N811" s="3" t="s">
        <v>2518</v>
      </c>
      <c r="O811" s="3" t="s">
        <v>2519</v>
      </c>
      <c r="P811">
        <f>IF(IFERROR(VLOOKUP(crocodile_dataset[[#This Row],[Observation ID]],A813:A1811,1,FALSE),0),1,0)</f>
        <v>0</v>
      </c>
    </row>
    <row r="812" spans="1:16" x14ac:dyDescent="0.2">
      <c r="A812" s="4">
        <v>811</v>
      </c>
      <c r="B812" s="3" t="s">
        <v>188</v>
      </c>
      <c r="C812" s="3" t="s">
        <v>189</v>
      </c>
      <c r="D812" s="3" t="s">
        <v>17</v>
      </c>
      <c r="E812" s="3" t="s">
        <v>18</v>
      </c>
      <c r="F812" s="1">
        <v>0.38</v>
      </c>
      <c r="G812" s="1">
        <v>28.4</v>
      </c>
      <c r="H812" s="3" t="s">
        <v>156</v>
      </c>
      <c r="I812" s="3" t="s">
        <v>20</v>
      </c>
      <c r="J812" s="2" t="s">
        <v>2520</v>
      </c>
      <c r="K812" s="3" t="s">
        <v>191</v>
      </c>
      <c r="L812" s="3" t="s">
        <v>80</v>
      </c>
      <c r="M812" s="3" t="s">
        <v>24</v>
      </c>
      <c r="N812" s="3" t="s">
        <v>2521</v>
      </c>
      <c r="O812" s="3" t="s">
        <v>2522</v>
      </c>
      <c r="P812">
        <f>IF(IFERROR(VLOOKUP(crocodile_dataset[[#This Row],[Observation ID]],A814:A1812,1,FALSE),0),1,0)</f>
        <v>0</v>
      </c>
    </row>
    <row r="813" spans="1:16" x14ac:dyDescent="0.2">
      <c r="A813" s="4">
        <v>812</v>
      </c>
      <c r="B813" s="3" t="s">
        <v>188</v>
      </c>
      <c r="C813" s="3" t="s">
        <v>189</v>
      </c>
      <c r="D813" s="3" t="s">
        <v>17</v>
      </c>
      <c r="E813" s="3" t="s">
        <v>18</v>
      </c>
      <c r="F813" s="1">
        <v>1.86</v>
      </c>
      <c r="G813" s="1">
        <v>49.2</v>
      </c>
      <c r="H813" s="3" t="s">
        <v>37</v>
      </c>
      <c r="I813" s="3" t="s">
        <v>38</v>
      </c>
      <c r="J813" s="2" t="s">
        <v>2523</v>
      </c>
      <c r="K813" s="3" t="s">
        <v>252</v>
      </c>
      <c r="L813" s="3" t="s">
        <v>46</v>
      </c>
      <c r="M813" s="3" t="s">
        <v>24</v>
      </c>
      <c r="N813" s="3" t="s">
        <v>2524</v>
      </c>
      <c r="O813" s="3" t="s">
        <v>2525</v>
      </c>
      <c r="P813">
        <f>IF(IFERROR(VLOOKUP(crocodile_dataset[[#This Row],[Observation ID]],A815:A1813,1,FALSE),0),1,0)</f>
        <v>0</v>
      </c>
    </row>
    <row r="814" spans="1:16" x14ac:dyDescent="0.2">
      <c r="A814" s="4">
        <v>813</v>
      </c>
      <c r="B814" s="3" t="s">
        <v>27</v>
      </c>
      <c r="C814" s="3" t="s">
        <v>28</v>
      </c>
      <c r="D814" s="3" t="s">
        <v>17</v>
      </c>
      <c r="E814" s="3" t="s">
        <v>18</v>
      </c>
      <c r="F814" s="1">
        <v>4.18</v>
      </c>
      <c r="G814" s="1">
        <v>349.6</v>
      </c>
      <c r="H814" s="3" t="s">
        <v>19</v>
      </c>
      <c r="I814" s="3" t="s">
        <v>38</v>
      </c>
      <c r="J814" s="2" t="s">
        <v>2526</v>
      </c>
      <c r="K814" s="3" t="s">
        <v>45</v>
      </c>
      <c r="L814" s="3" t="s">
        <v>389</v>
      </c>
      <c r="M814" s="3" t="s">
        <v>32</v>
      </c>
      <c r="N814" s="3" t="s">
        <v>2527</v>
      </c>
      <c r="O814" s="3" t="s">
        <v>2528</v>
      </c>
      <c r="P814">
        <f>IF(IFERROR(VLOOKUP(crocodile_dataset[[#This Row],[Observation ID]],A816:A1814,1,FALSE),0),1,0)</f>
        <v>0</v>
      </c>
    </row>
    <row r="815" spans="1:16" x14ac:dyDescent="0.2">
      <c r="A815" s="4">
        <v>814</v>
      </c>
      <c r="B815" s="3" t="s">
        <v>87</v>
      </c>
      <c r="C815" s="3" t="s">
        <v>88</v>
      </c>
      <c r="D815" s="3" t="s">
        <v>17</v>
      </c>
      <c r="E815" s="3" t="s">
        <v>69</v>
      </c>
      <c r="F815" s="1">
        <v>1.34</v>
      </c>
      <c r="G815" s="1">
        <v>20.100000000000001</v>
      </c>
      <c r="H815" s="3" t="s">
        <v>61</v>
      </c>
      <c r="I815" s="3" t="s">
        <v>20</v>
      </c>
      <c r="J815" s="2" t="s">
        <v>2529</v>
      </c>
      <c r="K815" s="3" t="s">
        <v>90</v>
      </c>
      <c r="L815" s="3" t="s">
        <v>72</v>
      </c>
      <c r="M815" s="3" t="s">
        <v>32</v>
      </c>
      <c r="N815" s="3" t="s">
        <v>2530</v>
      </c>
      <c r="O815" s="3" t="s">
        <v>2531</v>
      </c>
      <c r="P815">
        <f>IF(IFERROR(VLOOKUP(crocodile_dataset[[#This Row],[Observation ID]],A817:A1815,1,FALSE),0),1,0)</f>
        <v>0</v>
      </c>
    </row>
    <row r="816" spans="1:16" x14ac:dyDescent="0.2">
      <c r="A816" s="4">
        <v>815</v>
      </c>
      <c r="B816" s="3" t="s">
        <v>201</v>
      </c>
      <c r="C816" s="3" t="s">
        <v>202</v>
      </c>
      <c r="D816" s="3" t="s">
        <v>17</v>
      </c>
      <c r="E816" s="3" t="s">
        <v>203</v>
      </c>
      <c r="F816" s="1">
        <v>3.07</v>
      </c>
      <c r="G816" s="1">
        <v>183.9</v>
      </c>
      <c r="H816" s="3" t="s">
        <v>19</v>
      </c>
      <c r="I816" s="3" t="s">
        <v>38</v>
      </c>
      <c r="J816" s="2" t="s">
        <v>2532</v>
      </c>
      <c r="K816" s="3" t="s">
        <v>538</v>
      </c>
      <c r="L816" s="3" t="s">
        <v>259</v>
      </c>
      <c r="M816" s="3" t="s">
        <v>41</v>
      </c>
      <c r="N816" s="3" t="s">
        <v>2533</v>
      </c>
      <c r="O816" s="3" t="s">
        <v>2534</v>
      </c>
      <c r="P816">
        <f>IF(IFERROR(VLOOKUP(crocodile_dataset[[#This Row],[Observation ID]],A818:A1816,1,FALSE),0),1,0)</f>
        <v>0</v>
      </c>
    </row>
    <row r="817" spans="1:16" x14ac:dyDescent="0.2">
      <c r="A817" s="4">
        <v>816</v>
      </c>
      <c r="B817" s="3" t="s">
        <v>120</v>
      </c>
      <c r="C817" s="3" t="s">
        <v>121</v>
      </c>
      <c r="D817" s="3" t="s">
        <v>17</v>
      </c>
      <c r="E817" s="3" t="s">
        <v>18</v>
      </c>
      <c r="F817" s="1">
        <v>2.98</v>
      </c>
      <c r="G817" s="1">
        <v>152.6</v>
      </c>
      <c r="H817" s="3" t="s">
        <v>19</v>
      </c>
      <c r="I817" s="3" t="s">
        <v>38</v>
      </c>
      <c r="J817" s="2" t="s">
        <v>1678</v>
      </c>
      <c r="K817" s="3" t="s">
        <v>135</v>
      </c>
      <c r="L817" s="3" t="s">
        <v>124</v>
      </c>
      <c r="M817" s="3" t="s">
        <v>73</v>
      </c>
      <c r="N817" s="3" t="s">
        <v>2535</v>
      </c>
      <c r="O817" s="3" t="s">
        <v>2536</v>
      </c>
      <c r="P817">
        <f>IF(IFERROR(VLOOKUP(crocodile_dataset[[#This Row],[Observation ID]],A819:A1817,1,FALSE),0),1,0)</f>
        <v>0</v>
      </c>
    </row>
    <row r="818" spans="1:16" x14ac:dyDescent="0.2">
      <c r="A818" s="4">
        <v>817</v>
      </c>
      <c r="B818" s="3" t="s">
        <v>15</v>
      </c>
      <c r="C818" s="3" t="s">
        <v>16</v>
      </c>
      <c r="D818" s="3" t="s">
        <v>17</v>
      </c>
      <c r="E818" s="3" t="s">
        <v>18</v>
      </c>
      <c r="F818" s="1">
        <v>1.81</v>
      </c>
      <c r="G818" s="1">
        <v>61.7</v>
      </c>
      <c r="H818" s="3" t="s">
        <v>19</v>
      </c>
      <c r="I818" s="3" t="s">
        <v>20</v>
      </c>
      <c r="J818" s="2" t="s">
        <v>2537</v>
      </c>
      <c r="K818" s="3" t="s">
        <v>45</v>
      </c>
      <c r="L818" s="3" t="s">
        <v>46</v>
      </c>
      <c r="M818" s="3" t="s">
        <v>24</v>
      </c>
      <c r="N818" s="3" t="s">
        <v>2538</v>
      </c>
      <c r="O818" s="3" t="s">
        <v>2539</v>
      </c>
      <c r="P818">
        <f>IF(IFERROR(VLOOKUP(crocodile_dataset[[#This Row],[Observation ID]],A820:A1818,1,FALSE),0),1,0)</f>
        <v>0</v>
      </c>
    </row>
    <row r="819" spans="1:16" x14ac:dyDescent="0.2">
      <c r="A819" s="4">
        <v>818</v>
      </c>
      <c r="B819" s="3" t="s">
        <v>67</v>
      </c>
      <c r="C819" s="3" t="s">
        <v>68</v>
      </c>
      <c r="D819" s="3" t="s">
        <v>17</v>
      </c>
      <c r="E819" s="3" t="s">
        <v>69</v>
      </c>
      <c r="F819" s="1">
        <v>0.14000000000000001</v>
      </c>
      <c r="G819" s="1">
        <v>4.4000000000000004</v>
      </c>
      <c r="H819" s="3" t="s">
        <v>156</v>
      </c>
      <c r="I819" s="3" t="s">
        <v>38</v>
      </c>
      <c r="J819" s="2" t="s">
        <v>2540</v>
      </c>
      <c r="K819" s="3" t="s">
        <v>71</v>
      </c>
      <c r="L819" s="3" t="s">
        <v>310</v>
      </c>
      <c r="M819" s="3" t="s">
        <v>73</v>
      </c>
      <c r="N819" s="3" t="s">
        <v>2541</v>
      </c>
      <c r="O819" s="3" t="s">
        <v>2542</v>
      </c>
      <c r="P819">
        <f>IF(IFERROR(VLOOKUP(crocodile_dataset[[#This Row],[Observation ID]],A821:A1819,1,FALSE),0),1,0)</f>
        <v>0</v>
      </c>
    </row>
    <row r="820" spans="1:16" x14ac:dyDescent="0.2">
      <c r="A820" s="4">
        <v>819</v>
      </c>
      <c r="B820" s="3" t="s">
        <v>145</v>
      </c>
      <c r="C820" s="3" t="s">
        <v>146</v>
      </c>
      <c r="D820" s="3" t="s">
        <v>17</v>
      </c>
      <c r="E820" s="3" t="s">
        <v>18</v>
      </c>
      <c r="F820" s="1">
        <v>2.12</v>
      </c>
      <c r="G820" s="1">
        <v>79.5</v>
      </c>
      <c r="H820" s="3" t="s">
        <v>19</v>
      </c>
      <c r="I820" s="3" t="s">
        <v>38</v>
      </c>
      <c r="J820" s="2" t="s">
        <v>2543</v>
      </c>
      <c r="K820" s="3" t="s">
        <v>148</v>
      </c>
      <c r="L820" s="3" t="s">
        <v>23</v>
      </c>
      <c r="M820" s="3" t="s">
        <v>41</v>
      </c>
      <c r="N820" s="3" t="s">
        <v>2544</v>
      </c>
      <c r="O820" s="3" t="s">
        <v>2545</v>
      </c>
      <c r="P820">
        <f>IF(IFERROR(VLOOKUP(crocodile_dataset[[#This Row],[Observation ID]],A822:A1820,1,FALSE),0),1,0)</f>
        <v>0</v>
      </c>
    </row>
    <row r="821" spans="1:16" x14ac:dyDescent="0.2">
      <c r="A821" s="4">
        <v>820</v>
      </c>
      <c r="B821" s="3" t="s">
        <v>120</v>
      </c>
      <c r="C821" s="3" t="s">
        <v>121</v>
      </c>
      <c r="D821" s="3" t="s">
        <v>17</v>
      </c>
      <c r="E821" s="3" t="s">
        <v>18</v>
      </c>
      <c r="F821" s="1">
        <v>3.23</v>
      </c>
      <c r="G821" s="1">
        <v>185.8</v>
      </c>
      <c r="H821" s="3" t="s">
        <v>19</v>
      </c>
      <c r="I821" s="3" t="s">
        <v>38</v>
      </c>
      <c r="J821" s="2" t="s">
        <v>2546</v>
      </c>
      <c r="K821" s="3" t="s">
        <v>123</v>
      </c>
      <c r="L821" s="3" t="s">
        <v>46</v>
      </c>
      <c r="M821" s="3" t="s">
        <v>73</v>
      </c>
      <c r="N821" s="3" t="s">
        <v>2547</v>
      </c>
      <c r="O821" s="3" t="s">
        <v>2548</v>
      </c>
      <c r="P821">
        <f>IF(IFERROR(VLOOKUP(crocodile_dataset[[#This Row],[Observation ID]],A823:A1821,1,FALSE),0),1,0)</f>
        <v>0</v>
      </c>
    </row>
    <row r="822" spans="1:16" x14ac:dyDescent="0.2">
      <c r="A822" s="4">
        <v>821</v>
      </c>
      <c r="B822" s="3" t="s">
        <v>392</v>
      </c>
      <c r="C822" s="3" t="s">
        <v>393</v>
      </c>
      <c r="D822" s="3" t="s">
        <v>17</v>
      </c>
      <c r="E822" s="3" t="s">
        <v>18</v>
      </c>
      <c r="F822" s="1">
        <v>2.97</v>
      </c>
      <c r="G822" s="1">
        <v>117.6</v>
      </c>
      <c r="H822" s="3" t="s">
        <v>61</v>
      </c>
      <c r="I822" s="3" t="s">
        <v>104</v>
      </c>
      <c r="J822" s="2" t="s">
        <v>2549</v>
      </c>
      <c r="K822" s="3" t="s">
        <v>191</v>
      </c>
      <c r="L822" s="3" t="s">
        <v>46</v>
      </c>
      <c r="M822" s="3" t="s">
        <v>24</v>
      </c>
      <c r="N822" s="3" t="s">
        <v>2550</v>
      </c>
      <c r="O822" s="3" t="s">
        <v>2551</v>
      </c>
      <c r="P822">
        <f>IF(IFERROR(VLOOKUP(crocodile_dataset[[#This Row],[Observation ID]],A824:A1822,1,FALSE),0),1,0)</f>
        <v>0</v>
      </c>
    </row>
    <row r="823" spans="1:16" x14ac:dyDescent="0.2">
      <c r="A823" s="4">
        <v>822</v>
      </c>
      <c r="B823" s="3" t="s">
        <v>188</v>
      </c>
      <c r="C823" s="3" t="s">
        <v>189</v>
      </c>
      <c r="D823" s="3" t="s">
        <v>17</v>
      </c>
      <c r="E823" s="3" t="s">
        <v>18</v>
      </c>
      <c r="F823" s="1">
        <v>2.4500000000000002</v>
      </c>
      <c r="G823" s="1">
        <v>84.4</v>
      </c>
      <c r="H823" s="3" t="s">
        <v>19</v>
      </c>
      <c r="I823" s="3" t="s">
        <v>104</v>
      </c>
      <c r="J823" s="2" t="s">
        <v>2552</v>
      </c>
      <c r="K823" s="3" t="s">
        <v>252</v>
      </c>
      <c r="L823" s="3" t="s">
        <v>23</v>
      </c>
      <c r="M823" s="3" t="s">
        <v>24</v>
      </c>
      <c r="N823" s="3" t="s">
        <v>2553</v>
      </c>
      <c r="O823" s="3" t="s">
        <v>2554</v>
      </c>
      <c r="P823">
        <f>IF(IFERROR(VLOOKUP(crocodile_dataset[[#This Row],[Observation ID]],A825:A1823,1,FALSE),0),1,0)</f>
        <v>0</v>
      </c>
    </row>
    <row r="824" spans="1:16" x14ac:dyDescent="0.2">
      <c r="A824" s="4">
        <v>823</v>
      </c>
      <c r="B824" s="3" t="s">
        <v>15</v>
      </c>
      <c r="C824" s="3" t="s">
        <v>16</v>
      </c>
      <c r="D824" s="3" t="s">
        <v>17</v>
      </c>
      <c r="E824" s="3" t="s">
        <v>18</v>
      </c>
      <c r="F824" s="1">
        <v>2.56</v>
      </c>
      <c r="G824" s="1">
        <v>87</v>
      </c>
      <c r="H824" s="3" t="s">
        <v>61</v>
      </c>
      <c r="I824" s="3" t="s">
        <v>20</v>
      </c>
      <c r="J824" s="2" t="s">
        <v>2555</v>
      </c>
      <c r="K824" s="3" t="s">
        <v>22</v>
      </c>
      <c r="L824" s="3" t="s">
        <v>23</v>
      </c>
      <c r="M824" s="3" t="s">
        <v>24</v>
      </c>
      <c r="N824" s="3" t="s">
        <v>2556</v>
      </c>
      <c r="O824" s="3" t="s">
        <v>2557</v>
      </c>
      <c r="P824">
        <f>IF(IFERROR(VLOOKUP(crocodile_dataset[[#This Row],[Observation ID]],A826:A1824,1,FALSE),0),1,0)</f>
        <v>0</v>
      </c>
    </row>
    <row r="825" spans="1:16" x14ac:dyDescent="0.2">
      <c r="A825" s="4">
        <v>824</v>
      </c>
      <c r="B825" s="3" t="s">
        <v>183</v>
      </c>
      <c r="C825" s="3" t="s">
        <v>184</v>
      </c>
      <c r="D825" s="3" t="s">
        <v>17</v>
      </c>
      <c r="E825" s="3" t="s">
        <v>18</v>
      </c>
      <c r="F825" s="1">
        <v>2.33</v>
      </c>
      <c r="G825" s="1">
        <v>73.5</v>
      </c>
      <c r="H825" s="3" t="s">
        <v>19</v>
      </c>
      <c r="I825" s="3" t="s">
        <v>38</v>
      </c>
      <c r="J825" s="2" t="s">
        <v>2558</v>
      </c>
      <c r="K825" s="3" t="s">
        <v>130</v>
      </c>
      <c r="L825" s="3" t="s">
        <v>195</v>
      </c>
      <c r="M825" s="3" t="s">
        <v>41</v>
      </c>
      <c r="N825" s="3" t="s">
        <v>2559</v>
      </c>
      <c r="O825" s="3" t="s">
        <v>2560</v>
      </c>
      <c r="P825">
        <f>IF(IFERROR(VLOOKUP(crocodile_dataset[[#This Row],[Observation ID]],A827:A1825,1,FALSE),0),1,0)</f>
        <v>0</v>
      </c>
    </row>
    <row r="826" spans="1:16" x14ac:dyDescent="0.2">
      <c r="A826" s="4">
        <v>825</v>
      </c>
      <c r="B826" s="3" t="s">
        <v>115</v>
      </c>
      <c r="C826" s="3" t="s">
        <v>116</v>
      </c>
      <c r="D826" s="3" t="s">
        <v>17</v>
      </c>
      <c r="E826" s="3" t="s">
        <v>18</v>
      </c>
      <c r="F826" s="1">
        <v>4.1399999999999997</v>
      </c>
      <c r="G826" s="1">
        <v>515.70000000000005</v>
      </c>
      <c r="H826" s="3" t="s">
        <v>19</v>
      </c>
      <c r="I826" s="3" t="s">
        <v>38</v>
      </c>
      <c r="J826" s="2" t="s">
        <v>2561</v>
      </c>
      <c r="K826" s="3" t="s">
        <v>79</v>
      </c>
      <c r="L826" s="3" t="s">
        <v>46</v>
      </c>
      <c r="M826" s="3" t="s">
        <v>24</v>
      </c>
      <c r="N826" s="3" t="s">
        <v>2562</v>
      </c>
      <c r="O826" s="3" t="s">
        <v>2563</v>
      </c>
      <c r="P826">
        <f>IF(IFERROR(VLOOKUP(crocodile_dataset[[#This Row],[Observation ID]],A828:A1826,1,FALSE),0),1,0)</f>
        <v>0</v>
      </c>
    </row>
    <row r="827" spans="1:16" x14ac:dyDescent="0.2">
      <c r="A827" s="4">
        <v>826</v>
      </c>
      <c r="B827" s="3" t="s">
        <v>120</v>
      </c>
      <c r="C827" s="3" t="s">
        <v>121</v>
      </c>
      <c r="D827" s="3" t="s">
        <v>17</v>
      </c>
      <c r="E827" s="3" t="s">
        <v>18</v>
      </c>
      <c r="F827" s="1">
        <v>3.48</v>
      </c>
      <c r="G827" s="1">
        <v>220.9</v>
      </c>
      <c r="H827" s="3" t="s">
        <v>19</v>
      </c>
      <c r="I827" s="3" t="s">
        <v>20</v>
      </c>
      <c r="J827" s="2" t="s">
        <v>2564</v>
      </c>
      <c r="K827" s="3" t="s">
        <v>123</v>
      </c>
      <c r="L827" s="3" t="s">
        <v>46</v>
      </c>
      <c r="M827" s="3" t="s">
        <v>73</v>
      </c>
      <c r="N827" s="3" t="s">
        <v>2565</v>
      </c>
      <c r="O827" s="3" t="s">
        <v>2566</v>
      </c>
      <c r="P827">
        <f>IF(IFERROR(VLOOKUP(crocodile_dataset[[#This Row],[Observation ID]],A829:A1827,1,FALSE),0),1,0)</f>
        <v>0</v>
      </c>
    </row>
    <row r="828" spans="1:16" x14ac:dyDescent="0.2">
      <c r="A828" s="4">
        <v>827</v>
      </c>
      <c r="B828" s="3" t="s">
        <v>35</v>
      </c>
      <c r="C828" s="3" t="s">
        <v>36</v>
      </c>
      <c r="D828" s="3" t="s">
        <v>17</v>
      </c>
      <c r="E828" s="3" t="s">
        <v>18</v>
      </c>
      <c r="F828" s="1">
        <v>3.57</v>
      </c>
      <c r="G828" s="1">
        <v>353</v>
      </c>
      <c r="H828" s="3" t="s">
        <v>19</v>
      </c>
      <c r="I828" s="3" t="s">
        <v>104</v>
      </c>
      <c r="J828" s="2" t="s">
        <v>2567</v>
      </c>
      <c r="K828" s="3" t="s">
        <v>30</v>
      </c>
      <c r="L828" s="3" t="s">
        <v>40</v>
      </c>
      <c r="M828" s="3" t="s">
        <v>41</v>
      </c>
      <c r="N828" s="3" t="s">
        <v>2568</v>
      </c>
      <c r="O828" s="3" t="s">
        <v>2569</v>
      </c>
      <c r="P828">
        <f>IF(IFERROR(VLOOKUP(crocodile_dataset[[#This Row],[Observation ID]],A830:A1828,1,FALSE),0),1,0)</f>
        <v>0</v>
      </c>
    </row>
    <row r="829" spans="1:16" x14ac:dyDescent="0.2">
      <c r="A829" s="4">
        <v>828</v>
      </c>
      <c r="B829" s="3" t="s">
        <v>87</v>
      </c>
      <c r="C829" s="3" t="s">
        <v>88</v>
      </c>
      <c r="D829" s="3" t="s">
        <v>17</v>
      </c>
      <c r="E829" s="3" t="s">
        <v>69</v>
      </c>
      <c r="F829" s="1">
        <v>1.1399999999999999</v>
      </c>
      <c r="G829" s="1">
        <v>11.1</v>
      </c>
      <c r="H829" s="3" t="s">
        <v>19</v>
      </c>
      <c r="I829" s="3" t="s">
        <v>20</v>
      </c>
      <c r="J829" s="2" t="s">
        <v>2570</v>
      </c>
      <c r="K829" s="3" t="s">
        <v>248</v>
      </c>
      <c r="L829" s="3" t="s">
        <v>91</v>
      </c>
      <c r="M829" s="3" t="s">
        <v>32</v>
      </c>
      <c r="N829" s="3" t="s">
        <v>2571</v>
      </c>
      <c r="O829" s="3" t="s">
        <v>2572</v>
      </c>
      <c r="P829">
        <f>IF(IFERROR(VLOOKUP(crocodile_dataset[[#This Row],[Observation ID]],A831:A1829,1,FALSE),0),1,0)</f>
        <v>0</v>
      </c>
    </row>
    <row r="830" spans="1:16" x14ac:dyDescent="0.2">
      <c r="A830" s="4">
        <v>829</v>
      </c>
      <c r="B830" s="3" t="s">
        <v>183</v>
      </c>
      <c r="C830" s="3" t="s">
        <v>184</v>
      </c>
      <c r="D830" s="3" t="s">
        <v>17</v>
      </c>
      <c r="E830" s="3" t="s">
        <v>18</v>
      </c>
      <c r="F830" s="1">
        <v>1.48</v>
      </c>
      <c r="G830" s="1">
        <v>42.6</v>
      </c>
      <c r="H830" s="3" t="s">
        <v>37</v>
      </c>
      <c r="I830" s="3" t="s">
        <v>38</v>
      </c>
      <c r="J830" s="2" t="s">
        <v>2573</v>
      </c>
      <c r="K830" s="3" t="s">
        <v>130</v>
      </c>
      <c r="L830" s="3" t="s">
        <v>195</v>
      </c>
      <c r="M830" s="3" t="s">
        <v>41</v>
      </c>
      <c r="N830" s="3" t="s">
        <v>2574</v>
      </c>
      <c r="O830" s="3" t="s">
        <v>2575</v>
      </c>
      <c r="P830">
        <f>IF(IFERROR(VLOOKUP(crocodile_dataset[[#This Row],[Observation ID]],A832:A1830,1,FALSE),0),1,0)</f>
        <v>0</v>
      </c>
    </row>
    <row r="831" spans="1:16" x14ac:dyDescent="0.2">
      <c r="A831" s="4">
        <v>830</v>
      </c>
      <c r="B831" s="3" t="s">
        <v>27</v>
      </c>
      <c r="C831" s="3" t="s">
        <v>28</v>
      </c>
      <c r="D831" s="3" t="s">
        <v>17</v>
      </c>
      <c r="E831" s="3" t="s">
        <v>18</v>
      </c>
      <c r="F831" s="1">
        <v>1.51</v>
      </c>
      <c r="G831" s="1">
        <v>84.7</v>
      </c>
      <c r="H831" s="3" t="s">
        <v>37</v>
      </c>
      <c r="I831" s="3" t="s">
        <v>20</v>
      </c>
      <c r="J831" s="2" t="s">
        <v>2576</v>
      </c>
      <c r="K831" s="3" t="s">
        <v>388</v>
      </c>
      <c r="L831" s="3" t="s">
        <v>131</v>
      </c>
      <c r="M831" s="3" t="s">
        <v>32</v>
      </c>
      <c r="N831" s="3" t="s">
        <v>2577</v>
      </c>
      <c r="O831" s="3" t="s">
        <v>2578</v>
      </c>
      <c r="P831">
        <f>IF(IFERROR(VLOOKUP(crocodile_dataset[[#This Row],[Observation ID]],A833:A1831,1,FALSE),0),1,0)</f>
        <v>0</v>
      </c>
    </row>
    <row r="832" spans="1:16" x14ac:dyDescent="0.2">
      <c r="A832" s="4">
        <v>831</v>
      </c>
      <c r="B832" s="3" t="s">
        <v>320</v>
      </c>
      <c r="C832" s="3" t="s">
        <v>321</v>
      </c>
      <c r="D832" s="3" t="s">
        <v>17</v>
      </c>
      <c r="E832" s="3" t="s">
        <v>203</v>
      </c>
      <c r="F832" s="1">
        <v>1.87</v>
      </c>
      <c r="G832" s="1">
        <v>73.599999999999994</v>
      </c>
      <c r="H832" s="3" t="s">
        <v>37</v>
      </c>
      <c r="I832" s="3" t="s">
        <v>104</v>
      </c>
      <c r="J832" s="2" t="s">
        <v>1297</v>
      </c>
      <c r="K832" s="3" t="s">
        <v>354</v>
      </c>
      <c r="L832" s="3" t="s">
        <v>23</v>
      </c>
      <c r="M832" s="3" t="s">
        <v>323</v>
      </c>
      <c r="N832" s="3" t="s">
        <v>1541</v>
      </c>
      <c r="O832" s="3" t="s">
        <v>2579</v>
      </c>
      <c r="P832">
        <f>IF(IFERROR(VLOOKUP(crocodile_dataset[[#This Row],[Observation ID]],A834:A1832,1,FALSE),0),1,0)</f>
        <v>0</v>
      </c>
    </row>
    <row r="833" spans="1:16" x14ac:dyDescent="0.2">
      <c r="A833" s="4">
        <v>832</v>
      </c>
      <c r="B833" s="3" t="s">
        <v>120</v>
      </c>
      <c r="C833" s="3" t="s">
        <v>121</v>
      </c>
      <c r="D833" s="3" t="s">
        <v>17</v>
      </c>
      <c r="E833" s="3" t="s">
        <v>18</v>
      </c>
      <c r="F833" s="1">
        <v>2.65</v>
      </c>
      <c r="G833" s="1">
        <v>118.4</v>
      </c>
      <c r="H833" s="3" t="s">
        <v>19</v>
      </c>
      <c r="I833" s="3" t="s">
        <v>104</v>
      </c>
      <c r="J833" s="2" t="s">
        <v>2580</v>
      </c>
      <c r="K833" s="3" t="s">
        <v>135</v>
      </c>
      <c r="L833" s="3" t="s">
        <v>124</v>
      </c>
      <c r="M833" s="3" t="s">
        <v>73</v>
      </c>
      <c r="N833" s="3" t="s">
        <v>2581</v>
      </c>
      <c r="O833" s="3" t="s">
        <v>2582</v>
      </c>
      <c r="P833">
        <f>IF(IFERROR(VLOOKUP(crocodile_dataset[[#This Row],[Observation ID]],A835:A1833,1,FALSE),0),1,0)</f>
        <v>0</v>
      </c>
    </row>
    <row r="834" spans="1:16" x14ac:dyDescent="0.2">
      <c r="A834" s="4">
        <v>833</v>
      </c>
      <c r="B834" s="3" t="s">
        <v>115</v>
      </c>
      <c r="C834" s="3" t="s">
        <v>116</v>
      </c>
      <c r="D834" s="3" t="s">
        <v>17</v>
      </c>
      <c r="E834" s="3" t="s">
        <v>18</v>
      </c>
      <c r="F834" s="1">
        <v>3.38</v>
      </c>
      <c r="G834" s="1">
        <v>310.10000000000002</v>
      </c>
      <c r="H834" s="3" t="s">
        <v>19</v>
      </c>
      <c r="I834" s="3" t="s">
        <v>104</v>
      </c>
      <c r="J834" s="2" t="s">
        <v>2583</v>
      </c>
      <c r="K834" s="3" t="s">
        <v>139</v>
      </c>
      <c r="L834" s="3" t="s">
        <v>56</v>
      </c>
      <c r="M834" s="3" t="s">
        <v>24</v>
      </c>
      <c r="N834" s="3" t="s">
        <v>2584</v>
      </c>
      <c r="O834" s="3" t="s">
        <v>2585</v>
      </c>
      <c r="P834">
        <f>IF(IFERROR(VLOOKUP(crocodile_dataset[[#This Row],[Observation ID]],A836:A1834,1,FALSE),0),1,0)</f>
        <v>0</v>
      </c>
    </row>
    <row r="835" spans="1:16" x14ac:dyDescent="0.2">
      <c r="A835" s="4">
        <v>834</v>
      </c>
      <c r="B835" s="3" t="s">
        <v>201</v>
      </c>
      <c r="C835" s="3" t="s">
        <v>202</v>
      </c>
      <c r="D835" s="3" t="s">
        <v>17</v>
      </c>
      <c r="E835" s="3" t="s">
        <v>203</v>
      </c>
      <c r="F835" s="1">
        <v>3.22</v>
      </c>
      <c r="G835" s="1">
        <v>187.6</v>
      </c>
      <c r="H835" s="3" t="s">
        <v>19</v>
      </c>
      <c r="I835" s="3" t="s">
        <v>20</v>
      </c>
      <c r="J835" s="2" t="s">
        <v>2586</v>
      </c>
      <c r="K835" s="3" t="s">
        <v>106</v>
      </c>
      <c r="L835" s="3" t="s">
        <v>23</v>
      </c>
      <c r="M835" s="3" t="s">
        <v>41</v>
      </c>
      <c r="N835" s="3" t="s">
        <v>2587</v>
      </c>
      <c r="O835" s="3" t="s">
        <v>2588</v>
      </c>
      <c r="P835">
        <f>IF(IFERROR(VLOOKUP(crocodile_dataset[[#This Row],[Observation ID]],A837:A1835,1,FALSE),0),1,0)</f>
        <v>0</v>
      </c>
    </row>
    <row r="836" spans="1:16" x14ac:dyDescent="0.2">
      <c r="A836" s="4">
        <v>835</v>
      </c>
      <c r="B836" s="3" t="s">
        <v>35</v>
      </c>
      <c r="C836" s="3" t="s">
        <v>36</v>
      </c>
      <c r="D836" s="3" t="s">
        <v>17</v>
      </c>
      <c r="E836" s="3" t="s">
        <v>18</v>
      </c>
      <c r="F836" s="1">
        <v>2.02</v>
      </c>
      <c r="G836" s="1">
        <v>162.69999999999999</v>
      </c>
      <c r="H836" s="3" t="s">
        <v>37</v>
      </c>
      <c r="I836" s="3" t="s">
        <v>20</v>
      </c>
      <c r="J836" s="2" t="s">
        <v>2589</v>
      </c>
      <c r="K836" s="3" t="s">
        <v>240</v>
      </c>
      <c r="L836" s="3" t="s">
        <v>244</v>
      </c>
      <c r="M836" s="3" t="s">
        <v>41</v>
      </c>
      <c r="N836" s="3" t="s">
        <v>2590</v>
      </c>
      <c r="O836" s="3" t="s">
        <v>2591</v>
      </c>
      <c r="P836">
        <f>IF(IFERROR(VLOOKUP(crocodile_dataset[[#This Row],[Observation ID]],A838:A1836,1,FALSE),0),1,0)</f>
        <v>0</v>
      </c>
    </row>
    <row r="837" spans="1:16" x14ac:dyDescent="0.2">
      <c r="A837" s="4">
        <v>836</v>
      </c>
      <c r="B837" s="3" t="s">
        <v>392</v>
      </c>
      <c r="C837" s="3" t="s">
        <v>393</v>
      </c>
      <c r="D837" s="3" t="s">
        <v>17</v>
      </c>
      <c r="E837" s="3" t="s">
        <v>18</v>
      </c>
      <c r="F837" s="1">
        <v>0.95</v>
      </c>
      <c r="G837" s="1">
        <v>33.9</v>
      </c>
      <c r="H837" s="3" t="s">
        <v>37</v>
      </c>
      <c r="I837" s="3" t="s">
        <v>38</v>
      </c>
      <c r="J837" s="2" t="s">
        <v>1153</v>
      </c>
      <c r="K837" s="3" t="s">
        <v>191</v>
      </c>
      <c r="L837" s="3" t="s">
        <v>475</v>
      </c>
      <c r="M837" s="3" t="s">
        <v>24</v>
      </c>
      <c r="N837" s="3" t="s">
        <v>2592</v>
      </c>
      <c r="O837" s="3" t="s">
        <v>2593</v>
      </c>
      <c r="P837">
        <f>IF(IFERROR(VLOOKUP(crocodile_dataset[[#This Row],[Observation ID]],A839:A1837,1,FALSE),0),1,0)</f>
        <v>0</v>
      </c>
    </row>
    <row r="838" spans="1:16" x14ac:dyDescent="0.2">
      <c r="A838" s="4">
        <v>837</v>
      </c>
      <c r="B838" s="3" t="s">
        <v>188</v>
      </c>
      <c r="C838" s="3" t="s">
        <v>189</v>
      </c>
      <c r="D838" s="3" t="s">
        <v>17</v>
      </c>
      <c r="E838" s="3" t="s">
        <v>18</v>
      </c>
      <c r="F838" s="1">
        <v>2.35</v>
      </c>
      <c r="G838" s="1">
        <v>84.2</v>
      </c>
      <c r="H838" s="3" t="s">
        <v>19</v>
      </c>
      <c r="I838" s="3" t="s">
        <v>104</v>
      </c>
      <c r="J838" s="2" t="s">
        <v>2594</v>
      </c>
      <c r="K838" s="3" t="s">
        <v>191</v>
      </c>
      <c r="L838" s="3" t="s">
        <v>23</v>
      </c>
      <c r="M838" s="3" t="s">
        <v>24</v>
      </c>
      <c r="N838" s="3" t="s">
        <v>2595</v>
      </c>
      <c r="O838" s="3" t="s">
        <v>2596</v>
      </c>
      <c r="P838">
        <f>IF(IFERROR(VLOOKUP(crocodile_dataset[[#This Row],[Observation ID]],A840:A1838,1,FALSE),0),1,0)</f>
        <v>0</v>
      </c>
    </row>
    <row r="839" spans="1:16" x14ac:dyDescent="0.2">
      <c r="A839" s="4">
        <v>838</v>
      </c>
      <c r="B839" s="3" t="s">
        <v>115</v>
      </c>
      <c r="C839" s="3" t="s">
        <v>116</v>
      </c>
      <c r="D839" s="3" t="s">
        <v>17</v>
      </c>
      <c r="E839" s="3" t="s">
        <v>18</v>
      </c>
      <c r="F839" s="1">
        <v>4.22</v>
      </c>
      <c r="G839" s="1">
        <v>482.8</v>
      </c>
      <c r="H839" s="3" t="s">
        <v>19</v>
      </c>
      <c r="I839" s="3" t="s">
        <v>38</v>
      </c>
      <c r="J839" s="2" t="s">
        <v>2597</v>
      </c>
      <c r="K839" s="3" t="s">
        <v>637</v>
      </c>
      <c r="L839" s="3" t="s">
        <v>153</v>
      </c>
      <c r="M839" s="3" t="s">
        <v>24</v>
      </c>
      <c r="N839" s="3" t="s">
        <v>2598</v>
      </c>
      <c r="O839" s="3" t="s">
        <v>2599</v>
      </c>
      <c r="P839">
        <f>IF(IFERROR(VLOOKUP(crocodile_dataset[[#This Row],[Observation ID]],A841:A1839,1,FALSE),0),1,0)</f>
        <v>0</v>
      </c>
    </row>
    <row r="840" spans="1:16" x14ac:dyDescent="0.2">
      <c r="A840" s="4">
        <v>839</v>
      </c>
      <c r="B840" s="3" t="s">
        <v>27</v>
      </c>
      <c r="C840" s="3" t="s">
        <v>28</v>
      </c>
      <c r="D840" s="3" t="s">
        <v>17</v>
      </c>
      <c r="E840" s="3" t="s">
        <v>18</v>
      </c>
      <c r="F840" s="1">
        <v>2.71</v>
      </c>
      <c r="G840" s="1">
        <v>124.6</v>
      </c>
      <c r="H840" s="3" t="s">
        <v>19</v>
      </c>
      <c r="I840" s="3" t="s">
        <v>38</v>
      </c>
      <c r="J840" s="2" t="s">
        <v>2600</v>
      </c>
      <c r="K840" s="3" t="s">
        <v>148</v>
      </c>
      <c r="L840" s="3" t="s">
        <v>389</v>
      </c>
      <c r="M840" s="3" t="s">
        <v>32</v>
      </c>
      <c r="N840" s="3" t="s">
        <v>2601</v>
      </c>
      <c r="O840" s="3" t="s">
        <v>2602</v>
      </c>
      <c r="P840">
        <f>IF(IFERROR(VLOOKUP(crocodile_dataset[[#This Row],[Observation ID]],A842:A1840,1,FALSE),0),1,0)</f>
        <v>0</v>
      </c>
    </row>
    <row r="841" spans="1:16" x14ac:dyDescent="0.2">
      <c r="A841" s="4">
        <v>840</v>
      </c>
      <c r="B841" s="3" t="s">
        <v>183</v>
      </c>
      <c r="C841" s="3" t="s">
        <v>184</v>
      </c>
      <c r="D841" s="3" t="s">
        <v>17</v>
      </c>
      <c r="E841" s="3" t="s">
        <v>18</v>
      </c>
      <c r="F841" s="1">
        <v>1.86</v>
      </c>
      <c r="G841" s="1">
        <v>47.5</v>
      </c>
      <c r="H841" s="3" t="s">
        <v>61</v>
      </c>
      <c r="I841" s="3" t="s">
        <v>38</v>
      </c>
      <c r="J841" s="2" t="s">
        <v>2603</v>
      </c>
      <c r="K841" s="3" t="s">
        <v>130</v>
      </c>
      <c r="L841" s="3" t="s">
        <v>46</v>
      </c>
      <c r="M841" s="3" t="s">
        <v>41</v>
      </c>
      <c r="N841" s="3" t="s">
        <v>2604</v>
      </c>
      <c r="O841" s="3" t="s">
        <v>2605</v>
      </c>
      <c r="P841">
        <f>IF(IFERROR(VLOOKUP(crocodile_dataset[[#This Row],[Observation ID]],A843:A1841,1,FALSE),0),1,0)</f>
        <v>0</v>
      </c>
    </row>
    <row r="842" spans="1:16" x14ac:dyDescent="0.2">
      <c r="A842" s="4">
        <v>841</v>
      </c>
      <c r="B842" s="3" t="s">
        <v>120</v>
      </c>
      <c r="C842" s="3" t="s">
        <v>121</v>
      </c>
      <c r="D842" s="3" t="s">
        <v>17</v>
      </c>
      <c r="E842" s="3" t="s">
        <v>18</v>
      </c>
      <c r="F842" s="1">
        <v>2.38</v>
      </c>
      <c r="G842" s="1">
        <v>100.9</v>
      </c>
      <c r="H842" s="3" t="s">
        <v>19</v>
      </c>
      <c r="I842" s="3" t="s">
        <v>20</v>
      </c>
      <c r="J842" s="2" t="s">
        <v>1894</v>
      </c>
      <c r="K842" s="3" t="s">
        <v>123</v>
      </c>
      <c r="L842" s="3" t="s">
        <v>124</v>
      </c>
      <c r="M842" s="3" t="s">
        <v>73</v>
      </c>
      <c r="N842" s="3" t="s">
        <v>2606</v>
      </c>
      <c r="O842" s="3" t="s">
        <v>2607</v>
      </c>
      <c r="P842">
        <f>IF(IFERROR(VLOOKUP(crocodile_dataset[[#This Row],[Observation ID]],A844:A1842,1,FALSE),0),1,0)</f>
        <v>0</v>
      </c>
    </row>
    <row r="843" spans="1:16" x14ac:dyDescent="0.2">
      <c r="A843" s="4">
        <v>842</v>
      </c>
      <c r="B843" s="3" t="s">
        <v>392</v>
      </c>
      <c r="C843" s="3" t="s">
        <v>393</v>
      </c>
      <c r="D843" s="3" t="s">
        <v>17</v>
      </c>
      <c r="E843" s="3" t="s">
        <v>18</v>
      </c>
      <c r="F843" s="1">
        <v>3.24</v>
      </c>
      <c r="G843" s="1">
        <v>133.69999999999999</v>
      </c>
      <c r="H843" s="3" t="s">
        <v>19</v>
      </c>
      <c r="I843" s="3" t="s">
        <v>104</v>
      </c>
      <c r="J843" s="2" t="s">
        <v>2608</v>
      </c>
      <c r="K843" s="3" t="s">
        <v>191</v>
      </c>
      <c r="L843" s="3" t="s">
        <v>475</v>
      </c>
      <c r="M843" s="3" t="s">
        <v>24</v>
      </c>
      <c r="N843" s="3" t="s">
        <v>2609</v>
      </c>
      <c r="O843" s="3" t="s">
        <v>2610</v>
      </c>
      <c r="P843">
        <f>IF(IFERROR(VLOOKUP(crocodile_dataset[[#This Row],[Observation ID]],A845:A1843,1,FALSE),0),1,0)</f>
        <v>0</v>
      </c>
    </row>
    <row r="844" spans="1:16" x14ac:dyDescent="0.2">
      <c r="A844" s="4">
        <v>843</v>
      </c>
      <c r="B844" s="3" t="s">
        <v>188</v>
      </c>
      <c r="C844" s="3" t="s">
        <v>189</v>
      </c>
      <c r="D844" s="3" t="s">
        <v>17</v>
      </c>
      <c r="E844" s="3" t="s">
        <v>18</v>
      </c>
      <c r="F844" s="1">
        <v>2.88</v>
      </c>
      <c r="G844" s="1">
        <v>115.5</v>
      </c>
      <c r="H844" s="3" t="s">
        <v>19</v>
      </c>
      <c r="I844" s="3" t="s">
        <v>38</v>
      </c>
      <c r="J844" s="2" t="s">
        <v>2611</v>
      </c>
      <c r="K844" s="3" t="s">
        <v>191</v>
      </c>
      <c r="L844" s="3" t="s">
        <v>80</v>
      </c>
      <c r="M844" s="3" t="s">
        <v>24</v>
      </c>
      <c r="N844" s="3" t="s">
        <v>2612</v>
      </c>
      <c r="O844" s="3" t="s">
        <v>2613</v>
      </c>
      <c r="P844">
        <f>IF(IFERROR(VLOOKUP(crocodile_dataset[[#This Row],[Observation ID]],A846:A1844,1,FALSE),0),1,0)</f>
        <v>0</v>
      </c>
    </row>
    <row r="845" spans="1:16" x14ac:dyDescent="0.2">
      <c r="A845" s="4">
        <v>844</v>
      </c>
      <c r="B845" s="3" t="s">
        <v>320</v>
      </c>
      <c r="C845" s="3" t="s">
        <v>321</v>
      </c>
      <c r="D845" s="3" t="s">
        <v>17</v>
      </c>
      <c r="E845" s="3" t="s">
        <v>203</v>
      </c>
      <c r="F845" s="1">
        <v>2.52</v>
      </c>
      <c r="G845" s="1">
        <v>123.3</v>
      </c>
      <c r="H845" s="3" t="s">
        <v>19</v>
      </c>
      <c r="I845" s="3" t="s">
        <v>20</v>
      </c>
      <c r="J845" s="2" t="s">
        <v>2614</v>
      </c>
      <c r="K845" s="3" t="s">
        <v>330</v>
      </c>
      <c r="L845" s="3" t="s">
        <v>23</v>
      </c>
      <c r="M845" s="3" t="s">
        <v>323</v>
      </c>
      <c r="N845" s="3" t="s">
        <v>2615</v>
      </c>
      <c r="O845" s="3" t="s">
        <v>2616</v>
      </c>
      <c r="P845">
        <f>IF(IFERROR(VLOOKUP(crocodile_dataset[[#This Row],[Observation ID]],A847:A1845,1,FALSE),0),1,0)</f>
        <v>0</v>
      </c>
    </row>
    <row r="846" spans="1:16" x14ac:dyDescent="0.2">
      <c r="A846" s="4">
        <v>845</v>
      </c>
      <c r="B846" s="3" t="s">
        <v>59</v>
      </c>
      <c r="C846" s="3" t="s">
        <v>60</v>
      </c>
      <c r="D846" s="3" t="s">
        <v>17</v>
      </c>
      <c r="E846" s="3" t="s">
        <v>18</v>
      </c>
      <c r="F846" s="1">
        <v>2.52</v>
      </c>
      <c r="G846" s="1">
        <v>108.4</v>
      </c>
      <c r="H846" s="3" t="s">
        <v>19</v>
      </c>
      <c r="I846" s="3" t="s">
        <v>104</v>
      </c>
      <c r="J846" s="2" t="s">
        <v>1938</v>
      </c>
      <c r="K846" s="3" t="s">
        <v>293</v>
      </c>
      <c r="L846" s="3" t="s">
        <v>581</v>
      </c>
      <c r="M846" s="3" t="s">
        <v>41</v>
      </c>
      <c r="N846" s="3" t="s">
        <v>2617</v>
      </c>
      <c r="O846" s="3" t="s">
        <v>2618</v>
      </c>
      <c r="P846">
        <f>IF(IFERROR(VLOOKUP(crocodile_dataset[[#This Row],[Observation ID]],A848:A1846,1,FALSE),0),1,0)</f>
        <v>0</v>
      </c>
    </row>
    <row r="847" spans="1:16" x14ac:dyDescent="0.2">
      <c r="A847" s="4">
        <v>846</v>
      </c>
      <c r="B847" s="3" t="s">
        <v>27</v>
      </c>
      <c r="C847" s="3" t="s">
        <v>28</v>
      </c>
      <c r="D847" s="3" t="s">
        <v>17</v>
      </c>
      <c r="E847" s="3" t="s">
        <v>18</v>
      </c>
      <c r="F847" s="1">
        <v>2.46</v>
      </c>
      <c r="G847" s="1">
        <v>112.5</v>
      </c>
      <c r="H847" s="3" t="s">
        <v>37</v>
      </c>
      <c r="I847" s="3" t="s">
        <v>104</v>
      </c>
      <c r="J847" s="2" t="s">
        <v>2619</v>
      </c>
      <c r="K847" s="3" t="s">
        <v>148</v>
      </c>
      <c r="L847" s="3" t="s">
        <v>317</v>
      </c>
      <c r="M847" s="3" t="s">
        <v>32</v>
      </c>
      <c r="N847" s="3" t="s">
        <v>2620</v>
      </c>
      <c r="O847" s="3" t="s">
        <v>2621</v>
      </c>
      <c r="P847">
        <f>IF(IFERROR(VLOOKUP(crocodile_dataset[[#This Row],[Observation ID]],A849:A1847,1,FALSE),0),1,0)</f>
        <v>0</v>
      </c>
    </row>
    <row r="848" spans="1:16" x14ac:dyDescent="0.2">
      <c r="A848" s="4">
        <v>847</v>
      </c>
      <c r="B848" s="3" t="s">
        <v>67</v>
      </c>
      <c r="C848" s="3" t="s">
        <v>68</v>
      </c>
      <c r="D848" s="3" t="s">
        <v>17</v>
      </c>
      <c r="E848" s="3" t="s">
        <v>69</v>
      </c>
      <c r="F848" s="1">
        <v>1.55</v>
      </c>
      <c r="G848" s="1">
        <v>29.5</v>
      </c>
      <c r="H848" s="3" t="s">
        <v>19</v>
      </c>
      <c r="I848" s="3" t="s">
        <v>104</v>
      </c>
      <c r="J848" s="2" t="s">
        <v>2622</v>
      </c>
      <c r="K848" s="3" t="s">
        <v>71</v>
      </c>
      <c r="L848" s="3" t="s">
        <v>310</v>
      </c>
      <c r="M848" s="3" t="s">
        <v>73</v>
      </c>
      <c r="N848" s="3" t="s">
        <v>2623</v>
      </c>
      <c r="O848" s="3" t="s">
        <v>2624</v>
      </c>
      <c r="P848">
        <f>IF(IFERROR(VLOOKUP(crocodile_dataset[[#This Row],[Observation ID]],A850:A1848,1,FALSE),0),1,0)</f>
        <v>0</v>
      </c>
    </row>
    <row r="849" spans="1:16" x14ac:dyDescent="0.2">
      <c r="A849" s="4">
        <v>848</v>
      </c>
      <c r="B849" s="3" t="s">
        <v>145</v>
      </c>
      <c r="C849" s="3" t="s">
        <v>146</v>
      </c>
      <c r="D849" s="3" t="s">
        <v>17</v>
      </c>
      <c r="E849" s="3" t="s">
        <v>18</v>
      </c>
      <c r="F849" s="1">
        <v>2.16</v>
      </c>
      <c r="G849" s="1">
        <v>76.400000000000006</v>
      </c>
      <c r="H849" s="3" t="s">
        <v>19</v>
      </c>
      <c r="I849" s="3" t="s">
        <v>104</v>
      </c>
      <c r="J849" s="2" t="s">
        <v>2625</v>
      </c>
      <c r="K849" s="3" t="s">
        <v>148</v>
      </c>
      <c r="L849" s="3" t="s">
        <v>23</v>
      </c>
      <c r="M849" s="3" t="s">
        <v>41</v>
      </c>
      <c r="N849" s="3" t="s">
        <v>2626</v>
      </c>
      <c r="O849" s="3" t="s">
        <v>2627</v>
      </c>
      <c r="P849">
        <f>IF(IFERROR(VLOOKUP(crocodile_dataset[[#This Row],[Observation ID]],A851:A1849,1,FALSE),0),1,0)</f>
        <v>0</v>
      </c>
    </row>
    <row r="850" spans="1:16" x14ac:dyDescent="0.2">
      <c r="A850" s="4">
        <v>849</v>
      </c>
      <c r="B850" s="3" t="s">
        <v>35</v>
      </c>
      <c r="C850" s="3" t="s">
        <v>36</v>
      </c>
      <c r="D850" s="3" t="s">
        <v>17</v>
      </c>
      <c r="E850" s="3" t="s">
        <v>18</v>
      </c>
      <c r="F850" s="1">
        <v>2.95</v>
      </c>
      <c r="G850" s="1">
        <v>216.9</v>
      </c>
      <c r="H850" s="3" t="s">
        <v>37</v>
      </c>
      <c r="I850" s="3" t="s">
        <v>20</v>
      </c>
      <c r="J850" s="2" t="s">
        <v>1535</v>
      </c>
      <c r="K850" s="3" t="s">
        <v>30</v>
      </c>
      <c r="L850" s="3" t="s">
        <v>40</v>
      </c>
      <c r="M850" s="3" t="s">
        <v>41</v>
      </c>
      <c r="N850" s="3" t="s">
        <v>2628</v>
      </c>
      <c r="O850" s="3" t="s">
        <v>2629</v>
      </c>
      <c r="P850">
        <f>IF(IFERROR(VLOOKUP(crocodile_dataset[[#This Row],[Observation ID]],A852:A1850,1,FALSE),0),1,0)</f>
        <v>0</v>
      </c>
    </row>
    <row r="851" spans="1:16" x14ac:dyDescent="0.2">
      <c r="A851" s="4">
        <v>850</v>
      </c>
      <c r="B851" s="3" t="s">
        <v>15</v>
      </c>
      <c r="C851" s="3" t="s">
        <v>16</v>
      </c>
      <c r="D851" s="3" t="s">
        <v>17</v>
      </c>
      <c r="E851" s="3" t="s">
        <v>18</v>
      </c>
      <c r="F851" s="1">
        <v>1.52</v>
      </c>
      <c r="G851" s="1">
        <v>50.9</v>
      </c>
      <c r="H851" s="3" t="s">
        <v>37</v>
      </c>
      <c r="I851" s="3" t="s">
        <v>104</v>
      </c>
      <c r="J851" s="2" t="s">
        <v>2630</v>
      </c>
      <c r="K851" s="3" t="s">
        <v>22</v>
      </c>
      <c r="L851" s="3" t="s">
        <v>84</v>
      </c>
      <c r="M851" s="3" t="s">
        <v>24</v>
      </c>
      <c r="N851" s="3" t="s">
        <v>2631</v>
      </c>
      <c r="O851" s="3" t="s">
        <v>2632</v>
      </c>
      <c r="P851">
        <f>IF(IFERROR(VLOOKUP(crocodile_dataset[[#This Row],[Observation ID]],A853:A1851,1,FALSE),0),1,0)</f>
        <v>0</v>
      </c>
    </row>
    <row r="852" spans="1:16" x14ac:dyDescent="0.2">
      <c r="A852" s="4">
        <v>851</v>
      </c>
      <c r="B852" s="3" t="s">
        <v>392</v>
      </c>
      <c r="C852" s="3" t="s">
        <v>393</v>
      </c>
      <c r="D852" s="3" t="s">
        <v>17</v>
      </c>
      <c r="E852" s="3" t="s">
        <v>18</v>
      </c>
      <c r="F852" s="1">
        <v>0.94</v>
      </c>
      <c r="G852" s="1">
        <v>35.799999999999997</v>
      </c>
      <c r="H852" s="3" t="s">
        <v>37</v>
      </c>
      <c r="I852" s="3" t="s">
        <v>104</v>
      </c>
      <c r="J852" s="2" t="s">
        <v>2633</v>
      </c>
      <c r="K852" s="3" t="s">
        <v>191</v>
      </c>
      <c r="L852" s="3" t="s">
        <v>475</v>
      </c>
      <c r="M852" s="3" t="s">
        <v>24</v>
      </c>
      <c r="N852" s="3" t="s">
        <v>2634</v>
      </c>
      <c r="O852" s="3" t="s">
        <v>2635</v>
      </c>
      <c r="P852">
        <f>IF(IFERROR(VLOOKUP(crocodile_dataset[[#This Row],[Observation ID]],A854:A1852,1,FALSE),0),1,0)</f>
        <v>0</v>
      </c>
    </row>
    <row r="853" spans="1:16" x14ac:dyDescent="0.2">
      <c r="A853" s="4">
        <v>852</v>
      </c>
      <c r="B853" s="3" t="s">
        <v>87</v>
      </c>
      <c r="C853" s="3" t="s">
        <v>88</v>
      </c>
      <c r="D853" s="3" t="s">
        <v>17</v>
      </c>
      <c r="E853" s="3" t="s">
        <v>69</v>
      </c>
      <c r="F853" s="1">
        <v>1.35</v>
      </c>
      <c r="G853" s="1">
        <v>19.8</v>
      </c>
      <c r="H853" s="3" t="s">
        <v>61</v>
      </c>
      <c r="I853" s="3" t="s">
        <v>38</v>
      </c>
      <c r="J853" s="2" t="s">
        <v>2636</v>
      </c>
      <c r="K853" s="3" t="s">
        <v>106</v>
      </c>
      <c r="L853" s="3" t="s">
        <v>72</v>
      </c>
      <c r="M853" s="3" t="s">
        <v>32</v>
      </c>
      <c r="N853" s="3" t="s">
        <v>2637</v>
      </c>
      <c r="O853" s="3" t="s">
        <v>2638</v>
      </c>
      <c r="P853">
        <f>IF(IFERROR(VLOOKUP(crocodile_dataset[[#This Row],[Observation ID]],A855:A1853,1,FALSE),0),1,0)</f>
        <v>0</v>
      </c>
    </row>
    <row r="854" spans="1:16" x14ac:dyDescent="0.2">
      <c r="A854" s="4">
        <v>853</v>
      </c>
      <c r="B854" s="3" t="s">
        <v>115</v>
      </c>
      <c r="C854" s="3" t="s">
        <v>116</v>
      </c>
      <c r="D854" s="3" t="s">
        <v>17</v>
      </c>
      <c r="E854" s="3" t="s">
        <v>18</v>
      </c>
      <c r="F854" s="1">
        <v>3.02</v>
      </c>
      <c r="G854" s="1">
        <v>283.5</v>
      </c>
      <c r="H854" s="3" t="s">
        <v>37</v>
      </c>
      <c r="I854" s="3" t="s">
        <v>20</v>
      </c>
      <c r="J854" s="2" t="s">
        <v>2639</v>
      </c>
      <c r="K854" s="3" t="s">
        <v>282</v>
      </c>
      <c r="L854" s="3" t="s">
        <v>56</v>
      </c>
      <c r="M854" s="3" t="s">
        <v>24</v>
      </c>
      <c r="N854" s="3" t="s">
        <v>2640</v>
      </c>
      <c r="O854" s="3" t="s">
        <v>2641</v>
      </c>
      <c r="P854">
        <f>IF(IFERROR(VLOOKUP(crocodile_dataset[[#This Row],[Observation ID]],A856:A1854,1,FALSE),0),1,0)</f>
        <v>0</v>
      </c>
    </row>
    <row r="855" spans="1:16" x14ac:dyDescent="0.2">
      <c r="A855" s="4">
        <v>854</v>
      </c>
      <c r="B855" s="3" t="s">
        <v>320</v>
      </c>
      <c r="C855" s="3" t="s">
        <v>321</v>
      </c>
      <c r="D855" s="3" t="s">
        <v>17</v>
      </c>
      <c r="E855" s="3" t="s">
        <v>203</v>
      </c>
      <c r="F855" s="1">
        <v>2.2200000000000002</v>
      </c>
      <c r="G855" s="1">
        <v>83.9</v>
      </c>
      <c r="H855" s="3" t="s">
        <v>61</v>
      </c>
      <c r="I855" s="3" t="s">
        <v>38</v>
      </c>
      <c r="J855" s="2" t="s">
        <v>2642</v>
      </c>
      <c r="K855" s="3" t="s">
        <v>330</v>
      </c>
      <c r="L855" s="3" t="s">
        <v>355</v>
      </c>
      <c r="M855" s="3" t="s">
        <v>323</v>
      </c>
      <c r="N855" s="3" t="s">
        <v>2643</v>
      </c>
      <c r="O855" s="3" t="s">
        <v>2644</v>
      </c>
      <c r="P855">
        <f>IF(IFERROR(VLOOKUP(crocodile_dataset[[#This Row],[Observation ID]],A857:A1855,1,FALSE),0),1,0)</f>
        <v>0</v>
      </c>
    </row>
    <row r="856" spans="1:16" x14ac:dyDescent="0.2">
      <c r="A856" s="4">
        <v>855</v>
      </c>
      <c r="B856" s="3" t="s">
        <v>35</v>
      </c>
      <c r="C856" s="3" t="s">
        <v>36</v>
      </c>
      <c r="D856" s="3" t="s">
        <v>17</v>
      </c>
      <c r="E856" s="3" t="s">
        <v>18</v>
      </c>
      <c r="F856" s="1">
        <v>3.98</v>
      </c>
      <c r="G856" s="1">
        <v>445.1</v>
      </c>
      <c r="H856" s="3" t="s">
        <v>19</v>
      </c>
      <c r="I856" s="3" t="s">
        <v>38</v>
      </c>
      <c r="J856" s="2" t="s">
        <v>2645</v>
      </c>
      <c r="K856" s="3" t="s">
        <v>240</v>
      </c>
      <c r="L856" s="3" t="s">
        <v>40</v>
      </c>
      <c r="M856" s="3" t="s">
        <v>41</v>
      </c>
      <c r="N856" s="3" t="s">
        <v>2646</v>
      </c>
      <c r="O856" s="3" t="s">
        <v>2647</v>
      </c>
      <c r="P856">
        <f>IF(IFERROR(VLOOKUP(crocodile_dataset[[#This Row],[Observation ID]],A858:A1856,1,FALSE),0),1,0)</f>
        <v>0</v>
      </c>
    </row>
    <row r="857" spans="1:16" x14ac:dyDescent="0.2">
      <c r="A857" s="4">
        <v>856</v>
      </c>
      <c r="B857" s="3" t="s">
        <v>115</v>
      </c>
      <c r="C857" s="3" t="s">
        <v>116</v>
      </c>
      <c r="D857" s="3" t="s">
        <v>17</v>
      </c>
      <c r="E857" s="3" t="s">
        <v>18</v>
      </c>
      <c r="F857" s="1">
        <v>4.4800000000000004</v>
      </c>
      <c r="G857" s="1">
        <v>604.79999999999995</v>
      </c>
      <c r="H857" s="3" t="s">
        <v>19</v>
      </c>
      <c r="I857" s="3" t="s">
        <v>20</v>
      </c>
      <c r="J857" s="2" t="s">
        <v>2648</v>
      </c>
      <c r="K857" s="3" t="s">
        <v>139</v>
      </c>
      <c r="L857" s="3" t="s">
        <v>80</v>
      </c>
      <c r="M857" s="3" t="s">
        <v>24</v>
      </c>
      <c r="N857" s="3" t="s">
        <v>2649</v>
      </c>
      <c r="O857" s="3" t="s">
        <v>2650</v>
      </c>
      <c r="P857">
        <f>IF(IFERROR(VLOOKUP(crocodile_dataset[[#This Row],[Observation ID]],A859:A1857,1,FALSE),0),1,0)</f>
        <v>0</v>
      </c>
    </row>
    <row r="858" spans="1:16" x14ac:dyDescent="0.2">
      <c r="A858" s="4">
        <v>857</v>
      </c>
      <c r="B858" s="3" t="s">
        <v>183</v>
      </c>
      <c r="C858" s="3" t="s">
        <v>184</v>
      </c>
      <c r="D858" s="3" t="s">
        <v>17</v>
      </c>
      <c r="E858" s="3" t="s">
        <v>18</v>
      </c>
      <c r="F858" s="1">
        <v>1.69</v>
      </c>
      <c r="G858" s="1">
        <v>51.5</v>
      </c>
      <c r="H858" s="3" t="s">
        <v>61</v>
      </c>
      <c r="I858" s="3" t="s">
        <v>38</v>
      </c>
      <c r="J858" s="2" t="s">
        <v>2651</v>
      </c>
      <c r="K858" s="3" t="s">
        <v>130</v>
      </c>
      <c r="L858" s="3" t="s">
        <v>788</v>
      </c>
      <c r="M858" s="3" t="s">
        <v>41</v>
      </c>
      <c r="N858" s="3" t="s">
        <v>2652</v>
      </c>
      <c r="O858" s="3" t="s">
        <v>2653</v>
      </c>
      <c r="P858">
        <f>IF(IFERROR(VLOOKUP(crocodile_dataset[[#This Row],[Observation ID]],A860:A1858,1,FALSE),0),1,0)</f>
        <v>0</v>
      </c>
    </row>
    <row r="859" spans="1:16" x14ac:dyDescent="0.2">
      <c r="A859" s="4">
        <v>858</v>
      </c>
      <c r="B859" s="3" t="s">
        <v>320</v>
      </c>
      <c r="C859" s="3" t="s">
        <v>321</v>
      </c>
      <c r="D859" s="3" t="s">
        <v>17</v>
      </c>
      <c r="E859" s="3" t="s">
        <v>203</v>
      </c>
      <c r="F859" s="1">
        <v>2.25</v>
      </c>
      <c r="G859" s="1">
        <v>79.099999999999994</v>
      </c>
      <c r="H859" s="3" t="s">
        <v>19</v>
      </c>
      <c r="I859" s="3" t="s">
        <v>20</v>
      </c>
      <c r="J859" s="2" t="s">
        <v>2654</v>
      </c>
      <c r="K859" s="3" t="s">
        <v>330</v>
      </c>
      <c r="L859" s="3" t="s">
        <v>23</v>
      </c>
      <c r="M859" s="3" t="s">
        <v>323</v>
      </c>
      <c r="N859" s="3" t="s">
        <v>2655</v>
      </c>
      <c r="O859" s="3" t="s">
        <v>2656</v>
      </c>
      <c r="P859">
        <f>IF(IFERROR(VLOOKUP(crocodile_dataset[[#This Row],[Observation ID]],A861:A1859,1,FALSE),0),1,0)</f>
        <v>0</v>
      </c>
    </row>
    <row r="860" spans="1:16" x14ac:dyDescent="0.2">
      <c r="A860" s="4">
        <v>859</v>
      </c>
      <c r="B860" s="3" t="s">
        <v>320</v>
      </c>
      <c r="C860" s="3" t="s">
        <v>321</v>
      </c>
      <c r="D860" s="3" t="s">
        <v>17</v>
      </c>
      <c r="E860" s="3" t="s">
        <v>203</v>
      </c>
      <c r="F860" s="1">
        <v>2.35</v>
      </c>
      <c r="G860" s="1">
        <v>105.8</v>
      </c>
      <c r="H860" s="3" t="s">
        <v>61</v>
      </c>
      <c r="I860" s="3" t="s">
        <v>38</v>
      </c>
      <c r="J860" s="2" t="s">
        <v>2657</v>
      </c>
      <c r="K860" s="3" t="s">
        <v>297</v>
      </c>
      <c r="L860" s="3" t="s">
        <v>355</v>
      </c>
      <c r="M860" s="3" t="s">
        <v>323</v>
      </c>
      <c r="N860" s="3" t="s">
        <v>2658</v>
      </c>
      <c r="O860" s="3" t="s">
        <v>2659</v>
      </c>
      <c r="P860">
        <f>IF(IFERROR(VLOOKUP(crocodile_dataset[[#This Row],[Observation ID]],A862:A1860,1,FALSE),0),1,0)</f>
        <v>0</v>
      </c>
    </row>
    <row r="861" spans="1:16" x14ac:dyDescent="0.2">
      <c r="A861" s="4">
        <v>860</v>
      </c>
      <c r="B861" s="3" t="s">
        <v>120</v>
      </c>
      <c r="C861" s="3" t="s">
        <v>121</v>
      </c>
      <c r="D861" s="3" t="s">
        <v>17</v>
      </c>
      <c r="E861" s="3" t="s">
        <v>18</v>
      </c>
      <c r="F861" s="1">
        <v>3.16</v>
      </c>
      <c r="G861" s="1">
        <v>155.19999999999999</v>
      </c>
      <c r="H861" s="3" t="s">
        <v>19</v>
      </c>
      <c r="I861" s="3" t="s">
        <v>38</v>
      </c>
      <c r="J861" s="2" t="s">
        <v>1097</v>
      </c>
      <c r="K861" s="3" t="s">
        <v>123</v>
      </c>
      <c r="L861" s="3" t="s">
        <v>124</v>
      </c>
      <c r="M861" s="3" t="s">
        <v>73</v>
      </c>
      <c r="N861" s="3" t="s">
        <v>2660</v>
      </c>
      <c r="O861" s="3" t="s">
        <v>2661</v>
      </c>
      <c r="P861">
        <f>IF(IFERROR(VLOOKUP(crocodile_dataset[[#This Row],[Observation ID]],A863:A1861,1,FALSE),0),1,0)</f>
        <v>0</v>
      </c>
    </row>
    <row r="862" spans="1:16" x14ac:dyDescent="0.2">
      <c r="A862" s="4">
        <v>861</v>
      </c>
      <c r="B862" s="3" t="s">
        <v>35</v>
      </c>
      <c r="C862" s="3" t="s">
        <v>36</v>
      </c>
      <c r="D862" s="3" t="s">
        <v>17</v>
      </c>
      <c r="E862" s="3" t="s">
        <v>18</v>
      </c>
      <c r="F862" s="1">
        <v>4.8099999999999996</v>
      </c>
      <c r="G862" s="1">
        <v>636.5</v>
      </c>
      <c r="H862" s="3" t="s">
        <v>19</v>
      </c>
      <c r="I862" s="3" t="s">
        <v>20</v>
      </c>
      <c r="J862" s="2" t="s">
        <v>2662</v>
      </c>
      <c r="K862" s="3" t="s">
        <v>240</v>
      </c>
      <c r="L862" s="3" t="s">
        <v>244</v>
      </c>
      <c r="M862" s="3" t="s">
        <v>41</v>
      </c>
      <c r="N862" s="3" t="s">
        <v>548</v>
      </c>
      <c r="O862" s="3" t="s">
        <v>2663</v>
      </c>
      <c r="P862">
        <f>IF(IFERROR(VLOOKUP(crocodile_dataset[[#This Row],[Observation ID]],A864:A1862,1,FALSE),0),1,0)</f>
        <v>0</v>
      </c>
    </row>
    <row r="863" spans="1:16" x14ac:dyDescent="0.2">
      <c r="A863" s="4">
        <v>862</v>
      </c>
      <c r="B863" s="3" t="s">
        <v>183</v>
      </c>
      <c r="C863" s="3" t="s">
        <v>184</v>
      </c>
      <c r="D863" s="3" t="s">
        <v>17</v>
      </c>
      <c r="E863" s="3" t="s">
        <v>18</v>
      </c>
      <c r="F863" s="1">
        <v>1.94</v>
      </c>
      <c r="G863" s="1">
        <v>51.7</v>
      </c>
      <c r="H863" s="3" t="s">
        <v>61</v>
      </c>
      <c r="I863" s="3" t="s">
        <v>104</v>
      </c>
      <c r="J863" s="2" t="s">
        <v>2664</v>
      </c>
      <c r="K863" s="3" t="s">
        <v>130</v>
      </c>
      <c r="L863" s="3" t="s">
        <v>788</v>
      </c>
      <c r="M863" s="3" t="s">
        <v>41</v>
      </c>
      <c r="N863" s="3" t="s">
        <v>2665</v>
      </c>
      <c r="O863" s="3" t="s">
        <v>2666</v>
      </c>
      <c r="P863">
        <f>IF(IFERROR(VLOOKUP(crocodile_dataset[[#This Row],[Observation ID]],A865:A1863,1,FALSE),0),1,0)</f>
        <v>0</v>
      </c>
    </row>
    <row r="864" spans="1:16" x14ac:dyDescent="0.2">
      <c r="A864" s="4">
        <v>863</v>
      </c>
      <c r="B864" s="3" t="s">
        <v>27</v>
      </c>
      <c r="C864" s="3" t="s">
        <v>28</v>
      </c>
      <c r="D864" s="3" t="s">
        <v>17</v>
      </c>
      <c r="E864" s="3" t="s">
        <v>18</v>
      </c>
      <c r="F864" s="1">
        <v>2.8</v>
      </c>
      <c r="G864" s="1">
        <v>157.6</v>
      </c>
      <c r="H864" s="3" t="s">
        <v>19</v>
      </c>
      <c r="I864" s="3" t="s">
        <v>20</v>
      </c>
      <c r="J864" s="2" t="s">
        <v>2667</v>
      </c>
      <c r="K864" s="3" t="s">
        <v>45</v>
      </c>
      <c r="L864" s="3" t="s">
        <v>131</v>
      </c>
      <c r="M864" s="3" t="s">
        <v>32</v>
      </c>
      <c r="N864" s="3" t="s">
        <v>2668</v>
      </c>
      <c r="O864" s="3" t="s">
        <v>2669</v>
      </c>
      <c r="P864">
        <f>IF(IFERROR(VLOOKUP(crocodile_dataset[[#This Row],[Observation ID]],A866:A1864,1,FALSE),0),1,0)</f>
        <v>0</v>
      </c>
    </row>
    <row r="865" spans="1:16" x14ac:dyDescent="0.2">
      <c r="A865" s="4">
        <v>864</v>
      </c>
      <c r="B865" s="3" t="s">
        <v>201</v>
      </c>
      <c r="C865" s="3" t="s">
        <v>202</v>
      </c>
      <c r="D865" s="3" t="s">
        <v>17</v>
      </c>
      <c r="E865" s="3" t="s">
        <v>203</v>
      </c>
      <c r="F865" s="1">
        <v>2.48</v>
      </c>
      <c r="G865" s="1">
        <v>122.3</v>
      </c>
      <c r="H865" s="3" t="s">
        <v>19</v>
      </c>
      <c r="I865" s="3" t="s">
        <v>20</v>
      </c>
      <c r="J865" s="2" t="s">
        <v>2670</v>
      </c>
      <c r="K865" s="3" t="s">
        <v>282</v>
      </c>
      <c r="L865" s="3" t="s">
        <v>259</v>
      </c>
      <c r="M865" s="3" t="s">
        <v>41</v>
      </c>
      <c r="N865" s="3" t="s">
        <v>2671</v>
      </c>
      <c r="O865" s="3" t="s">
        <v>2672</v>
      </c>
      <c r="P865">
        <f>IF(IFERROR(VLOOKUP(crocodile_dataset[[#This Row],[Observation ID]],A867:A1865,1,FALSE),0),1,0)</f>
        <v>0</v>
      </c>
    </row>
    <row r="866" spans="1:16" x14ac:dyDescent="0.2">
      <c r="A866" s="4">
        <v>865</v>
      </c>
      <c r="B866" s="3" t="s">
        <v>127</v>
      </c>
      <c r="C866" s="3" t="s">
        <v>128</v>
      </c>
      <c r="D866" s="3" t="s">
        <v>17</v>
      </c>
      <c r="E866" s="3" t="s">
        <v>18</v>
      </c>
      <c r="F866" s="1">
        <v>5.2</v>
      </c>
      <c r="G866" s="1">
        <v>751.3</v>
      </c>
      <c r="H866" s="3" t="s">
        <v>19</v>
      </c>
      <c r="I866" s="3" t="s">
        <v>104</v>
      </c>
      <c r="J866" s="2" t="s">
        <v>2673</v>
      </c>
      <c r="K866" s="3" t="s">
        <v>52</v>
      </c>
      <c r="L866" s="3" t="s">
        <v>31</v>
      </c>
      <c r="M866" s="3" t="s">
        <v>24</v>
      </c>
      <c r="N866" s="3" t="s">
        <v>2674</v>
      </c>
      <c r="O866" s="3" t="s">
        <v>2675</v>
      </c>
      <c r="P866">
        <f>IF(IFERROR(VLOOKUP(crocodile_dataset[[#This Row],[Observation ID]],A868:A1866,1,FALSE),0),1,0)</f>
        <v>0</v>
      </c>
    </row>
    <row r="867" spans="1:16" x14ac:dyDescent="0.2">
      <c r="A867" s="4">
        <v>866</v>
      </c>
      <c r="B867" s="3" t="s">
        <v>59</v>
      </c>
      <c r="C867" s="3" t="s">
        <v>60</v>
      </c>
      <c r="D867" s="3" t="s">
        <v>17</v>
      </c>
      <c r="E867" s="3" t="s">
        <v>18</v>
      </c>
      <c r="F867" s="1">
        <v>2.86</v>
      </c>
      <c r="G867" s="1">
        <v>145.6</v>
      </c>
      <c r="H867" s="3" t="s">
        <v>19</v>
      </c>
      <c r="I867" s="3" t="s">
        <v>104</v>
      </c>
      <c r="J867" s="2" t="s">
        <v>2676</v>
      </c>
      <c r="K867" s="3" t="s">
        <v>63</v>
      </c>
      <c r="L867" s="3" t="s">
        <v>64</v>
      </c>
      <c r="M867" s="3" t="s">
        <v>41</v>
      </c>
      <c r="N867" s="3" t="s">
        <v>2677</v>
      </c>
      <c r="O867" s="3" t="s">
        <v>2678</v>
      </c>
      <c r="P867">
        <f>IF(IFERROR(VLOOKUP(crocodile_dataset[[#This Row],[Observation ID]],A869:A1867,1,FALSE),0),1,0)</f>
        <v>0</v>
      </c>
    </row>
    <row r="868" spans="1:16" x14ac:dyDescent="0.2">
      <c r="A868" s="4">
        <v>867</v>
      </c>
      <c r="B868" s="3" t="s">
        <v>145</v>
      </c>
      <c r="C868" s="3" t="s">
        <v>146</v>
      </c>
      <c r="D868" s="3" t="s">
        <v>17</v>
      </c>
      <c r="E868" s="3" t="s">
        <v>18</v>
      </c>
      <c r="F868" s="1">
        <v>2.48</v>
      </c>
      <c r="G868" s="1">
        <v>108.1</v>
      </c>
      <c r="H868" s="3" t="s">
        <v>19</v>
      </c>
      <c r="I868" s="3" t="s">
        <v>20</v>
      </c>
      <c r="J868" s="2" t="s">
        <v>2679</v>
      </c>
      <c r="K868" s="3" t="s">
        <v>148</v>
      </c>
      <c r="L868" s="3" t="s">
        <v>475</v>
      </c>
      <c r="M868" s="3" t="s">
        <v>41</v>
      </c>
      <c r="N868" s="3" t="s">
        <v>2680</v>
      </c>
      <c r="O868" s="3" t="s">
        <v>2681</v>
      </c>
      <c r="P868">
        <f>IF(IFERROR(VLOOKUP(crocodile_dataset[[#This Row],[Observation ID]],A870:A1868,1,FALSE),0),1,0)</f>
        <v>0</v>
      </c>
    </row>
    <row r="869" spans="1:16" x14ac:dyDescent="0.2">
      <c r="A869" s="4">
        <v>868</v>
      </c>
      <c r="B869" s="3" t="s">
        <v>183</v>
      </c>
      <c r="C869" s="3" t="s">
        <v>184</v>
      </c>
      <c r="D869" s="3" t="s">
        <v>17</v>
      </c>
      <c r="E869" s="3" t="s">
        <v>18</v>
      </c>
      <c r="F869" s="1">
        <v>1.68</v>
      </c>
      <c r="G869" s="1">
        <v>40.4</v>
      </c>
      <c r="H869" s="3" t="s">
        <v>19</v>
      </c>
      <c r="I869" s="3" t="s">
        <v>104</v>
      </c>
      <c r="J869" s="2" t="s">
        <v>2682</v>
      </c>
      <c r="K869" s="3" t="s">
        <v>130</v>
      </c>
      <c r="L869" s="3" t="s">
        <v>788</v>
      </c>
      <c r="M869" s="3" t="s">
        <v>41</v>
      </c>
      <c r="N869" s="3" t="s">
        <v>2683</v>
      </c>
      <c r="O869" s="3" t="s">
        <v>2684</v>
      </c>
      <c r="P869">
        <f>IF(IFERROR(VLOOKUP(crocodile_dataset[[#This Row],[Observation ID]],A871:A1869,1,FALSE),0),1,0)</f>
        <v>0</v>
      </c>
    </row>
    <row r="870" spans="1:16" x14ac:dyDescent="0.2">
      <c r="A870" s="4">
        <v>869</v>
      </c>
      <c r="B870" s="3" t="s">
        <v>188</v>
      </c>
      <c r="C870" s="3" t="s">
        <v>189</v>
      </c>
      <c r="D870" s="3" t="s">
        <v>17</v>
      </c>
      <c r="E870" s="3" t="s">
        <v>18</v>
      </c>
      <c r="F870" s="1">
        <v>1.98</v>
      </c>
      <c r="G870" s="1">
        <v>58.9</v>
      </c>
      <c r="H870" s="3" t="s">
        <v>37</v>
      </c>
      <c r="I870" s="3" t="s">
        <v>104</v>
      </c>
      <c r="J870" s="2" t="s">
        <v>2685</v>
      </c>
      <c r="K870" s="3" t="s">
        <v>191</v>
      </c>
      <c r="L870" s="3" t="s">
        <v>80</v>
      </c>
      <c r="M870" s="3" t="s">
        <v>24</v>
      </c>
      <c r="N870" s="3" t="s">
        <v>2686</v>
      </c>
      <c r="O870" s="3" t="s">
        <v>2687</v>
      </c>
      <c r="P870">
        <f>IF(IFERROR(VLOOKUP(crocodile_dataset[[#This Row],[Observation ID]],A872:A1870,1,FALSE),0),1,0)</f>
        <v>0</v>
      </c>
    </row>
    <row r="871" spans="1:16" x14ac:dyDescent="0.2">
      <c r="A871" s="4">
        <v>870</v>
      </c>
      <c r="B871" s="3" t="s">
        <v>201</v>
      </c>
      <c r="C871" s="3" t="s">
        <v>202</v>
      </c>
      <c r="D871" s="3" t="s">
        <v>17</v>
      </c>
      <c r="E871" s="3" t="s">
        <v>203</v>
      </c>
      <c r="F871" s="1">
        <v>2.62</v>
      </c>
      <c r="G871" s="1">
        <v>120.6</v>
      </c>
      <c r="H871" s="3" t="s">
        <v>19</v>
      </c>
      <c r="I871" s="3" t="s">
        <v>38</v>
      </c>
      <c r="J871" s="2" t="s">
        <v>2688</v>
      </c>
      <c r="K871" s="3" t="s">
        <v>106</v>
      </c>
      <c r="L871" s="3" t="s">
        <v>23</v>
      </c>
      <c r="M871" s="3" t="s">
        <v>41</v>
      </c>
      <c r="N871" s="3" t="s">
        <v>2689</v>
      </c>
      <c r="O871" s="3" t="s">
        <v>2690</v>
      </c>
      <c r="P871">
        <f>IF(IFERROR(VLOOKUP(crocodile_dataset[[#This Row],[Observation ID]],A873:A1871,1,FALSE),0),1,0)</f>
        <v>0</v>
      </c>
    </row>
    <row r="872" spans="1:16" x14ac:dyDescent="0.2">
      <c r="A872" s="4">
        <v>871</v>
      </c>
      <c r="B872" s="3" t="s">
        <v>127</v>
      </c>
      <c r="C872" s="3" t="s">
        <v>128</v>
      </c>
      <c r="D872" s="3" t="s">
        <v>17</v>
      </c>
      <c r="E872" s="3" t="s">
        <v>18</v>
      </c>
      <c r="F872" s="1">
        <v>5.48</v>
      </c>
      <c r="G872" s="1">
        <v>918.4</v>
      </c>
      <c r="H872" s="3" t="s">
        <v>19</v>
      </c>
      <c r="I872" s="3" t="s">
        <v>104</v>
      </c>
      <c r="J872" s="2" t="s">
        <v>2691</v>
      </c>
      <c r="K872" s="3" t="s">
        <v>210</v>
      </c>
      <c r="L872" s="3" t="s">
        <v>31</v>
      </c>
      <c r="M872" s="3" t="s">
        <v>24</v>
      </c>
      <c r="N872" s="3" t="s">
        <v>2692</v>
      </c>
      <c r="O872" s="3" t="s">
        <v>2693</v>
      </c>
      <c r="P872">
        <f>IF(IFERROR(VLOOKUP(crocodile_dataset[[#This Row],[Observation ID]],A874:A1872,1,FALSE),0),1,0)</f>
        <v>0</v>
      </c>
    </row>
    <row r="873" spans="1:16" x14ac:dyDescent="0.2">
      <c r="A873" s="4">
        <v>872</v>
      </c>
      <c r="B873" s="3" t="s">
        <v>35</v>
      </c>
      <c r="C873" s="3" t="s">
        <v>36</v>
      </c>
      <c r="D873" s="3" t="s">
        <v>17</v>
      </c>
      <c r="E873" s="3" t="s">
        <v>18</v>
      </c>
      <c r="F873" s="1">
        <v>3.9</v>
      </c>
      <c r="G873" s="1">
        <v>427.3</v>
      </c>
      <c r="H873" s="3" t="s">
        <v>61</v>
      </c>
      <c r="I873" s="3" t="s">
        <v>104</v>
      </c>
      <c r="J873" s="2" t="s">
        <v>2694</v>
      </c>
      <c r="K873" s="3" t="s">
        <v>30</v>
      </c>
      <c r="L873" s="3" t="s">
        <v>40</v>
      </c>
      <c r="M873" s="3" t="s">
        <v>41</v>
      </c>
      <c r="N873" s="3" t="s">
        <v>2695</v>
      </c>
      <c r="O873" s="3" t="s">
        <v>2696</v>
      </c>
      <c r="P873">
        <f>IF(IFERROR(VLOOKUP(crocodile_dataset[[#This Row],[Observation ID]],A875:A1873,1,FALSE),0),1,0)</f>
        <v>0</v>
      </c>
    </row>
    <row r="874" spans="1:16" x14ac:dyDescent="0.2">
      <c r="A874" s="4">
        <v>873</v>
      </c>
      <c r="B874" s="3" t="s">
        <v>145</v>
      </c>
      <c r="C874" s="3" t="s">
        <v>146</v>
      </c>
      <c r="D874" s="3" t="s">
        <v>17</v>
      </c>
      <c r="E874" s="3" t="s">
        <v>18</v>
      </c>
      <c r="F874" s="1">
        <v>2.69</v>
      </c>
      <c r="G874" s="1">
        <v>102.7</v>
      </c>
      <c r="H874" s="3" t="s">
        <v>61</v>
      </c>
      <c r="I874" s="3" t="s">
        <v>38</v>
      </c>
      <c r="J874" s="2" t="s">
        <v>2697</v>
      </c>
      <c r="K874" s="3" t="s">
        <v>148</v>
      </c>
      <c r="L874" s="3" t="s">
        <v>475</v>
      </c>
      <c r="M874" s="3" t="s">
        <v>41</v>
      </c>
      <c r="N874" s="3" t="s">
        <v>2698</v>
      </c>
      <c r="O874" s="3" t="s">
        <v>2699</v>
      </c>
      <c r="P874">
        <f>IF(IFERROR(VLOOKUP(crocodile_dataset[[#This Row],[Observation ID]],A876:A1874,1,FALSE),0),1,0)</f>
        <v>0</v>
      </c>
    </row>
    <row r="875" spans="1:16" x14ac:dyDescent="0.2">
      <c r="A875" s="4">
        <v>874</v>
      </c>
      <c r="B875" s="3" t="s">
        <v>35</v>
      </c>
      <c r="C875" s="3" t="s">
        <v>36</v>
      </c>
      <c r="D875" s="3" t="s">
        <v>17</v>
      </c>
      <c r="E875" s="3" t="s">
        <v>18</v>
      </c>
      <c r="F875" s="1">
        <v>3.26</v>
      </c>
      <c r="G875" s="1">
        <v>307.39999999999998</v>
      </c>
      <c r="H875" s="3" t="s">
        <v>19</v>
      </c>
      <c r="I875" s="3" t="s">
        <v>104</v>
      </c>
      <c r="J875" s="2" t="s">
        <v>2700</v>
      </c>
      <c r="K875" s="3" t="s">
        <v>30</v>
      </c>
      <c r="L875" s="3" t="s">
        <v>244</v>
      </c>
      <c r="M875" s="3" t="s">
        <v>41</v>
      </c>
      <c r="N875" s="3" t="s">
        <v>2701</v>
      </c>
      <c r="O875" s="3" t="s">
        <v>2702</v>
      </c>
      <c r="P875">
        <f>IF(IFERROR(VLOOKUP(crocodile_dataset[[#This Row],[Observation ID]],A877:A1875,1,FALSE),0),1,0)</f>
        <v>0</v>
      </c>
    </row>
    <row r="876" spans="1:16" x14ac:dyDescent="0.2">
      <c r="A876" s="4">
        <v>875</v>
      </c>
      <c r="B876" s="3" t="s">
        <v>145</v>
      </c>
      <c r="C876" s="3" t="s">
        <v>146</v>
      </c>
      <c r="D876" s="3" t="s">
        <v>17</v>
      </c>
      <c r="E876" s="3" t="s">
        <v>18</v>
      </c>
      <c r="F876" s="1">
        <v>2.56</v>
      </c>
      <c r="G876" s="1">
        <v>97.8</v>
      </c>
      <c r="H876" s="3" t="s">
        <v>19</v>
      </c>
      <c r="I876" s="3" t="s">
        <v>104</v>
      </c>
      <c r="J876" s="2" t="s">
        <v>2703</v>
      </c>
      <c r="K876" s="3" t="s">
        <v>148</v>
      </c>
      <c r="L876" s="3" t="s">
        <v>475</v>
      </c>
      <c r="M876" s="3" t="s">
        <v>41</v>
      </c>
      <c r="N876" s="3" t="s">
        <v>2704</v>
      </c>
      <c r="O876" s="3" t="s">
        <v>2705</v>
      </c>
      <c r="P876">
        <f>IF(IFERROR(VLOOKUP(crocodile_dataset[[#This Row],[Observation ID]],A878:A1876,1,FALSE),0),1,0)</f>
        <v>0</v>
      </c>
    </row>
    <row r="877" spans="1:16" x14ac:dyDescent="0.2">
      <c r="A877" s="4">
        <v>876</v>
      </c>
      <c r="B877" s="3" t="s">
        <v>320</v>
      </c>
      <c r="C877" s="3" t="s">
        <v>321</v>
      </c>
      <c r="D877" s="3" t="s">
        <v>17</v>
      </c>
      <c r="E877" s="3" t="s">
        <v>203</v>
      </c>
      <c r="F877" s="1">
        <v>1.1000000000000001</v>
      </c>
      <c r="G877" s="1">
        <v>37.700000000000003</v>
      </c>
      <c r="H877" s="3" t="s">
        <v>37</v>
      </c>
      <c r="I877" s="3" t="s">
        <v>20</v>
      </c>
      <c r="J877" s="2" t="s">
        <v>2706</v>
      </c>
      <c r="K877" s="3" t="s">
        <v>330</v>
      </c>
      <c r="L877" s="3" t="s">
        <v>23</v>
      </c>
      <c r="M877" s="3" t="s">
        <v>323</v>
      </c>
      <c r="N877" s="3" t="s">
        <v>2707</v>
      </c>
      <c r="O877" s="3" t="s">
        <v>2708</v>
      </c>
      <c r="P877">
        <f>IF(IFERROR(VLOOKUP(crocodile_dataset[[#This Row],[Observation ID]],A879:A1877,1,FALSE),0),1,0)</f>
        <v>0</v>
      </c>
    </row>
    <row r="878" spans="1:16" x14ac:dyDescent="0.2">
      <c r="A878" s="4">
        <v>877</v>
      </c>
      <c r="B878" s="3" t="s">
        <v>49</v>
      </c>
      <c r="C878" s="3" t="s">
        <v>50</v>
      </c>
      <c r="D878" s="3" t="s">
        <v>17</v>
      </c>
      <c r="E878" s="3" t="s">
        <v>18</v>
      </c>
      <c r="F878" s="1">
        <v>3.07</v>
      </c>
      <c r="G878" s="1">
        <v>157.5</v>
      </c>
      <c r="H878" s="3" t="s">
        <v>19</v>
      </c>
      <c r="I878" s="3" t="s">
        <v>104</v>
      </c>
      <c r="J878" s="2" t="s">
        <v>1175</v>
      </c>
      <c r="K878" s="3" t="s">
        <v>1169</v>
      </c>
      <c r="L878" s="3" t="s">
        <v>56</v>
      </c>
      <c r="M878" s="3" t="s">
        <v>32</v>
      </c>
      <c r="N878" s="3" t="s">
        <v>2709</v>
      </c>
      <c r="O878" s="3" t="s">
        <v>2710</v>
      </c>
      <c r="P878">
        <f>IF(IFERROR(VLOOKUP(crocodile_dataset[[#This Row],[Observation ID]],A880:A1878,1,FALSE),0),1,0)</f>
        <v>0</v>
      </c>
    </row>
    <row r="879" spans="1:16" x14ac:dyDescent="0.2">
      <c r="A879" s="4">
        <v>878</v>
      </c>
      <c r="B879" s="3" t="s">
        <v>320</v>
      </c>
      <c r="C879" s="3" t="s">
        <v>321</v>
      </c>
      <c r="D879" s="3" t="s">
        <v>17</v>
      </c>
      <c r="E879" s="3" t="s">
        <v>203</v>
      </c>
      <c r="F879" s="1">
        <v>2.0099999999999998</v>
      </c>
      <c r="G879" s="1">
        <v>78.2</v>
      </c>
      <c r="H879" s="3" t="s">
        <v>19</v>
      </c>
      <c r="I879" s="3" t="s">
        <v>104</v>
      </c>
      <c r="J879" s="2" t="s">
        <v>636</v>
      </c>
      <c r="K879" s="3" t="s">
        <v>297</v>
      </c>
      <c r="L879" s="3" t="s">
        <v>23</v>
      </c>
      <c r="M879" s="3" t="s">
        <v>323</v>
      </c>
      <c r="N879" s="3" t="s">
        <v>2711</v>
      </c>
      <c r="O879" s="3" t="s">
        <v>2712</v>
      </c>
      <c r="P879">
        <f>IF(IFERROR(VLOOKUP(crocodile_dataset[[#This Row],[Observation ID]],A881:A1879,1,FALSE),0),1,0)</f>
        <v>0</v>
      </c>
    </row>
    <row r="880" spans="1:16" x14ac:dyDescent="0.2">
      <c r="A880" s="4">
        <v>879</v>
      </c>
      <c r="B880" s="3" t="s">
        <v>76</v>
      </c>
      <c r="C880" s="3" t="s">
        <v>77</v>
      </c>
      <c r="D880" s="3" t="s">
        <v>17</v>
      </c>
      <c r="E880" s="3" t="s">
        <v>18</v>
      </c>
      <c r="F880" s="1">
        <v>2.69</v>
      </c>
      <c r="G880" s="1">
        <v>132</v>
      </c>
      <c r="H880" s="3" t="s">
        <v>19</v>
      </c>
      <c r="I880" s="3" t="s">
        <v>104</v>
      </c>
      <c r="J880" s="2" t="s">
        <v>2713</v>
      </c>
      <c r="K880" s="3" t="s">
        <v>350</v>
      </c>
      <c r="L880" s="3" t="s">
        <v>80</v>
      </c>
      <c r="M880" s="3" t="s">
        <v>24</v>
      </c>
      <c r="N880" s="3" t="s">
        <v>2714</v>
      </c>
      <c r="O880" s="3" t="s">
        <v>2715</v>
      </c>
      <c r="P880">
        <f>IF(IFERROR(VLOOKUP(crocodile_dataset[[#This Row],[Observation ID]],A882:A1880,1,FALSE),0),1,0)</f>
        <v>0</v>
      </c>
    </row>
    <row r="881" spans="1:16" x14ac:dyDescent="0.2">
      <c r="A881" s="4">
        <v>880</v>
      </c>
      <c r="B881" s="3" t="s">
        <v>59</v>
      </c>
      <c r="C881" s="3" t="s">
        <v>60</v>
      </c>
      <c r="D881" s="3" t="s">
        <v>17</v>
      </c>
      <c r="E881" s="3" t="s">
        <v>18</v>
      </c>
      <c r="F881" s="1">
        <v>2.98</v>
      </c>
      <c r="G881" s="1">
        <v>178.7</v>
      </c>
      <c r="H881" s="3" t="s">
        <v>19</v>
      </c>
      <c r="I881" s="3" t="s">
        <v>104</v>
      </c>
      <c r="J881" s="2" t="s">
        <v>2716</v>
      </c>
      <c r="K881" s="3" t="s">
        <v>63</v>
      </c>
      <c r="L881" s="3" t="s">
        <v>23</v>
      </c>
      <c r="M881" s="3" t="s">
        <v>41</v>
      </c>
      <c r="N881" s="3" t="s">
        <v>2717</v>
      </c>
      <c r="O881" s="3" t="s">
        <v>2718</v>
      </c>
      <c r="P881">
        <f>IF(IFERROR(VLOOKUP(crocodile_dataset[[#This Row],[Observation ID]],A883:A1881,1,FALSE),0),1,0)</f>
        <v>0</v>
      </c>
    </row>
    <row r="882" spans="1:16" x14ac:dyDescent="0.2">
      <c r="A882" s="4">
        <v>881</v>
      </c>
      <c r="B882" s="3" t="s">
        <v>76</v>
      </c>
      <c r="C882" s="3" t="s">
        <v>77</v>
      </c>
      <c r="D882" s="3" t="s">
        <v>17</v>
      </c>
      <c r="E882" s="3" t="s">
        <v>18</v>
      </c>
      <c r="F882" s="1">
        <v>2.0499999999999998</v>
      </c>
      <c r="G882" s="1">
        <v>77</v>
      </c>
      <c r="H882" s="3" t="s">
        <v>19</v>
      </c>
      <c r="I882" s="3" t="s">
        <v>104</v>
      </c>
      <c r="J882" s="2" t="s">
        <v>2719</v>
      </c>
      <c r="K882" s="3" t="s">
        <v>350</v>
      </c>
      <c r="L882" s="3" t="s">
        <v>80</v>
      </c>
      <c r="M882" s="3" t="s">
        <v>24</v>
      </c>
      <c r="N882" s="3" t="s">
        <v>2720</v>
      </c>
      <c r="O882" s="3" t="s">
        <v>2721</v>
      </c>
      <c r="P882">
        <f>IF(IFERROR(VLOOKUP(crocodile_dataset[[#This Row],[Observation ID]],A884:A1882,1,FALSE),0),1,0)</f>
        <v>0</v>
      </c>
    </row>
    <row r="883" spans="1:16" x14ac:dyDescent="0.2">
      <c r="A883" s="4">
        <v>882</v>
      </c>
      <c r="B883" s="3" t="s">
        <v>127</v>
      </c>
      <c r="C883" s="3" t="s">
        <v>128</v>
      </c>
      <c r="D883" s="3" t="s">
        <v>17</v>
      </c>
      <c r="E883" s="3" t="s">
        <v>18</v>
      </c>
      <c r="F883" s="1">
        <v>4.2300000000000004</v>
      </c>
      <c r="G883" s="1">
        <v>524.70000000000005</v>
      </c>
      <c r="H883" s="3" t="s">
        <v>61</v>
      </c>
      <c r="I883" s="3" t="s">
        <v>20</v>
      </c>
      <c r="J883" s="2" t="s">
        <v>2722</v>
      </c>
      <c r="K883" s="3" t="s">
        <v>286</v>
      </c>
      <c r="L883" s="3" t="s">
        <v>31</v>
      </c>
      <c r="M883" s="3" t="s">
        <v>24</v>
      </c>
      <c r="N883" s="3" t="s">
        <v>2723</v>
      </c>
      <c r="O883" s="3" t="s">
        <v>2724</v>
      </c>
      <c r="P883">
        <f>IF(IFERROR(VLOOKUP(crocodile_dataset[[#This Row],[Observation ID]],A885:A1883,1,FALSE),0),1,0)</f>
        <v>0</v>
      </c>
    </row>
    <row r="884" spans="1:16" x14ac:dyDescent="0.2">
      <c r="A884" s="4">
        <v>883</v>
      </c>
      <c r="B884" s="3" t="s">
        <v>392</v>
      </c>
      <c r="C884" s="3" t="s">
        <v>393</v>
      </c>
      <c r="D884" s="3" t="s">
        <v>17</v>
      </c>
      <c r="E884" s="3" t="s">
        <v>18</v>
      </c>
      <c r="F884" s="1">
        <v>3.03</v>
      </c>
      <c r="G884" s="1">
        <v>118.1</v>
      </c>
      <c r="H884" s="3" t="s">
        <v>19</v>
      </c>
      <c r="I884" s="3" t="s">
        <v>38</v>
      </c>
      <c r="J884" s="2" t="s">
        <v>565</v>
      </c>
      <c r="K884" s="3" t="s">
        <v>191</v>
      </c>
      <c r="L884" s="3" t="s">
        <v>475</v>
      </c>
      <c r="M884" s="3" t="s">
        <v>24</v>
      </c>
      <c r="N884" s="3" t="s">
        <v>2725</v>
      </c>
      <c r="O884" s="3" t="s">
        <v>2726</v>
      </c>
      <c r="P884">
        <f>IF(IFERROR(VLOOKUP(crocodile_dataset[[#This Row],[Observation ID]],A886:A1884,1,FALSE),0),1,0)</f>
        <v>0</v>
      </c>
    </row>
    <row r="885" spans="1:16" x14ac:dyDescent="0.2">
      <c r="A885" s="4">
        <v>884</v>
      </c>
      <c r="B885" s="3" t="s">
        <v>27</v>
      </c>
      <c r="C885" s="3" t="s">
        <v>28</v>
      </c>
      <c r="D885" s="3" t="s">
        <v>17</v>
      </c>
      <c r="E885" s="3" t="s">
        <v>18</v>
      </c>
      <c r="F885" s="1">
        <v>3.09</v>
      </c>
      <c r="G885" s="1">
        <v>187.3</v>
      </c>
      <c r="H885" s="3" t="s">
        <v>61</v>
      </c>
      <c r="I885" s="3" t="s">
        <v>38</v>
      </c>
      <c r="J885" s="2" t="s">
        <v>2727</v>
      </c>
      <c r="K885" s="3" t="s">
        <v>30</v>
      </c>
      <c r="L885" s="3" t="s">
        <v>317</v>
      </c>
      <c r="M885" s="3" t="s">
        <v>32</v>
      </c>
      <c r="N885" s="3" t="s">
        <v>2728</v>
      </c>
      <c r="O885" s="3" t="s">
        <v>2729</v>
      </c>
      <c r="P885">
        <f>IF(IFERROR(VLOOKUP(crocodile_dataset[[#This Row],[Observation ID]],A887:A1885,1,FALSE),0),1,0)</f>
        <v>0</v>
      </c>
    </row>
    <row r="886" spans="1:16" x14ac:dyDescent="0.2">
      <c r="A886" s="4">
        <v>885</v>
      </c>
      <c r="B886" s="3" t="s">
        <v>27</v>
      </c>
      <c r="C886" s="3" t="s">
        <v>28</v>
      </c>
      <c r="D886" s="3" t="s">
        <v>17</v>
      </c>
      <c r="E886" s="3" t="s">
        <v>18</v>
      </c>
      <c r="F886" s="1">
        <v>1.81</v>
      </c>
      <c r="G886" s="1">
        <v>99.8</v>
      </c>
      <c r="H886" s="3" t="s">
        <v>37</v>
      </c>
      <c r="I886" s="3" t="s">
        <v>104</v>
      </c>
      <c r="J886" s="2" t="s">
        <v>2730</v>
      </c>
      <c r="K886" s="3" t="s">
        <v>177</v>
      </c>
      <c r="L886" s="3" t="s">
        <v>31</v>
      </c>
      <c r="M886" s="3" t="s">
        <v>32</v>
      </c>
      <c r="N886" s="3" t="s">
        <v>2731</v>
      </c>
      <c r="O886" s="3" t="s">
        <v>2732</v>
      </c>
      <c r="P886">
        <f>IF(IFERROR(VLOOKUP(crocodile_dataset[[#This Row],[Observation ID]],A888:A1886,1,FALSE),0),1,0)</f>
        <v>0</v>
      </c>
    </row>
    <row r="887" spans="1:16" x14ac:dyDescent="0.2">
      <c r="A887" s="4">
        <v>886</v>
      </c>
      <c r="B887" s="3" t="s">
        <v>76</v>
      </c>
      <c r="C887" s="3" t="s">
        <v>77</v>
      </c>
      <c r="D887" s="3" t="s">
        <v>17</v>
      </c>
      <c r="E887" s="3" t="s">
        <v>18</v>
      </c>
      <c r="F887" s="1">
        <v>2.2599999999999998</v>
      </c>
      <c r="G887" s="1">
        <v>102.4</v>
      </c>
      <c r="H887" s="3" t="s">
        <v>19</v>
      </c>
      <c r="I887" s="3" t="s">
        <v>104</v>
      </c>
      <c r="J887" s="2" t="s">
        <v>2733</v>
      </c>
      <c r="K887" s="3" t="s">
        <v>603</v>
      </c>
      <c r="L887" s="3" t="s">
        <v>216</v>
      </c>
      <c r="M887" s="3" t="s">
        <v>24</v>
      </c>
      <c r="N887" s="3" t="s">
        <v>2734</v>
      </c>
      <c r="O887" s="3" t="s">
        <v>2735</v>
      </c>
      <c r="P887">
        <f>IF(IFERROR(VLOOKUP(crocodile_dataset[[#This Row],[Observation ID]],A889:A1887,1,FALSE),0),1,0)</f>
        <v>0</v>
      </c>
    </row>
    <row r="888" spans="1:16" x14ac:dyDescent="0.2">
      <c r="A888" s="4">
        <v>887</v>
      </c>
      <c r="B888" s="3" t="s">
        <v>207</v>
      </c>
      <c r="C888" s="3" t="s">
        <v>208</v>
      </c>
      <c r="D888" s="3" t="s">
        <v>17</v>
      </c>
      <c r="E888" s="3" t="s">
        <v>18</v>
      </c>
      <c r="F888" s="1">
        <v>2.06</v>
      </c>
      <c r="G888" s="1">
        <v>49.3</v>
      </c>
      <c r="H888" s="3" t="s">
        <v>19</v>
      </c>
      <c r="I888" s="3" t="s">
        <v>20</v>
      </c>
      <c r="J888" s="2" t="s">
        <v>2736</v>
      </c>
      <c r="K888" s="3" t="s">
        <v>210</v>
      </c>
      <c r="L888" s="3" t="s">
        <v>452</v>
      </c>
      <c r="M888" s="3" t="s">
        <v>24</v>
      </c>
      <c r="N888" s="3" t="s">
        <v>2737</v>
      </c>
      <c r="O888" s="3" t="s">
        <v>2738</v>
      </c>
      <c r="P888">
        <f>IF(IFERROR(VLOOKUP(crocodile_dataset[[#This Row],[Observation ID]],A890:A1888,1,FALSE),0),1,0)</f>
        <v>0</v>
      </c>
    </row>
    <row r="889" spans="1:16" x14ac:dyDescent="0.2">
      <c r="A889" s="4">
        <v>888</v>
      </c>
      <c r="B889" s="3" t="s">
        <v>59</v>
      </c>
      <c r="C889" s="3" t="s">
        <v>60</v>
      </c>
      <c r="D889" s="3" t="s">
        <v>17</v>
      </c>
      <c r="E889" s="3" t="s">
        <v>18</v>
      </c>
      <c r="F889" s="1">
        <v>0.27</v>
      </c>
      <c r="G889" s="1">
        <v>32.700000000000003</v>
      </c>
      <c r="H889" s="3" t="s">
        <v>156</v>
      </c>
      <c r="I889" s="3" t="s">
        <v>38</v>
      </c>
      <c r="J889" s="2" t="s">
        <v>2739</v>
      </c>
      <c r="K889" s="3" t="s">
        <v>520</v>
      </c>
      <c r="L889" s="3" t="s">
        <v>23</v>
      </c>
      <c r="M889" s="3" t="s">
        <v>41</v>
      </c>
      <c r="N889" s="3" t="s">
        <v>2740</v>
      </c>
      <c r="O889" s="3" t="s">
        <v>2741</v>
      </c>
      <c r="P889">
        <f>IF(IFERROR(VLOOKUP(crocodile_dataset[[#This Row],[Observation ID]],A891:A1889,1,FALSE),0),1,0)</f>
        <v>0</v>
      </c>
    </row>
    <row r="890" spans="1:16" x14ac:dyDescent="0.2">
      <c r="A890" s="4">
        <v>889</v>
      </c>
      <c r="B890" s="3" t="s">
        <v>188</v>
      </c>
      <c r="C890" s="3" t="s">
        <v>189</v>
      </c>
      <c r="D890" s="3" t="s">
        <v>17</v>
      </c>
      <c r="E890" s="3" t="s">
        <v>18</v>
      </c>
      <c r="F890" s="1">
        <v>2.21</v>
      </c>
      <c r="G890" s="1">
        <v>77.3</v>
      </c>
      <c r="H890" s="3" t="s">
        <v>19</v>
      </c>
      <c r="I890" s="3" t="s">
        <v>38</v>
      </c>
      <c r="J890" s="2" t="s">
        <v>2742</v>
      </c>
      <c r="K890" s="3" t="s">
        <v>252</v>
      </c>
      <c r="L890" s="3" t="s">
        <v>46</v>
      </c>
      <c r="M890" s="3" t="s">
        <v>24</v>
      </c>
      <c r="N890" s="3" t="s">
        <v>2743</v>
      </c>
      <c r="O890" s="3" t="s">
        <v>2744</v>
      </c>
      <c r="P890">
        <f>IF(IFERROR(VLOOKUP(crocodile_dataset[[#This Row],[Observation ID]],A892:A1890,1,FALSE),0),1,0)</f>
        <v>0</v>
      </c>
    </row>
    <row r="891" spans="1:16" x14ac:dyDescent="0.2">
      <c r="A891" s="4">
        <v>890</v>
      </c>
      <c r="B891" s="3" t="s">
        <v>188</v>
      </c>
      <c r="C891" s="3" t="s">
        <v>189</v>
      </c>
      <c r="D891" s="3" t="s">
        <v>17</v>
      </c>
      <c r="E891" s="3" t="s">
        <v>18</v>
      </c>
      <c r="F891" s="1">
        <v>2.74</v>
      </c>
      <c r="G891" s="1">
        <v>107.4</v>
      </c>
      <c r="H891" s="3" t="s">
        <v>19</v>
      </c>
      <c r="I891" s="3" t="s">
        <v>20</v>
      </c>
      <c r="J891" s="2" t="s">
        <v>292</v>
      </c>
      <c r="K891" s="3" t="s">
        <v>252</v>
      </c>
      <c r="L891" s="3" t="s">
        <v>80</v>
      </c>
      <c r="M891" s="3" t="s">
        <v>24</v>
      </c>
      <c r="N891" s="3" t="s">
        <v>2745</v>
      </c>
      <c r="O891" s="3" t="s">
        <v>2746</v>
      </c>
      <c r="P891">
        <f>IF(IFERROR(VLOOKUP(crocodile_dataset[[#This Row],[Observation ID]],A893:A1891,1,FALSE),0),1,0)</f>
        <v>0</v>
      </c>
    </row>
    <row r="892" spans="1:16" x14ac:dyDescent="0.2">
      <c r="A892" s="4">
        <v>891</v>
      </c>
      <c r="B892" s="3" t="s">
        <v>35</v>
      </c>
      <c r="C892" s="3" t="s">
        <v>36</v>
      </c>
      <c r="D892" s="3" t="s">
        <v>17</v>
      </c>
      <c r="E892" s="3" t="s">
        <v>18</v>
      </c>
      <c r="F892" s="1">
        <v>4.79</v>
      </c>
      <c r="G892" s="1">
        <v>718.2</v>
      </c>
      <c r="H892" s="3" t="s">
        <v>19</v>
      </c>
      <c r="I892" s="3" t="s">
        <v>38</v>
      </c>
      <c r="J892" s="2" t="s">
        <v>2747</v>
      </c>
      <c r="K892" s="3" t="s">
        <v>30</v>
      </c>
      <c r="L892" s="3" t="s">
        <v>244</v>
      </c>
      <c r="M892" s="3" t="s">
        <v>41</v>
      </c>
      <c r="N892" s="3" t="s">
        <v>2748</v>
      </c>
      <c r="O892" s="3" t="s">
        <v>2749</v>
      </c>
      <c r="P892">
        <f>IF(IFERROR(VLOOKUP(crocodile_dataset[[#This Row],[Observation ID]],A894:A1892,1,FALSE),0),1,0)</f>
        <v>0</v>
      </c>
    </row>
    <row r="893" spans="1:16" x14ac:dyDescent="0.2">
      <c r="A893" s="4">
        <v>892</v>
      </c>
      <c r="B893" s="3" t="s">
        <v>392</v>
      </c>
      <c r="C893" s="3" t="s">
        <v>393</v>
      </c>
      <c r="D893" s="3" t="s">
        <v>17</v>
      </c>
      <c r="E893" s="3" t="s">
        <v>18</v>
      </c>
      <c r="F893" s="1">
        <v>2.74</v>
      </c>
      <c r="G893" s="1">
        <v>96.4</v>
      </c>
      <c r="H893" s="3" t="s">
        <v>19</v>
      </c>
      <c r="I893" s="3" t="s">
        <v>38</v>
      </c>
      <c r="J893" s="2" t="s">
        <v>2750</v>
      </c>
      <c r="K893" s="3" t="s">
        <v>191</v>
      </c>
      <c r="L893" s="3" t="s">
        <v>46</v>
      </c>
      <c r="M893" s="3" t="s">
        <v>24</v>
      </c>
      <c r="N893" s="3" t="s">
        <v>2751</v>
      </c>
      <c r="O893" s="3" t="s">
        <v>2752</v>
      </c>
      <c r="P893">
        <f>IF(IFERROR(VLOOKUP(crocodile_dataset[[#This Row],[Observation ID]],A895:A1893,1,FALSE),0),1,0)</f>
        <v>0</v>
      </c>
    </row>
    <row r="894" spans="1:16" x14ac:dyDescent="0.2">
      <c r="A894" s="4">
        <v>893</v>
      </c>
      <c r="B894" s="3" t="s">
        <v>207</v>
      </c>
      <c r="C894" s="3" t="s">
        <v>208</v>
      </c>
      <c r="D894" s="3" t="s">
        <v>17</v>
      </c>
      <c r="E894" s="3" t="s">
        <v>18</v>
      </c>
      <c r="F894" s="1">
        <v>2.54</v>
      </c>
      <c r="G894" s="1">
        <v>78.2</v>
      </c>
      <c r="H894" s="3" t="s">
        <v>19</v>
      </c>
      <c r="I894" s="3" t="s">
        <v>20</v>
      </c>
      <c r="J894" s="2" t="s">
        <v>2753</v>
      </c>
      <c r="K894" s="3" t="s">
        <v>210</v>
      </c>
      <c r="L894" s="3" t="s">
        <v>211</v>
      </c>
      <c r="M894" s="3" t="s">
        <v>24</v>
      </c>
      <c r="N894" s="3" t="s">
        <v>2754</v>
      </c>
      <c r="O894" s="3" t="s">
        <v>2755</v>
      </c>
      <c r="P894">
        <f>IF(IFERROR(VLOOKUP(crocodile_dataset[[#This Row],[Observation ID]],A896:A1894,1,FALSE),0),1,0)</f>
        <v>0</v>
      </c>
    </row>
    <row r="895" spans="1:16" x14ac:dyDescent="0.2">
      <c r="A895" s="4">
        <v>894</v>
      </c>
      <c r="B895" s="3" t="s">
        <v>15</v>
      </c>
      <c r="C895" s="3" t="s">
        <v>16</v>
      </c>
      <c r="D895" s="3" t="s">
        <v>17</v>
      </c>
      <c r="E895" s="3" t="s">
        <v>18</v>
      </c>
      <c r="F895" s="1">
        <v>2.35</v>
      </c>
      <c r="G895" s="1">
        <v>89.8</v>
      </c>
      <c r="H895" s="3" t="s">
        <v>61</v>
      </c>
      <c r="I895" s="3" t="s">
        <v>104</v>
      </c>
      <c r="J895" s="2" t="s">
        <v>2756</v>
      </c>
      <c r="K895" s="3" t="s">
        <v>233</v>
      </c>
      <c r="L895" s="3" t="s">
        <v>46</v>
      </c>
      <c r="M895" s="3" t="s">
        <v>24</v>
      </c>
      <c r="N895" s="3" t="s">
        <v>2757</v>
      </c>
      <c r="O895" s="3" t="s">
        <v>2758</v>
      </c>
      <c r="P895">
        <f>IF(IFERROR(VLOOKUP(crocodile_dataset[[#This Row],[Observation ID]],A897:A1895,1,FALSE),0),1,0)</f>
        <v>0</v>
      </c>
    </row>
    <row r="896" spans="1:16" x14ac:dyDescent="0.2">
      <c r="A896" s="4">
        <v>895</v>
      </c>
      <c r="B896" s="3" t="s">
        <v>392</v>
      </c>
      <c r="C896" s="3" t="s">
        <v>393</v>
      </c>
      <c r="D896" s="3" t="s">
        <v>17</v>
      </c>
      <c r="E896" s="3" t="s">
        <v>18</v>
      </c>
      <c r="F896" s="1">
        <v>2.83</v>
      </c>
      <c r="G896" s="1">
        <v>119.8</v>
      </c>
      <c r="H896" s="3" t="s">
        <v>19</v>
      </c>
      <c r="I896" s="3" t="s">
        <v>38</v>
      </c>
      <c r="J896" s="2" t="s">
        <v>2759</v>
      </c>
      <c r="K896" s="3" t="s">
        <v>191</v>
      </c>
      <c r="L896" s="3" t="s">
        <v>46</v>
      </c>
      <c r="M896" s="3" t="s">
        <v>24</v>
      </c>
      <c r="N896" s="3" t="s">
        <v>2147</v>
      </c>
      <c r="O896" s="3" t="s">
        <v>2760</v>
      </c>
      <c r="P896">
        <f>IF(IFERROR(VLOOKUP(crocodile_dataset[[#This Row],[Observation ID]],A898:A1896,1,FALSE),0),1,0)</f>
        <v>0</v>
      </c>
    </row>
    <row r="897" spans="1:16" x14ac:dyDescent="0.2">
      <c r="A897" s="4">
        <v>896</v>
      </c>
      <c r="B897" s="3" t="s">
        <v>201</v>
      </c>
      <c r="C897" s="3" t="s">
        <v>202</v>
      </c>
      <c r="D897" s="3" t="s">
        <v>17</v>
      </c>
      <c r="E897" s="3" t="s">
        <v>203</v>
      </c>
      <c r="F897" s="1">
        <v>0.61</v>
      </c>
      <c r="G897" s="1">
        <v>44.6</v>
      </c>
      <c r="H897" s="3" t="s">
        <v>156</v>
      </c>
      <c r="I897" s="3" t="s">
        <v>38</v>
      </c>
      <c r="J897" s="2" t="s">
        <v>2761</v>
      </c>
      <c r="K897" s="3" t="s">
        <v>282</v>
      </c>
      <c r="L897" s="3" t="s">
        <v>259</v>
      </c>
      <c r="M897" s="3" t="s">
        <v>41</v>
      </c>
      <c r="N897" s="3" t="s">
        <v>2762</v>
      </c>
      <c r="O897" s="3" t="s">
        <v>2763</v>
      </c>
      <c r="P897">
        <f>IF(IFERROR(VLOOKUP(crocodile_dataset[[#This Row],[Observation ID]],A899:A1897,1,FALSE),0),1,0)</f>
        <v>0</v>
      </c>
    </row>
    <row r="898" spans="1:16" x14ac:dyDescent="0.2">
      <c r="A898" s="4">
        <v>897</v>
      </c>
      <c r="B898" s="3" t="s">
        <v>120</v>
      </c>
      <c r="C898" s="3" t="s">
        <v>121</v>
      </c>
      <c r="D898" s="3" t="s">
        <v>17</v>
      </c>
      <c r="E898" s="3" t="s">
        <v>18</v>
      </c>
      <c r="F898" s="1">
        <v>3.6</v>
      </c>
      <c r="G898" s="1">
        <v>263.2</v>
      </c>
      <c r="H898" s="3" t="s">
        <v>19</v>
      </c>
      <c r="I898" s="3" t="s">
        <v>38</v>
      </c>
      <c r="J898" s="2" t="s">
        <v>2764</v>
      </c>
      <c r="K898" s="3" t="s">
        <v>123</v>
      </c>
      <c r="L898" s="3" t="s">
        <v>124</v>
      </c>
      <c r="M898" s="3" t="s">
        <v>73</v>
      </c>
      <c r="N898" s="3" t="s">
        <v>2023</v>
      </c>
      <c r="O898" s="3" t="s">
        <v>2765</v>
      </c>
      <c r="P898">
        <f>IF(IFERROR(VLOOKUP(crocodile_dataset[[#This Row],[Observation ID]],A900:A1898,1,FALSE),0),1,0)</f>
        <v>0</v>
      </c>
    </row>
    <row r="899" spans="1:16" x14ac:dyDescent="0.2">
      <c r="A899" s="4">
        <v>898</v>
      </c>
      <c r="B899" s="3" t="s">
        <v>35</v>
      </c>
      <c r="C899" s="3" t="s">
        <v>36</v>
      </c>
      <c r="D899" s="3" t="s">
        <v>17</v>
      </c>
      <c r="E899" s="3" t="s">
        <v>18</v>
      </c>
      <c r="F899" s="1">
        <v>4.54</v>
      </c>
      <c r="G899" s="1">
        <v>593.9</v>
      </c>
      <c r="H899" s="3" t="s">
        <v>19</v>
      </c>
      <c r="I899" s="3" t="s">
        <v>38</v>
      </c>
      <c r="J899" s="2" t="s">
        <v>2766</v>
      </c>
      <c r="K899" s="3" t="s">
        <v>30</v>
      </c>
      <c r="L899" s="3" t="s">
        <v>244</v>
      </c>
      <c r="M899" s="3" t="s">
        <v>41</v>
      </c>
      <c r="N899" s="3" t="s">
        <v>2767</v>
      </c>
      <c r="O899" s="3" t="s">
        <v>2768</v>
      </c>
      <c r="P899">
        <f>IF(IFERROR(VLOOKUP(crocodile_dataset[[#This Row],[Observation ID]],A901:A1899,1,FALSE),0),1,0)</f>
        <v>0</v>
      </c>
    </row>
    <row r="900" spans="1:16" x14ac:dyDescent="0.2">
      <c r="A900" s="4">
        <v>899</v>
      </c>
      <c r="B900" s="3" t="s">
        <v>392</v>
      </c>
      <c r="C900" s="3" t="s">
        <v>393</v>
      </c>
      <c r="D900" s="3" t="s">
        <v>17</v>
      </c>
      <c r="E900" s="3" t="s">
        <v>18</v>
      </c>
      <c r="F900" s="1">
        <v>0.8</v>
      </c>
      <c r="G900" s="1">
        <v>27.7</v>
      </c>
      <c r="H900" s="3" t="s">
        <v>37</v>
      </c>
      <c r="I900" s="3" t="s">
        <v>38</v>
      </c>
      <c r="J900" s="2" t="s">
        <v>2769</v>
      </c>
      <c r="K900" s="3" t="s">
        <v>191</v>
      </c>
      <c r="L900" s="3" t="s">
        <v>475</v>
      </c>
      <c r="M900" s="3" t="s">
        <v>24</v>
      </c>
      <c r="N900" s="3" t="s">
        <v>2770</v>
      </c>
      <c r="O900" s="3" t="s">
        <v>2771</v>
      </c>
      <c r="P900">
        <f>IF(IFERROR(VLOOKUP(crocodile_dataset[[#This Row],[Observation ID]],A902:A1900,1,FALSE),0),1,0)</f>
        <v>0</v>
      </c>
    </row>
    <row r="901" spans="1:16" x14ac:dyDescent="0.2">
      <c r="A901" s="4">
        <v>900</v>
      </c>
      <c r="B901" s="3" t="s">
        <v>49</v>
      </c>
      <c r="C901" s="3" t="s">
        <v>50</v>
      </c>
      <c r="D901" s="3" t="s">
        <v>17</v>
      </c>
      <c r="E901" s="3" t="s">
        <v>18</v>
      </c>
      <c r="F901" s="1">
        <v>3.72</v>
      </c>
      <c r="G901" s="1">
        <v>225.8</v>
      </c>
      <c r="H901" s="3" t="s">
        <v>61</v>
      </c>
      <c r="I901" s="3" t="s">
        <v>104</v>
      </c>
      <c r="J901" s="2" t="s">
        <v>2772</v>
      </c>
      <c r="K901" s="3" t="s">
        <v>52</v>
      </c>
      <c r="L901" s="3" t="s">
        <v>80</v>
      </c>
      <c r="M901" s="3" t="s">
        <v>32</v>
      </c>
      <c r="N901" s="3" t="s">
        <v>2773</v>
      </c>
      <c r="O901" s="3" t="s">
        <v>2774</v>
      </c>
      <c r="P901">
        <f>IF(IFERROR(VLOOKUP(crocodile_dataset[[#This Row],[Observation ID]],A903:A1901,1,FALSE),0),1,0)</f>
        <v>0</v>
      </c>
    </row>
    <row r="902" spans="1:16" x14ac:dyDescent="0.2">
      <c r="A902" s="4">
        <v>901</v>
      </c>
      <c r="B902" s="3" t="s">
        <v>120</v>
      </c>
      <c r="C902" s="3" t="s">
        <v>121</v>
      </c>
      <c r="D902" s="3" t="s">
        <v>17</v>
      </c>
      <c r="E902" s="3" t="s">
        <v>18</v>
      </c>
      <c r="F902" s="1">
        <v>2.02</v>
      </c>
      <c r="G902" s="1">
        <v>70.2</v>
      </c>
      <c r="H902" s="3" t="s">
        <v>37</v>
      </c>
      <c r="I902" s="3" t="s">
        <v>38</v>
      </c>
      <c r="J902" s="2" t="s">
        <v>2775</v>
      </c>
      <c r="K902" s="3" t="s">
        <v>123</v>
      </c>
      <c r="L902" s="3" t="s">
        <v>124</v>
      </c>
      <c r="M902" s="3" t="s">
        <v>73</v>
      </c>
      <c r="N902" s="3" t="s">
        <v>2776</v>
      </c>
      <c r="O902" s="3" t="s">
        <v>2777</v>
      </c>
      <c r="P902">
        <f>IF(IFERROR(VLOOKUP(crocodile_dataset[[#This Row],[Observation ID]],A904:A1902,1,FALSE),0),1,0)</f>
        <v>0</v>
      </c>
    </row>
    <row r="903" spans="1:16" x14ac:dyDescent="0.2">
      <c r="A903" s="4">
        <v>902</v>
      </c>
      <c r="B903" s="3" t="s">
        <v>127</v>
      </c>
      <c r="C903" s="3" t="s">
        <v>128</v>
      </c>
      <c r="D903" s="3" t="s">
        <v>17</v>
      </c>
      <c r="E903" s="3" t="s">
        <v>18</v>
      </c>
      <c r="F903" s="1">
        <v>4.0999999999999996</v>
      </c>
      <c r="G903" s="1">
        <v>514.5</v>
      </c>
      <c r="H903" s="3" t="s">
        <v>19</v>
      </c>
      <c r="I903" s="3" t="s">
        <v>38</v>
      </c>
      <c r="J903" s="2" t="s">
        <v>2778</v>
      </c>
      <c r="K903" s="3" t="s">
        <v>359</v>
      </c>
      <c r="L903" s="3" t="s">
        <v>266</v>
      </c>
      <c r="M903" s="3" t="s">
        <v>24</v>
      </c>
      <c r="N903" s="3" t="s">
        <v>2779</v>
      </c>
      <c r="O903" s="3" t="s">
        <v>2780</v>
      </c>
      <c r="P903">
        <f>IF(IFERROR(VLOOKUP(crocodile_dataset[[#This Row],[Observation ID]],A905:A1903,1,FALSE),0),1,0)</f>
        <v>0</v>
      </c>
    </row>
    <row r="904" spans="1:16" x14ac:dyDescent="0.2">
      <c r="A904" s="4">
        <v>903</v>
      </c>
      <c r="B904" s="3" t="s">
        <v>15</v>
      </c>
      <c r="C904" s="3" t="s">
        <v>16</v>
      </c>
      <c r="D904" s="3" t="s">
        <v>17</v>
      </c>
      <c r="E904" s="3" t="s">
        <v>18</v>
      </c>
      <c r="F904" s="1">
        <v>1.76</v>
      </c>
      <c r="G904" s="1">
        <v>57.8</v>
      </c>
      <c r="H904" s="3" t="s">
        <v>19</v>
      </c>
      <c r="I904" s="3" t="s">
        <v>104</v>
      </c>
      <c r="J904" s="2" t="s">
        <v>2287</v>
      </c>
      <c r="K904" s="3" t="s">
        <v>233</v>
      </c>
      <c r="L904" s="3" t="s">
        <v>46</v>
      </c>
      <c r="M904" s="3" t="s">
        <v>24</v>
      </c>
      <c r="N904" s="3" t="s">
        <v>2781</v>
      </c>
      <c r="O904" s="3" t="s">
        <v>2782</v>
      </c>
      <c r="P904">
        <f>IF(IFERROR(VLOOKUP(crocodile_dataset[[#This Row],[Observation ID]],A906:A1904,1,FALSE),0),1,0)</f>
        <v>0</v>
      </c>
    </row>
    <row r="905" spans="1:16" x14ac:dyDescent="0.2">
      <c r="A905" s="4">
        <v>904</v>
      </c>
      <c r="B905" s="3" t="s">
        <v>49</v>
      </c>
      <c r="C905" s="3" t="s">
        <v>50</v>
      </c>
      <c r="D905" s="3" t="s">
        <v>17</v>
      </c>
      <c r="E905" s="3" t="s">
        <v>18</v>
      </c>
      <c r="F905" s="1">
        <v>1.22</v>
      </c>
      <c r="G905" s="1">
        <v>54.4</v>
      </c>
      <c r="H905" s="3" t="s">
        <v>37</v>
      </c>
      <c r="I905" s="3" t="s">
        <v>104</v>
      </c>
      <c r="J905" s="2" t="s">
        <v>2783</v>
      </c>
      <c r="K905" s="3" t="s">
        <v>161</v>
      </c>
      <c r="L905" s="3" t="s">
        <v>56</v>
      </c>
      <c r="M905" s="3" t="s">
        <v>32</v>
      </c>
      <c r="N905" s="3" t="s">
        <v>2784</v>
      </c>
      <c r="O905" s="3" t="s">
        <v>2785</v>
      </c>
      <c r="P905">
        <f>IF(IFERROR(VLOOKUP(crocodile_dataset[[#This Row],[Observation ID]],A907:A1905,1,FALSE),0),1,0)</f>
        <v>0</v>
      </c>
    </row>
    <row r="906" spans="1:16" x14ac:dyDescent="0.2">
      <c r="A906" s="4">
        <v>905</v>
      </c>
      <c r="B906" s="3" t="s">
        <v>127</v>
      </c>
      <c r="C906" s="3" t="s">
        <v>128</v>
      </c>
      <c r="D906" s="3" t="s">
        <v>17</v>
      </c>
      <c r="E906" s="3" t="s">
        <v>18</v>
      </c>
      <c r="F906" s="1">
        <v>4.84</v>
      </c>
      <c r="G906" s="1">
        <v>639.9</v>
      </c>
      <c r="H906" s="3" t="s">
        <v>19</v>
      </c>
      <c r="I906" s="3" t="s">
        <v>20</v>
      </c>
      <c r="J906" s="2" t="s">
        <v>2786</v>
      </c>
      <c r="K906" s="3" t="s">
        <v>359</v>
      </c>
      <c r="L906" s="3" t="s">
        <v>479</v>
      </c>
      <c r="M906" s="3" t="s">
        <v>24</v>
      </c>
      <c r="N906" s="3" t="s">
        <v>976</v>
      </c>
      <c r="O906" s="3" t="s">
        <v>2787</v>
      </c>
      <c r="P906">
        <f>IF(IFERROR(VLOOKUP(crocodile_dataset[[#This Row],[Observation ID]],A908:A1906,1,FALSE),0),1,0)</f>
        <v>0</v>
      </c>
    </row>
    <row r="907" spans="1:16" x14ac:dyDescent="0.2">
      <c r="A907" s="4">
        <v>906</v>
      </c>
      <c r="B907" s="3" t="s">
        <v>201</v>
      </c>
      <c r="C907" s="3" t="s">
        <v>202</v>
      </c>
      <c r="D907" s="3" t="s">
        <v>17</v>
      </c>
      <c r="E907" s="3" t="s">
        <v>203</v>
      </c>
      <c r="F907" s="1">
        <v>1.89</v>
      </c>
      <c r="G907" s="1">
        <v>77</v>
      </c>
      <c r="H907" s="3" t="s">
        <v>37</v>
      </c>
      <c r="I907" s="3" t="s">
        <v>20</v>
      </c>
      <c r="J907" s="2" t="s">
        <v>2788</v>
      </c>
      <c r="K907" s="3" t="s">
        <v>272</v>
      </c>
      <c r="L907" s="3" t="s">
        <v>23</v>
      </c>
      <c r="M907" s="3" t="s">
        <v>41</v>
      </c>
      <c r="N907" s="3" t="s">
        <v>2789</v>
      </c>
      <c r="O907" s="3" t="s">
        <v>2790</v>
      </c>
      <c r="P907">
        <f>IF(IFERROR(VLOOKUP(crocodile_dataset[[#This Row],[Observation ID]],A909:A1907,1,FALSE),0),1,0)</f>
        <v>0</v>
      </c>
    </row>
    <row r="908" spans="1:16" x14ac:dyDescent="0.2">
      <c r="A908" s="4">
        <v>907</v>
      </c>
      <c r="B908" s="3" t="s">
        <v>87</v>
      </c>
      <c r="C908" s="3" t="s">
        <v>88</v>
      </c>
      <c r="D908" s="3" t="s">
        <v>17</v>
      </c>
      <c r="E908" s="3" t="s">
        <v>69</v>
      </c>
      <c r="F908" s="1">
        <v>1.01</v>
      </c>
      <c r="G908" s="1">
        <v>11.6</v>
      </c>
      <c r="H908" s="3" t="s">
        <v>61</v>
      </c>
      <c r="I908" s="3" t="s">
        <v>104</v>
      </c>
      <c r="J908" s="2" t="s">
        <v>2791</v>
      </c>
      <c r="K908" s="3" t="s">
        <v>90</v>
      </c>
      <c r="L908" s="3" t="s">
        <v>91</v>
      </c>
      <c r="M908" s="3" t="s">
        <v>32</v>
      </c>
      <c r="N908" s="3" t="s">
        <v>2792</v>
      </c>
      <c r="O908" s="3" t="s">
        <v>2793</v>
      </c>
      <c r="P908">
        <f>IF(IFERROR(VLOOKUP(crocodile_dataset[[#This Row],[Observation ID]],A910:A1908,1,FALSE),0),1,0)</f>
        <v>0</v>
      </c>
    </row>
    <row r="909" spans="1:16" x14ac:dyDescent="0.2">
      <c r="A909" s="4">
        <v>908</v>
      </c>
      <c r="B909" s="3" t="s">
        <v>35</v>
      </c>
      <c r="C909" s="3" t="s">
        <v>36</v>
      </c>
      <c r="D909" s="3" t="s">
        <v>17</v>
      </c>
      <c r="E909" s="3" t="s">
        <v>18</v>
      </c>
      <c r="F909" s="1">
        <v>4.16</v>
      </c>
      <c r="G909" s="1">
        <v>404.5</v>
      </c>
      <c r="H909" s="3" t="s">
        <v>19</v>
      </c>
      <c r="I909" s="3" t="s">
        <v>38</v>
      </c>
      <c r="J909" s="2" t="s">
        <v>2794</v>
      </c>
      <c r="K909" s="3" t="s">
        <v>30</v>
      </c>
      <c r="L909" s="3" t="s">
        <v>244</v>
      </c>
      <c r="M909" s="3" t="s">
        <v>41</v>
      </c>
      <c r="N909" s="3" t="s">
        <v>2795</v>
      </c>
      <c r="O909" s="3" t="s">
        <v>2796</v>
      </c>
      <c r="P909">
        <f>IF(IFERROR(VLOOKUP(crocodile_dataset[[#This Row],[Observation ID]],A911:A1909,1,FALSE),0),1,0)</f>
        <v>0</v>
      </c>
    </row>
    <row r="910" spans="1:16" x14ac:dyDescent="0.2">
      <c r="A910" s="4">
        <v>909</v>
      </c>
      <c r="B910" s="3" t="s">
        <v>320</v>
      </c>
      <c r="C910" s="3" t="s">
        <v>321</v>
      </c>
      <c r="D910" s="3" t="s">
        <v>17</v>
      </c>
      <c r="E910" s="3" t="s">
        <v>203</v>
      </c>
      <c r="F910" s="1">
        <v>2.08</v>
      </c>
      <c r="G910" s="1">
        <v>86.9</v>
      </c>
      <c r="H910" s="3" t="s">
        <v>19</v>
      </c>
      <c r="I910" s="3" t="s">
        <v>38</v>
      </c>
      <c r="J910" s="2" t="s">
        <v>2797</v>
      </c>
      <c r="K910" s="3" t="s">
        <v>297</v>
      </c>
      <c r="L910" s="3" t="s">
        <v>355</v>
      </c>
      <c r="M910" s="3" t="s">
        <v>323</v>
      </c>
      <c r="N910" s="3" t="s">
        <v>2798</v>
      </c>
      <c r="O910" s="3" t="s">
        <v>2799</v>
      </c>
      <c r="P910">
        <f>IF(IFERROR(VLOOKUP(crocodile_dataset[[#This Row],[Observation ID]],A912:A1910,1,FALSE),0),1,0)</f>
        <v>0</v>
      </c>
    </row>
    <row r="911" spans="1:16" x14ac:dyDescent="0.2">
      <c r="A911" s="4">
        <v>910</v>
      </c>
      <c r="B911" s="3" t="s">
        <v>127</v>
      </c>
      <c r="C911" s="3" t="s">
        <v>128</v>
      </c>
      <c r="D911" s="3" t="s">
        <v>17</v>
      </c>
      <c r="E911" s="3" t="s">
        <v>18</v>
      </c>
      <c r="F911" s="1">
        <v>5.13</v>
      </c>
      <c r="G911" s="1">
        <v>765.1</v>
      </c>
      <c r="H911" s="3" t="s">
        <v>19</v>
      </c>
      <c r="I911" s="3" t="s">
        <v>38</v>
      </c>
      <c r="J911" s="2" t="s">
        <v>2800</v>
      </c>
      <c r="K911" s="3" t="s">
        <v>210</v>
      </c>
      <c r="L911" s="3" t="s">
        <v>131</v>
      </c>
      <c r="M911" s="3" t="s">
        <v>24</v>
      </c>
      <c r="N911" s="3" t="s">
        <v>2801</v>
      </c>
      <c r="O911" s="3" t="s">
        <v>2802</v>
      </c>
      <c r="P911">
        <f>IF(IFERROR(VLOOKUP(crocodile_dataset[[#This Row],[Observation ID]],A913:A1911,1,FALSE),0),1,0)</f>
        <v>0</v>
      </c>
    </row>
    <row r="912" spans="1:16" x14ac:dyDescent="0.2">
      <c r="A912" s="4">
        <v>911</v>
      </c>
      <c r="B912" s="3" t="s">
        <v>87</v>
      </c>
      <c r="C912" s="3" t="s">
        <v>88</v>
      </c>
      <c r="D912" s="3" t="s">
        <v>17</v>
      </c>
      <c r="E912" s="3" t="s">
        <v>69</v>
      </c>
      <c r="F912" s="1">
        <v>0.8</v>
      </c>
      <c r="G912" s="1">
        <v>7.7</v>
      </c>
      <c r="H912" s="3" t="s">
        <v>37</v>
      </c>
      <c r="I912" s="3" t="s">
        <v>20</v>
      </c>
      <c r="J912" s="2" t="s">
        <v>2803</v>
      </c>
      <c r="K912" s="3" t="s">
        <v>90</v>
      </c>
      <c r="L912" s="3" t="s">
        <v>91</v>
      </c>
      <c r="M912" s="3" t="s">
        <v>32</v>
      </c>
      <c r="N912" s="3" t="s">
        <v>2804</v>
      </c>
      <c r="O912" s="3" t="s">
        <v>2805</v>
      </c>
      <c r="P912">
        <f>IF(IFERROR(VLOOKUP(crocodile_dataset[[#This Row],[Observation ID]],A914:A1912,1,FALSE),0),1,0)</f>
        <v>0</v>
      </c>
    </row>
    <row r="913" spans="1:16" x14ac:dyDescent="0.2">
      <c r="A913" s="4">
        <v>912</v>
      </c>
      <c r="B913" s="3" t="s">
        <v>183</v>
      </c>
      <c r="C913" s="3" t="s">
        <v>184</v>
      </c>
      <c r="D913" s="3" t="s">
        <v>17</v>
      </c>
      <c r="E913" s="3" t="s">
        <v>18</v>
      </c>
      <c r="F913" s="1">
        <v>2.34</v>
      </c>
      <c r="G913" s="1">
        <v>79.400000000000006</v>
      </c>
      <c r="H913" s="3" t="s">
        <v>19</v>
      </c>
      <c r="I913" s="3" t="s">
        <v>104</v>
      </c>
      <c r="J913" s="2" t="s">
        <v>2806</v>
      </c>
      <c r="K913" s="3" t="s">
        <v>130</v>
      </c>
      <c r="L913" s="3" t="s">
        <v>788</v>
      </c>
      <c r="M913" s="3" t="s">
        <v>41</v>
      </c>
      <c r="N913" s="3" t="s">
        <v>2807</v>
      </c>
      <c r="O913" s="3" t="s">
        <v>2808</v>
      </c>
      <c r="P913">
        <f>IF(IFERROR(VLOOKUP(crocodile_dataset[[#This Row],[Observation ID]],A915:A1913,1,FALSE),0),1,0)</f>
        <v>0</v>
      </c>
    </row>
    <row r="914" spans="1:16" x14ac:dyDescent="0.2">
      <c r="A914" s="4">
        <v>913</v>
      </c>
      <c r="B914" s="3" t="s">
        <v>188</v>
      </c>
      <c r="C914" s="3" t="s">
        <v>189</v>
      </c>
      <c r="D914" s="3" t="s">
        <v>17</v>
      </c>
      <c r="E914" s="3" t="s">
        <v>18</v>
      </c>
      <c r="F914" s="1">
        <v>2.75</v>
      </c>
      <c r="G914" s="1">
        <v>117.5</v>
      </c>
      <c r="H914" s="3" t="s">
        <v>19</v>
      </c>
      <c r="I914" s="3" t="s">
        <v>104</v>
      </c>
      <c r="J914" s="2" t="s">
        <v>2809</v>
      </c>
      <c r="K914" s="3" t="s">
        <v>191</v>
      </c>
      <c r="L914" s="3" t="s">
        <v>46</v>
      </c>
      <c r="M914" s="3" t="s">
        <v>24</v>
      </c>
      <c r="N914" s="3" t="s">
        <v>2810</v>
      </c>
      <c r="O914" s="3" t="s">
        <v>2811</v>
      </c>
      <c r="P914">
        <f>IF(IFERROR(VLOOKUP(crocodile_dataset[[#This Row],[Observation ID]],A916:A1914,1,FALSE),0),1,0)</f>
        <v>0</v>
      </c>
    </row>
    <row r="915" spans="1:16" x14ac:dyDescent="0.2">
      <c r="A915" s="4">
        <v>914</v>
      </c>
      <c r="B915" s="3" t="s">
        <v>15</v>
      </c>
      <c r="C915" s="3" t="s">
        <v>16</v>
      </c>
      <c r="D915" s="3" t="s">
        <v>17</v>
      </c>
      <c r="E915" s="3" t="s">
        <v>18</v>
      </c>
      <c r="F915" s="1">
        <v>2.6</v>
      </c>
      <c r="G915" s="1">
        <v>105.9</v>
      </c>
      <c r="H915" s="3" t="s">
        <v>19</v>
      </c>
      <c r="I915" s="3" t="s">
        <v>20</v>
      </c>
      <c r="J915" s="2" t="s">
        <v>2812</v>
      </c>
      <c r="K915" s="3" t="s">
        <v>22</v>
      </c>
      <c r="L915" s="3" t="s">
        <v>84</v>
      </c>
      <c r="M915" s="3" t="s">
        <v>24</v>
      </c>
      <c r="N915" s="3" t="s">
        <v>2813</v>
      </c>
      <c r="O915" s="3" t="s">
        <v>2814</v>
      </c>
      <c r="P915">
        <f>IF(IFERROR(VLOOKUP(crocodile_dataset[[#This Row],[Observation ID]],A917:A1915,1,FALSE),0),1,0)</f>
        <v>0</v>
      </c>
    </row>
    <row r="916" spans="1:16" x14ac:dyDescent="0.2">
      <c r="A916" s="4">
        <v>915</v>
      </c>
      <c r="B916" s="3" t="s">
        <v>320</v>
      </c>
      <c r="C916" s="3" t="s">
        <v>321</v>
      </c>
      <c r="D916" s="3" t="s">
        <v>17</v>
      </c>
      <c r="E916" s="3" t="s">
        <v>203</v>
      </c>
      <c r="F916" s="1">
        <v>2.27</v>
      </c>
      <c r="G916" s="1">
        <v>88.4</v>
      </c>
      <c r="H916" s="3" t="s">
        <v>61</v>
      </c>
      <c r="I916" s="3" t="s">
        <v>38</v>
      </c>
      <c r="J916" s="2" t="s">
        <v>2815</v>
      </c>
      <c r="K916" s="3" t="s">
        <v>330</v>
      </c>
      <c r="L916" s="3" t="s">
        <v>23</v>
      </c>
      <c r="M916" s="3" t="s">
        <v>323</v>
      </c>
      <c r="N916" s="3" t="s">
        <v>2816</v>
      </c>
      <c r="O916" s="3" t="s">
        <v>2817</v>
      </c>
      <c r="P916">
        <f>IF(IFERROR(VLOOKUP(crocodile_dataset[[#This Row],[Observation ID]],A918:A1916,1,FALSE),0),1,0)</f>
        <v>0</v>
      </c>
    </row>
    <row r="917" spans="1:16" x14ac:dyDescent="0.2">
      <c r="A917" s="4">
        <v>916</v>
      </c>
      <c r="B917" s="3" t="s">
        <v>15</v>
      </c>
      <c r="C917" s="3" t="s">
        <v>16</v>
      </c>
      <c r="D917" s="3" t="s">
        <v>17</v>
      </c>
      <c r="E917" s="3" t="s">
        <v>18</v>
      </c>
      <c r="F917" s="1">
        <v>2.9</v>
      </c>
      <c r="G917" s="1">
        <v>126.3</v>
      </c>
      <c r="H917" s="3" t="s">
        <v>61</v>
      </c>
      <c r="I917" s="3" t="s">
        <v>38</v>
      </c>
      <c r="J917" s="2" t="s">
        <v>2818</v>
      </c>
      <c r="K917" s="3" t="s">
        <v>233</v>
      </c>
      <c r="L917" s="3" t="s">
        <v>23</v>
      </c>
      <c r="M917" s="3" t="s">
        <v>24</v>
      </c>
      <c r="N917" s="3" t="s">
        <v>2819</v>
      </c>
      <c r="O917" s="3" t="s">
        <v>2820</v>
      </c>
      <c r="P917">
        <f>IF(IFERROR(VLOOKUP(crocodile_dataset[[#This Row],[Observation ID]],A919:A1917,1,FALSE),0),1,0)</f>
        <v>0</v>
      </c>
    </row>
    <row r="918" spans="1:16" x14ac:dyDescent="0.2">
      <c r="A918" s="4">
        <v>917</v>
      </c>
      <c r="B918" s="3" t="s">
        <v>15</v>
      </c>
      <c r="C918" s="3" t="s">
        <v>16</v>
      </c>
      <c r="D918" s="3" t="s">
        <v>17</v>
      </c>
      <c r="E918" s="3" t="s">
        <v>18</v>
      </c>
      <c r="F918" s="1">
        <v>2.4700000000000002</v>
      </c>
      <c r="G918" s="1">
        <v>86.4</v>
      </c>
      <c r="H918" s="3" t="s">
        <v>19</v>
      </c>
      <c r="I918" s="3" t="s">
        <v>38</v>
      </c>
      <c r="J918" s="2" t="s">
        <v>2821</v>
      </c>
      <c r="K918" s="3" t="s">
        <v>45</v>
      </c>
      <c r="L918" s="3" t="s">
        <v>46</v>
      </c>
      <c r="M918" s="3" t="s">
        <v>24</v>
      </c>
      <c r="N918" s="3" t="s">
        <v>2822</v>
      </c>
      <c r="O918" s="3" t="s">
        <v>2823</v>
      </c>
      <c r="P918">
        <f>IF(IFERROR(VLOOKUP(crocodile_dataset[[#This Row],[Observation ID]],A920:A1918,1,FALSE),0),1,0)</f>
        <v>0</v>
      </c>
    </row>
    <row r="919" spans="1:16" x14ac:dyDescent="0.2">
      <c r="A919" s="4">
        <v>918</v>
      </c>
      <c r="B919" s="3" t="s">
        <v>183</v>
      </c>
      <c r="C919" s="3" t="s">
        <v>184</v>
      </c>
      <c r="D919" s="3" t="s">
        <v>17</v>
      </c>
      <c r="E919" s="3" t="s">
        <v>18</v>
      </c>
      <c r="F919" s="1">
        <v>1.89</v>
      </c>
      <c r="G919" s="1">
        <v>49.8</v>
      </c>
      <c r="H919" s="3" t="s">
        <v>19</v>
      </c>
      <c r="I919" s="3" t="s">
        <v>104</v>
      </c>
      <c r="J919" s="2" t="s">
        <v>2824</v>
      </c>
      <c r="K919" s="3" t="s">
        <v>130</v>
      </c>
      <c r="L919" s="3" t="s">
        <v>788</v>
      </c>
      <c r="M919" s="3" t="s">
        <v>41</v>
      </c>
      <c r="N919" s="3" t="s">
        <v>2825</v>
      </c>
      <c r="O919" s="3" t="s">
        <v>2826</v>
      </c>
      <c r="P919">
        <f>IF(IFERROR(VLOOKUP(crocodile_dataset[[#This Row],[Observation ID]],A921:A1919,1,FALSE),0),1,0)</f>
        <v>0</v>
      </c>
    </row>
    <row r="920" spans="1:16" x14ac:dyDescent="0.2">
      <c r="A920" s="4">
        <v>919</v>
      </c>
      <c r="B920" s="3" t="s">
        <v>49</v>
      </c>
      <c r="C920" s="3" t="s">
        <v>50</v>
      </c>
      <c r="D920" s="3" t="s">
        <v>17</v>
      </c>
      <c r="E920" s="3" t="s">
        <v>18</v>
      </c>
      <c r="F920" s="1">
        <v>3.01</v>
      </c>
      <c r="G920" s="1">
        <v>155.1</v>
      </c>
      <c r="H920" s="3" t="s">
        <v>61</v>
      </c>
      <c r="I920" s="3" t="s">
        <v>104</v>
      </c>
      <c r="J920" s="2" t="s">
        <v>2827</v>
      </c>
      <c r="K920" s="3" t="s">
        <v>161</v>
      </c>
      <c r="L920" s="3" t="s">
        <v>56</v>
      </c>
      <c r="M920" s="3" t="s">
        <v>32</v>
      </c>
      <c r="N920" s="3" t="s">
        <v>2828</v>
      </c>
      <c r="O920" s="3" t="s">
        <v>2829</v>
      </c>
      <c r="P920">
        <f>IF(IFERROR(VLOOKUP(crocodile_dataset[[#This Row],[Observation ID]],A922:A1920,1,FALSE),0),1,0)</f>
        <v>0</v>
      </c>
    </row>
    <row r="921" spans="1:16" x14ac:dyDescent="0.2">
      <c r="A921" s="4">
        <v>920</v>
      </c>
      <c r="B921" s="3" t="s">
        <v>201</v>
      </c>
      <c r="C921" s="3" t="s">
        <v>202</v>
      </c>
      <c r="D921" s="3" t="s">
        <v>17</v>
      </c>
      <c r="E921" s="3" t="s">
        <v>203</v>
      </c>
      <c r="F921" s="1">
        <v>2.76</v>
      </c>
      <c r="G921" s="1">
        <v>137.80000000000001</v>
      </c>
      <c r="H921" s="3" t="s">
        <v>61</v>
      </c>
      <c r="I921" s="3" t="s">
        <v>38</v>
      </c>
      <c r="J921" s="2" t="s">
        <v>2830</v>
      </c>
      <c r="K921" s="3" t="s">
        <v>248</v>
      </c>
      <c r="L921" s="3" t="s">
        <v>259</v>
      </c>
      <c r="M921" s="3" t="s">
        <v>41</v>
      </c>
      <c r="N921" s="3" t="s">
        <v>2831</v>
      </c>
      <c r="O921" s="3" t="s">
        <v>2832</v>
      </c>
      <c r="P921">
        <f>IF(IFERROR(VLOOKUP(crocodile_dataset[[#This Row],[Observation ID]],A923:A1921,1,FALSE),0),1,0)</f>
        <v>0</v>
      </c>
    </row>
    <row r="922" spans="1:16" x14ac:dyDescent="0.2">
      <c r="A922" s="4">
        <v>921</v>
      </c>
      <c r="B922" s="3" t="s">
        <v>201</v>
      </c>
      <c r="C922" s="3" t="s">
        <v>202</v>
      </c>
      <c r="D922" s="3" t="s">
        <v>17</v>
      </c>
      <c r="E922" s="3" t="s">
        <v>203</v>
      </c>
      <c r="F922" s="1">
        <v>2.5299999999999998</v>
      </c>
      <c r="G922" s="1">
        <v>120.8</v>
      </c>
      <c r="H922" s="3" t="s">
        <v>19</v>
      </c>
      <c r="I922" s="3" t="s">
        <v>20</v>
      </c>
      <c r="J922" s="2" t="s">
        <v>2833</v>
      </c>
      <c r="K922" s="3" t="s">
        <v>282</v>
      </c>
      <c r="L922" s="3" t="s">
        <v>23</v>
      </c>
      <c r="M922" s="3" t="s">
        <v>41</v>
      </c>
      <c r="N922" s="3" t="s">
        <v>2834</v>
      </c>
      <c r="O922" s="3" t="s">
        <v>2835</v>
      </c>
      <c r="P922">
        <f>IF(IFERROR(VLOOKUP(crocodile_dataset[[#This Row],[Observation ID]],A924:A1922,1,FALSE),0),1,0)</f>
        <v>0</v>
      </c>
    </row>
    <row r="923" spans="1:16" x14ac:dyDescent="0.2">
      <c r="A923" s="4">
        <v>922</v>
      </c>
      <c r="B923" s="3" t="s">
        <v>49</v>
      </c>
      <c r="C923" s="3" t="s">
        <v>50</v>
      </c>
      <c r="D923" s="3" t="s">
        <v>17</v>
      </c>
      <c r="E923" s="3" t="s">
        <v>18</v>
      </c>
      <c r="F923" s="1">
        <v>2.97</v>
      </c>
      <c r="G923" s="1">
        <v>174.6</v>
      </c>
      <c r="H923" s="3" t="s">
        <v>61</v>
      </c>
      <c r="I923" s="3" t="s">
        <v>20</v>
      </c>
      <c r="J923" s="2" t="s">
        <v>2836</v>
      </c>
      <c r="K923" s="3" t="s">
        <v>742</v>
      </c>
      <c r="L923" s="3" t="s">
        <v>80</v>
      </c>
      <c r="M923" s="3" t="s">
        <v>32</v>
      </c>
      <c r="N923" s="3" t="s">
        <v>2837</v>
      </c>
      <c r="O923" s="3" t="s">
        <v>2838</v>
      </c>
      <c r="P923">
        <f>IF(IFERROR(VLOOKUP(crocodile_dataset[[#This Row],[Observation ID]],A925:A1923,1,FALSE),0),1,0)</f>
        <v>0</v>
      </c>
    </row>
    <row r="924" spans="1:16" x14ac:dyDescent="0.2">
      <c r="A924" s="4">
        <v>923</v>
      </c>
      <c r="B924" s="3" t="s">
        <v>120</v>
      </c>
      <c r="C924" s="3" t="s">
        <v>121</v>
      </c>
      <c r="D924" s="3" t="s">
        <v>17</v>
      </c>
      <c r="E924" s="3" t="s">
        <v>18</v>
      </c>
      <c r="F924" s="1">
        <v>2.59</v>
      </c>
      <c r="G924" s="1">
        <v>108</v>
      </c>
      <c r="H924" s="3" t="s">
        <v>61</v>
      </c>
      <c r="I924" s="3" t="s">
        <v>38</v>
      </c>
      <c r="J924" s="2" t="s">
        <v>2839</v>
      </c>
      <c r="K924" s="3" t="s">
        <v>135</v>
      </c>
      <c r="L924" s="3" t="s">
        <v>46</v>
      </c>
      <c r="M924" s="3" t="s">
        <v>73</v>
      </c>
      <c r="N924" s="3" t="s">
        <v>2840</v>
      </c>
      <c r="O924" s="3" t="s">
        <v>2841</v>
      </c>
      <c r="P924">
        <f>IF(IFERROR(VLOOKUP(crocodile_dataset[[#This Row],[Observation ID]],A926:A1924,1,FALSE),0),1,0)</f>
        <v>0</v>
      </c>
    </row>
    <row r="925" spans="1:16" x14ac:dyDescent="0.2">
      <c r="A925" s="4">
        <v>924</v>
      </c>
      <c r="B925" s="3" t="s">
        <v>27</v>
      </c>
      <c r="C925" s="3" t="s">
        <v>28</v>
      </c>
      <c r="D925" s="3" t="s">
        <v>17</v>
      </c>
      <c r="E925" s="3" t="s">
        <v>18</v>
      </c>
      <c r="F925" s="1">
        <v>3.74</v>
      </c>
      <c r="G925" s="1">
        <v>252</v>
      </c>
      <c r="H925" s="3" t="s">
        <v>19</v>
      </c>
      <c r="I925" s="3" t="s">
        <v>38</v>
      </c>
      <c r="J925" s="2" t="s">
        <v>2842</v>
      </c>
      <c r="K925" s="3" t="s">
        <v>148</v>
      </c>
      <c r="L925" s="3" t="s">
        <v>131</v>
      </c>
      <c r="M925" s="3" t="s">
        <v>32</v>
      </c>
      <c r="N925" s="3" t="s">
        <v>2843</v>
      </c>
      <c r="O925" s="3" t="s">
        <v>2844</v>
      </c>
      <c r="P925">
        <f>IF(IFERROR(VLOOKUP(crocodile_dataset[[#This Row],[Observation ID]],A927:A1925,1,FALSE),0),1,0)</f>
        <v>0</v>
      </c>
    </row>
    <row r="926" spans="1:16" x14ac:dyDescent="0.2">
      <c r="A926" s="4">
        <v>925</v>
      </c>
      <c r="B926" s="3" t="s">
        <v>201</v>
      </c>
      <c r="C926" s="3" t="s">
        <v>202</v>
      </c>
      <c r="D926" s="3" t="s">
        <v>17</v>
      </c>
      <c r="E926" s="3" t="s">
        <v>203</v>
      </c>
      <c r="F926" s="1">
        <v>2.79</v>
      </c>
      <c r="G926" s="1">
        <v>138.1</v>
      </c>
      <c r="H926" s="3" t="s">
        <v>19</v>
      </c>
      <c r="I926" s="3" t="s">
        <v>20</v>
      </c>
      <c r="J926" s="2" t="s">
        <v>2845</v>
      </c>
      <c r="K926" s="3" t="s">
        <v>272</v>
      </c>
      <c r="L926" s="3" t="s">
        <v>23</v>
      </c>
      <c r="M926" s="3" t="s">
        <v>41</v>
      </c>
      <c r="N926" s="3" t="s">
        <v>2846</v>
      </c>
      <c r="O926" s="3" t="s">
        <v>2847</v>
      </c>
      <c r="P926">
        <f>IF(IFERROR(VLOOKUP(crocodile_dataset[[#This Row],[Observation ID]],A928:A1926,1,FALSE),0),1,0)</f>
        <v>0</v>
      </c>
    </row>
    <row r="927" spans="1:16" x14ac:dyDescent="0.2">
      <c r="A927" s="4">
        <v>926</v>
      </c>
      <c r="B927" s="3" t="s">
        <v>76</v>
      </c>
      <c r="C927" s="3" t="s">
        <v>77</v>
      </c>
      <c r="D927" s="3" t="s">
        <v>17</v>
      </c>
      <c r="E927" s="3" t="s">
        <v>18</v>
      </c>
      <c r="F927" s="1">
        <v>2.99</v>
      </c>
      <c r="G927" s="1">
        <v>192.7</v>
      </c>
      <c r="H927" s="3" t="s">
        <v>19</v>
      </c>
      <c r="I927" s="3" t="s">
        <v>104</v>
      </c>
      <c r="J927" s="2" t="s">
        <v>2848</v>
      </c>
      <c r="K927" s="3" t="s">
        <v>79</v>
      </c>
      <c r="L927" s="3" t="s">
        <v>80</v>
      </c>
      <c r="M927" s="3" t="s">
        <v>24</v>
      </c>
      <c r="N927" s="3" t="s">
        <v>2849</v>
      </c>
      <c r="O927" s="3" t="s">
        <v>2850</v>
      </c>
      <c r="P927">
        <f>IF(IFERROR(VLOOKUP(crocodile_dataset[[#This Row],[Observation ID]],A929:A1927,1,FALSE),0),1,0)</f>
        <v>0</v>
      </c>
    </row>
    <row r="928" spans="1:16" x14ac:dyDescent="0.2">
      <c r="A928" s="4">
        <v>927</v>
      </c>
      <c r="B928" s="3" t="s">
        <v>188</v>
      </c>
      <c r="C928" s="3" t="s">
        <v>189</v>
      </c>
      <c r="D928" s="3" t="s">
        <v>17</v>
      </c>
      <c r="E928" s="3" t="s">
        <v>18</v>
      </c>
      <c r="F928" s="1">
        <v>2.81</v>
      </c>
      <c r="G928" s="1">
        <v>130</v>
      </c>
      <c r="H928" s="3" t="s">
        <v>19</v>
      </c>
      <c r="I928" s="3" t="s">
        <v>38</v>
      </c>
      <c r="J928" s="2" t="s">
        <v>2851</v>
      </c>
      <c r="K928" s="3" t="s">
        <v>191</v>
      </c>
      <c r="L928" s="3" t="s">
        <v>46</v>
      </c>
      <c r="M928" s="3" t="s">
        <v>24</v>
      </c>
      <c r="N928" s="3" t="s">
        <v>2852</v>
      </c>
      <c r="O928" s="3" t="s">
        <v>2853</v>
      </c>
      <c r="P928">
        <f>IF(IFERROR(VLOOKUP(crocodile_dataset[[#This Row],[Observation ID]],A930:A1928,1,FALSE),0),1,0)</f>
        <v>0</v>
      </c>
    </row>
    <row r="929" spans="1:16" x14ac:dyDescent="0.2">
      <c r="A929" s="4">
        <v>928</v>
      </c>
      <c r="B929" s="3" t="s">
        <v>183</v>
      </c>
      <c r="C929" s="3" t="s">
        <v>184</v>
      </c>
      <c r="D929" s="3" t="s">
        <v>17</v>
      </c>
      <c r="E929" s="3" t="s">
        <v>18</v>
      </c>
      <c r="F929" s="1">
        <v>2.27</v>
      </c>
      <c r="G929" s="1">
        <v>79.3</v>
      </c>
      <c r="H929" s="3" t="s">
        <v>19</v>
      </c>
      <c r="I929" s="3" t="s">
        <v>38</v>
      </c>
      <c r="J929" s="2" t="s">
        <v>2854</v>
      </c>
      <c r="K929" s="3" t="s">
        <v>130</v>
      </c>
      <c r="L929" s="3" t="s">
        <v>195</v>
      </c>
      <c r="M929" s="3" t="s">
        <v>41</v>
      </c>
      <c r="N929" s="3" t="s">
        <v>2855</v>
      </c>
      <c r="O929" s="3" t="s">
        <v>2856</v>
      </c>
      <c r="P929">
        <f>IF(IFERROR(VLOOKUP(crocodile_dataset[[#This Row],[Observation ID]],A931:A1929,1,FALSE),0),1,0)</f>
        <v>0</v>
      </c>
    </row>
    <row r="930" spans="1:16" x14ac:dyDescent="0.2">
      <c r="A930" s="4">
        <v>929</v>
      </c>
      <c r="B930" s="3" t="s">
        <v>188</v>
      </c>
      <c r="C930" s="3" t="s">
        <v>189</v>
      </c>
      <c r="D930" s="3" t="s">
        <v>17</v>
      </c>
      <c r="E930" s="3" t="s">
        <v>18</v>
      </c>
      <c r="F930" s="1">
        <v>2.23</v>
      </c>
      <c r="G930" s="1">
        <v>78.8</v>
      </c>
      <c r="H930" s="3" t="s">
        <v>61</v>
      </c>
      <c r="I930" s="3" t="s">
        <v>104</v>
      </c>
      <c r="J930" s="2" t="s">
        <v>2857</v>
      </c>
      <c r="K930" s="3" t="s">
        <v>191</v>
      </c>
      <c r="L930" s="3" t="s">
        <v>80</v>
      </c>
      <c r="M930" s="3" t="s">
        <v>24</v>
      </c>
      <c r="N930" s="3" t="s">
        <v>2858</v>
      </c>
      <c r="O930" s="3" t="s">
        <v>2859</v>
      </c>
      <c r="P930">
        <f>IF(IFERROR(VLOOKUP(crocodile_dataset[[#This Row],[Observation ID]],A932:A1930,1,FALSE),0),1,0)</f>
        <v>0</v>
      </c>
    </row>
    <row r="931" spans="1:16" x14ac:dyDescent="0.2">
      <c r="A931" s="4">
        <v>930</v>
      </c>
      <c r="B931" s="3" t="s">
        <v>120</v>
      </c>
      <c r="C931" s="3" t="s">
        <v>121</v>
      </c>
      <c r="D931" s="3" t="s">
        <v>17</v>
      </c>
      <c r="E931" s="3" t="s">
        <v>18</v>
      </c>
      <c r="F931" s="1">
        <v>2.46</v>
      </c>
      <c r="G931" s="1">
        <v>96.9</v>
      </c>
      <c r="H931" s="3" t="s">
        <v>19</v>
      </c>
      <c r="I931" s="3" t="s">
        <v>20</v>
      </c>
      <c r="J931" s="2" t="s">
        <v>2860</v>
      </c>
      <c r="K931" s="3" t="s">
        <v>135</v>
      </c>
      <c r="L931" s="3" t="s">
        <v>46</v>
      </c>
      <c r="M931" s="3" t="s">
        <v>73</v>
      </c>
      <c r="N931" s="3" t="s">
        <v>2861</v>
      </c>
      <c r="O931" s="3" t="s">
        <v>2862</v>
      </c>
      <c r="P931">
        <f>IF(IFERROR(VLOOKUP(crocodile_dataset[[#This Row],[Observation ID]],A933:A1931,1,FALSE),0),1,0)</f>
        <v>0</v>
      </c>
    </row>
    <row r="932" spans="1:16" x14ac:dyDescent="0.2">
      <c r="A932" s="4">
        <v>931</v>
      </c>
      <c r="B932" s="3" t="s">
        <v>145</v>
      </c>
      <c r="C932" s="3" t="s">
        <v>146</v>
      </c>
      <c r="D932" s="3" t="s">
        <v>17</v>
      </c>
      <c r="E932" s="3" t="s">
        <v>18</v>
      </c>
      <c r="F932" s="1">
        <v>3.14</v>
      </c>
      <c r="G932" s="1">
        <v>173</v>
      </c>
      <c r="H932" s="3" t="s">
        <v>19</v>
      </c>
      <c r="I932" s="3" t="s">
        <v>38</v>
      </c>
      <c r="J932" s="2" t="s">
        <v>2863</v>
      </c>
      <c r="K932" s="3" t="s">
        <v>148</v>
      </c>
      <c r="L932" s="3" t="s">
        <v>23</v>
      </c>
      <c r="M932" s="3" t="s">
        <v>41</v>
      </c>
      <c r="N932" s="3" t="s">
        <v>2864</v>
      </c>
      <c r="O932" s="3" t="s">
        <v>2865</v>
      </c>
      <c r="P932">
        <f>IF(IFERROR(VLOOKUP(crocodile_dataset[[#This Row],[Observation ID]],A934:A1932,1,FALSE),0),1,0)</f>
        <v>0</v>
      </c>
    </row>
    <row r="933" spans="1:16" x14ac:dyDescent="0.2">
      <c r="A933" s="4">
        <v>932</v>
      </c>
      <c r="B933" s="3" t="s">
        <v>49</v>
      </c>
      <c r="C933" s="3" t="s">
        <v>50</v>
      </c>
      <c r="D933" s="3" t="s">
        <v>17</v>
      </c>
      <c r="E933" s="3" t="s">
        <v>18</v>
      </c>
      <c r="F933" s="1">
        <v>3.97</v>
      </c>
      <c r="G933" s="1">
        <v>269.89999999999998</v>
      </c>
      <c r="H933" s="3" t="s">
        <v>19</v>
      </c>
      <c r="I933" s="3" t="s">
        <v>104</v>
      </c>
      <c r="J933" s="2" t="s">
        <v>2866</v>
      </c>
      <c r="K933" s="3" t="s">
        <v>742</v>
      </c>
      <c r="L933" s="3" t="s">
        <v>153</v>
      </c>
      <c r="M933" s="3" t="s">
        <v>32</v>
      </c>
      <c r="N933" s="3" t="s">
        <v>2867</v>
      </c>
      <c r="O933" s="3" t="s">
        <v>2868</v>
      </c>
      <c r="P933">
        <f>IF(IFERROR(VLOOKUP(crocodile_dataset[[#This Row],[Observation ID]],A935:A1933,1,FALSE),0),1,0)</f>
        <v>0</v>
      </c>
    </row>
    <row r="934" spans="1:16" x14ac:dyDescent="0.2">
      <c r="A934" s="4">
        <v>933</v>
      </c>
      <c r="B934" s="3" t="s">
        <v>76</v>
      </c>
      <c r="C934" s="3" t="s">
        <v>77</v>
      </c>
      <c r="D934" s="3" t="s">
        <v>17</v>
      </c>
      <c r="E934" s="3" t="s">
        <v>18</v>
      </c>
      <c r="F934" s="1">
        <v>2.6</v>
      </c>
      <c r="G934" s="1">
        <v>111.8</v>
      </c>
      <c r="H934" s="3" t="s">
        <v>19</v>
      </c>
      <c r="I934" s="3" t="s">
        <v>38</v>
      </c>
      <c r="J934" s="2" t="s">
        <v>2869</v>
      </c>
      <c r="K934" s="3" t="s">
        <v>350</v>
      </c>
      <c r="L934" s="3" t="s">
        <v>46</v>
      </c>
      <c r="M934" s="3" t="s">
        <v>24</v>
      </c>
      <c r="N934" s="3" t="s">
        <v>2870</v>
      </c>
      <c r="O934" s="3" t="s">
        <v>2871</v>
      </c>
      <c r="P934">
        <f>IF(IFERROR(VLOOKUP(crocodile_dataset[[#This Row],[Observation ID]],A936:A1934,1,FALSE),0),1,0)</f>
        <v>0</v>
      </c>
    </row>
    <row r="935" spans="1:16" x14ac:dyDescent="0.2">
      <c r="A935" s="4">
        <v>934</v>
      </c>
      <c r="B935" s="3" t="s">
        <v>87</v>
      </c>
      <c r="C935" s="3" t="s">
        <v>88</v>
      </c>
      <c r="D935" s="3" t="s">
        <v>17</v>
      </c>
      <c r="E935" s="3" t="s">
        <v>69</v>
      </c>
      <c r="F935" s="1">
        <v>1.3</v>
      </c>
      <c r="G935" s="1">
        <v>17</v>
      </c>
      <c r="H935" s="3" t="s">
        <v>19</v>
      </c>
      <c r="I935" s="3" t="s">
        <v>104</v>
      </c>
      <c r="J935" s="2" t="s">
        <v>2872</v>
      </c>
      <c r="K935" s="3" t="s">
        <v>248</v>
      </c>
      <c r="L935" s="3" t="s">
        <v>72</v>
      </c>
      <c r="M935" s="3" t="s">
        <v>32</v>
      </c>
      <c r="N935" s="3" t="s">
        <v>2873</v>
      </c>
      <c r="O935" s="3" t="s">
        <v>2874</v>
      </c>
      <c r="P935">
        <f>IF(IFERROR(VLOOKUP(crocodile_dataset[[#This Row],[Observation ID]],A937:A1935,1,FALSE),0),1,0)</f>
        <v>0</v>
      </c>
    </row>
    <row r="936" spans="1:16" x14ac:dyDescent="0.2">
      <c r="A936" s="4">
        <v>935</v>
      </c>
      <c r="B936" s="3" t="s">
        <v>87</v>
      </c>
      <c r="C936" s="3" t="s">
        <v>88</v>
      </c>
      <c r="D936" s="3" t="s">
        <v>17</v>
      </c>
      <c r="E936" s="3" t="s">
        <v>69</v>
      </c>
      <c r="F936" s="1">
        <v>1.46</v>
      </c>
      <c r="G936" s="1">
        <v>18</v>
      </c>
      <c r="H936" s="3" t="s">
        <v>19</v>
      </c>
      <c r="I936" s="3" t="s">
        <v>104</v>
      </c>
      <c r="J936" s="2" t="s">
        <v>2875</v>
      </c>
      <c r="K936" s="3" t="s">
        <v>272</v>
      </c>
      <c r="L936" s="3" t="s">
        <v>91</v>
      </c>
      <c r="M936" s="3" t="s">
        <v>32</v>
      </c>
      <c r="N936" s="3" t="s">
        <v>2876</v>
      </c>
      <c r="O936" s="3" t="s">
        <v>2877</v>
      </c>
      <c r="P936">
        <f>IF(IFERROR(VLOOKUP(crocodile_dataset[[#This Row],[Observation ID]],A938:A1936,1,FALSE),0),1,0)</f>
        <v>0</v>
      </c>
    </row>
    <row r="937" spans="1:16" x14ac:dyDescent="0.2">
      <c r="A937" s="4">
        <v>936</v>
      </c>
      <c r="B937" s="3" t="s">
        <v>207</v>
      </c>
      <c r="C937" s="3" t="s">
        <v>208</v>
      </c>
      <c r="D937" s="3" t="s">
        <v>17</v>
      </c>
      <c r="E937" s="3" t="s">
        <v>18</v>
      </c>
      <c r="F937" s="1">
        <v>2.4</v>
      </c>
      <c r="G937" s="1">
        <v>72.3</v>
      </c>
      <c r="H937" s="3" t="s">
        <v>19</v>
      </c>
      <c r="I937" s="3" t="s">
        <v>104</v>
      </c>
      <c r="J937" s="2" t="s">
        <v>2878</v>
      </c>
      <c r="K937" s="3" t="s">
        <v>210</v>
      </c>
      <c r="L937" s="3" t="s">
        <v>211</v>
      </c>
      <c r="M937" s="3" t="s">
        <v>24</v>
      </c>
      <c r="N937" s="3" t="s">
        <v>2879</v>
      </c>
      <c r="O937" s="3" t="s">
        <v>2880</v>
      </c>
      <c r="P937">
        <f>IF(IFERROR(VLOOKUP(crocodile_dataset[[#This Row],[Observation ID]],A939:A1937,1,FALSE),0),1,0)</f>
        <v>0</v>
      </c>
    </row>
    <row r="938" spans="1:16" x14ac:dyDescent="0.2">
      <c r="A938" s="4">
        <v>937</v>
      </c>
      <c r="B938" s="3" t="s">
        <v>115</v>
      </c>
      <c r="C938" s="3" t="s">
        <v>116</v>
      </c>
      <c r="D938" s="3" t="s">
        <v>17</v>
      </c>
      <c r="E938" s="3" t="s">
        <v>18</v>
      </c>
      <c r="F938" s="1">
        <v>3.43</v>
      </c>
      <c r="G938" s="1">
        <v>317.89999999999998</v>
      </c>
      <c r="H938" s="3" t="s">
        <v>19</v>
      </c>
      <c r="I938" s="3" t="s">
        <v>38</v>
      </c>
      <c r="J938" s="2" t="s">
        <v>2881</v>
      </c>
      <c r="K938" s="3" t="s">
        <v>139</v>
      </c>
      <c r="L938" s="3" t="s">
        <v>153</v>
      </c>
      <c r="M938" s="3" t="s">
        <v>24</v>
      </c>
      <c r="N938" s="3" t="s">
        <v>2882</v>
      </c>
      <c r="O938" s="3" t="s">
        <v>2883</v>
      </c>
      <c r="P938">
        <f>IF(IFERROR(VLOOKUP(crocodile_dataset[[#This Row],[Observation ID]],A940:A1938,1,FALSE),0),1,0)</f>
        <v>0</v>
      </c>
    </row>
    <row r="939" spans="1:16" x14ac:dyDescent="0.2">
      <c r="A939" s="4">
        <v>938</v>
      </c>
      <c r="B939" s="3" t="s">
        <v>35</v>
      </c>
      <c r="C939" s="3" t="s">
        <v>36</v>
      </c>
      <c r="D939" s="3" t="s">
        <v>17</v>
      </c>
      <c r="E939" s="3" t="s">
        <v>18</v>
      </c>
      <c r="F939" s="1">
        <v>3.61</v>
      </c>
      <c r="G939" s="1">
        <v>364.2</v>
      </c>
      <c r="H939" s="3" t="s">
        <v>19</v>
      </c>
      <c r="I939" s="3" t="s">
        <v>104</v>
      </c>
      <c r="J939" s="2" t="s">
        <v>2884</v>
      </c>
      <c r="K939" s="3" t="s">
        <v>30</v>
      </c>
      <c r="L939" s="3" t="s">
        <v>244</v>
      </c>
      <c r="M939" s="3" t="s">
        <v>41</v>
      </c>
      <c r="N939" s="3" t="s">
        <v>2885</v>
      </c>
      <c r="O939" s="3" t="s">
        <v>2886</v>
      </c>
      <c r="P939">
        <f>IF(IFERROR(VLOOKUP(crocodile_dataset[[#This Row],[Observation ID]],A941:A1939,1,FALSE),0),1,0)</f>
        <v>0</v>
      </c>
    </row>
    <row r="940" spans="1:16" x14ac:dyDescent="0.2">
      <c r="A940" s="4">
        <v>939</v>
      </c>
      <c r="B940" s="3" t="s">
        <v>320</v>
      </c>
      <c r="C940" s="3" t="s">
        <v>321</v>
      </c>
      <c r="D940" s="3" t="s">
        <v>17</v>
      </c>
      <c r="E940" s="3" t="s">
        <v>203</v>
      </c>
      <c r="F940" s="1">
        <v>0.19</v>
      </c>
      <c r="G940" s="1">
        <v>25.8</v>
      </c>
      <c r="H940" s="3" t="s">
        <v>156</v>
      </c>
      <c r="I940" s="3" t="s">
        <v>104</v>
      </c>
      <c r="J940" s="2" t="s">
        <v>2887</v>
      </c>
      <c r="K940" s="3" t="s">
        <v>330</v>
      </c>
      <c r="L940" s="3" t="s">
        <v>355</v>
      </c>
      <c r="M940" s="3" t="s">
        <v>323</v>
      </c>
      <c r="N940" s="3" t="s">
        <v>2888</v>
      </c>
      <c r="O940" s="3" t="s">
        <v>2889</v>
      </c>
      <c r="P940">
        <f>IF(IFERROR(VLOOKUP(crocodile_dataset[[#This Row],[Observation ID]],A942:A1940,1,FALSE),0),1,0)</f>
        <v>0</v>
      </c>
    </row>
    <row r="941" spans="1:16" x14ac:dyDescent="0.2">
      <c r="A941" s="4">
        <v>940</v>
      </c>
      <c r="B941" s="3" t="s">
        <v>127</v>
      </c>
      <c r="C941" s="3" t="s">
        <v>128</v>
      </c>
      <c r="D941" s="3" t="s">
        <v>17</v>
      </c>
      <c r="E941" s="3" t="s">
        <v>18</v>
      </c>
      <c r="F941" s="1">
        <v>4.01</v>
      </c>
      <c r="G941" s="1">
        <v>509.2</v>
      </c>
      <c r="H941" s="3" t="s">
        <v>61</v>
      </c>
      <c r="I941" s="3" t="s">
        <v>20</v>
      </c>
      <c r="J941" s="2" t="s">
        <v>2890</v>
      </c>
      <c r="K941" s="3" t="s">
        <v>191</v>
      </c>
      <c r="L941" s="3" t="s">
        <v>266</v>
      </c>
      <c r="M941" s="3" t="s">
        <v>24</v>
      </c>
      <c r="N941" s="3" t="s">
        <v>2891</v>
      </c>
      <c r="O941" s="3" t="s">
        <v>2892</v>
      </c>
      <c r="P941">
        <f>IF(IFERROR(VLOOKUP(crocodile_dataset[[#This Row],[Observation ID]],A943:A1941,1,FALSE),0),1,0)</f>
        <v>0</v>
      </c>
    </row>
    <row r="942" spans="1:16" x14ac:dyDescent="0.2">
      <c r="A942" s="4">
        <v>941</v>
      </c>
      <c r="B942" s="3" t="s">
        <v>67</v>
      </c>
      <c r="C942" s="3" t="s">
        <v>68</v>
      </c>
      <c r="D942" s="3" t="s">
        <v>17</v>
      </c>
      <c r="E942" s="3" t="s">
        <v>69</v>
      </c>
      <c r="F942" s="1">
        <v>1.28</v>
      </c>
      <c r="G942" s="1">
        <v>20.5</v>
      </c>
      <c r="H942" s="3" t="s">
        <v>61</v>
      </c>
      <c r="I942" s="3" t="s">
        <v>38</v>
      </c>
      <c r="J942" s="2" t="s">
        <v>2893</v>
      </c>
      <c r="K942" s="3" t="s">
        <v>142</v>
      </c>
      <c r="L942" s="3" t="s">
        <v>310</v>
      </c>
      <c r="M942" s="3" t="s">
        <v>73</v>
      </c>
      <c r="N942" s="3" t="s">
        <v>2894</v>
      </c>
      <c r="O942" s="3" t="s">
        <v>2895</v>
      </c>
      <c r="P942">
        <f>IF(IFERROR(VLOOKUP(crocodile_dataset[[#This Row],[Observation ID]],A944:A1942,1,FALSE),0),1,0)</f>
        <v>0</v>
      </c>
    </row>
    <row r="943" spans="1:16" x14ac:dyDescent="0.2">
      <c r="A943" s="4">
        <v>942</v>
      </c>
      <c r="B943" s="3" t="s">
        <v>183</v>
      </c>
      <c r="C943" s="3" t="s">
        <v>184</v>
      </c>
      <c r="D943" s="3" t="s">
        <v>17</v>
      </c>
      <c r="E943" s="3" t="s">
        <v>18</v>
      </c>
      <c r="F943" s="1">
        <v>1.98</v>
      </c>
      <c r="G943" s="1">
        <v>56.1</v>
      </c>
      <c r="H943" s="3" t="s">
        <v>61</v>
      </c>
      <c r="I943" s="3" t="s">
        <v>104</v>
      </c>
      <c r="J943" s="2" t="s">
        <v>2896</v>
      </c>
      <c r="K943" s="3" t="s">
        <v>130</v>
      </c>
      <c r="L943" s="3" t="s">
        <v>46</v>
      </c>
      <c r="M943" s="3" t="s">
        <v>41</v>
      </c>
      <c r="N943" s="3" t="s">
        <v>2897</v>
      </c>
      <c r="O943" s="3" t="s">
        <v>2898</v>
      </c>
      <c r="P943">
        <f>IF(IFERROR(VLOOKUP(crocodile_dataset[[#This Row],[Observation ID]],A945:A1943,1,FALSE),0),1,0)</f>
        <v>0</v>
      </c>
    </row>
    <row r="944" spans="1:16" x14ac:dyDescent="0.2">
      <c r="A944" s="4">
        <v>943</v>
      </c>
      <c r="B944" s="3" t="s">
        <v>87</v>
      </c>
      <c r="C944" s="3" t="s">
        <v>88</v>
      </c>
      <c r="D944" s="3" t="s">
        <v>17</v>
      </c>
      <c r="E944" s="3" t="s">
        <v>69</v>
      </c>
      <c r="F944" s="1">
        <v>1.01</v>
      </c>
      <c r="G944" s="1">
        <v>11.3</v>
      </c>
      <c r="H944" s="3" t="s">
        <v>61</v>
      </c>
      <c r="I944" s="3" t="s">
        <v>20</v>
      </c>
      <c r="J944" s="2" t="s">
        <v>2899</v>
      </c>
      <c r="K944" s="3" t="s">
        <v>106</v>
      </c>
      <c r="L944" s="3" t="s">
        <v>72</v>
      </c>
      <c r="M944" s="3" t="s">
        <v>32</v>
      </c>
      <c r="N944" s="3" t="s">
        <v>2900</v>
      </c>
      <c r="O944" s="3" t="s">
        <v>2901</v>
      </c>
      <c r="P944">
        <f>IF(IFERROR(VLOOKUP(crocodile_dataset[[#This Row],[Observation ID]],A946:A1944,1,FALSE),0),1,0)</f>
        <v>0</v>
      </c>
    </row>
    <row r="945" spans="1:16" x14ac:dyDescent="0.2">
      <c r="A945" s="4">
        <v>944</v>
      </c>
      <c r="B945" s="3" t="s">
        <v>35</v>
      </c>
      <c r="C945" s="3" t="s">
        <v>36</v>
      </c>
      <c r="D945" s="3" t="s">
        <v>17</v>
      </c>
      <c r="E945" s="3" t="s">
        <v>18</v>
      </c>
      <c r="F945" s="1">
        <v>2.75</v>
      </c>
      <c r="G945" s="1">
        <v>204.8</v>
      </c>
      <c r="H945" s="3" t="s">
        <v>19</v>
      </c>
      <c r="I945" s="3" t="s">
        <v>20</v>
      </c>
      <c r="J945" s="2" t="s">
        <v>2902</v>
      </c>
      <c r="K945" s="3" t="s">
        <v>240</v>
      </c>
      <c r="L945" s="3" t="s">
        <v>40</v>
      </c>
      <c r="M945" s="3" t="s">
        <v>41</v>
      </c>
      <c r="N945" s="3" t="s">
        <v>2903</v>
      </c>
      <c r="O945" s="3" t="s">
        <v>2904</v>
      </c>
      <c r="P945">
        <f>IF(IFERROR(VLOOKUP(crocodile_dataset[[#This Row],[Observation ID]],A947:A1945,1,FALSE),0),1,0)</f>
        <v>0</v>
      </c>
    </row>
    <row r="946" spans="1:16" x14ac:dyDescent="0.2">
      <c r="A946" s="4">
        <v>945</v>
      </c>
      <c r="B946" s="3" t="s">
        <v>201</v>
      </c>
      <c r="C946" s="3" t="s">
        <v>202</v>
      </c>
      <c r="D946" s="3" t="s">
        <v>17</v>
      </c>
      <c r="E946" s="3" t="s">
        <v>203</v>
      </c>
      <c r="F946" s="1">
        <v>3.21</v>
      </c>
      <c r="G946" s="1">
        <v>219.8</v>
      </c>
      <c r="H946" s="3" t="s">
        <v>19</v>
      </c>
      <c r="I946" s="3" t="s">
        <v>104</v>
      </c>
      <c r="J946" s="2" t="s">
        <v>2905</v>
      </c>
      <c r="K946" s="3" t="s">
        <v>248</v>
      </c>
      <c r="L946" s="3" t="s">
        <v>23</v>
      </c>
      <c r="M946" s="3" t="s">
        <v>41</v>
      </c>
      <c r="N946" s="3" t="s">
        <v>2906</v>
      </c>
      <c r="O946" s="3" t="s">
        <v>2907</v>
      </c>
      <c r="P946">
        <f>IF(IFERROR(VLOOKUP(crocodile_dataset[[#This Row],[Observation ID]],A948:A1946,1,FALSE),0),1,0)</f>
        <v>0</v>
      </c>
    </row>
    <row r="947" spans="1:16" x14ac:dyDescent="0.2">
      <c r="A947" s="4">
        <v>946</v>
      </c>
      <c r="B947" s="3" t="s">
        <v>320</v>
      </c>
      <c r="C947" s="3" t="s">
        <v>321</v>
      </c>
      <c r="D947" s="3" t="s">
        <v>17</v>
      </c>
      <c r="E947" s="3" t="s">
        <v>203</v>
      </c>
      <c r="F947" s="1">
        <v>2.5099999999999998</v>
      </c>
      <c r="G947" s="1">
        <v>111.5</v>
      </c>
      <c r="H947" s="3" t="s">
        <v>61</v>
      </c>
      <c r="I947" s="3" t="s">
        <v>20</v>
      </c>
      <c r="J947" s="2" t="s">
        <v>2908</v>
      </c>
      <c r="K947" s="3" t="s">
        <v>297</v>
      </c>
      <c r="L947" s="3" t="s">
        <v>355</v>
      </c>
      <c r="M947" s="3" t="s">
        <v>323</v>
      </c>
      <c r="N947" s="3" t="s">
        <v>2909</v>
      </c>
      <c r="O947" s="3" t="s">
        <v>2910</v>
      </c>
      <c r="P947">
        <f>IF(IFERROR(VLOOKUP(crocodile_dataset[[#This Row],[Observation ID]],A949:A1947,1,FALSE),0),1,0)</f>
        <v>0</v>
      </c>
    </row>
    <row r="948" spans="1:16" x14ac:dyDescent="0.2">
      <c r="A948" s="4">
        <v>947</v>
      </c>
      <c r="B948" s="3" t="s">
        <v>201</v>
      </c>
      <c r="C948" s="3" t="s">
        <v>202</v>
      </c>
      <c r="D948" s="3" t="s">
        <v>17</v>
      </c>
      <c r="E948" s="3" t="s">
        <v>203</v>
      </c>
      <c r="F948" s="1">
        <v>3.06</v>
      </c>
      <c r="G948" s="1">
        <v>185.2</v>
      </c>
      <c r="H948" s="3" t="s">
        <v>19</v>
      </c>
      <c r="I948" s="3" t="s">
        <v>38</v>
      </c>
      <c r="J948" s="2" t="s">
        <v>2911</v>
      </c>
      <c r="K948" s="3" t="s">
        <v>106</v>
      </c>
      <c r="L948" s="3" t="s">
        <v>259</v>
      </c>
      <c r="M948" s="3" t="s">
        <v>41</v>
      </c>
      <c r="N948" s="3" t="s">
        <v>2912</v>
      </c>
      <c r="O948" s="3" t="s">
        <v>2913</v>
      </c>
      <c r="P948">
        <f>IF(IFERROR(VLOOKUP(crocodile_dataset[[#This Row],[Observation ID]],A950:A1948,1,FALSE),0),1,0)</f>
        <v>0</v>
      </c>
    </row>
    <row r="949" spans="1:16" x14ac:dyDescent="0.2">
      <c r="A949" s="4">
        <v>948</v>
      </c>
      <c r="B949" s="3" t="s">
        <v>49</v>
      </c>
      <c r="C949" s="3" t="s">
        <v>50</v>
      </c>
      <c r="D949" s="3" t="s">
        <v>17</v>
      </c>
      <c r="E949" s="3" t="s">
        <v>18</v>
      </c>
      <c r="F949" s="1">
        <v>0.47</v>
      </c>
      <c r="G949" s="1">
        <v>51.1</v>
      </c>
      <c r="H949" s="3" t="s">
        <v>156</v>
      </c>
      <c r="I949" s="3" t="s">
        <v>38</v>
      </c>
      <c r="J949" s="2" t="s">
        <v>2914</v>
      </c>
      <c r="K949" s="3" t="s">
        <v>742</v>
      </c>
      <c r="L949" s="3" t="s">
        <v>56</v>
      </c>
      <c r="M949" s="3" t="s">
        <v>32</v>
      </c>
      <c r="N949" s="3" t="s">
        <v>2915</v>
      </c>
      <c r="O949" s="3" t="s">
        <v>2916</v>
      </c>
      <c r="P949">
        <f>IF(IFERROR(VLOOKUP(crocodile_dataset[[#This Row],[Observation ID]],A951:A1949,1,FALSE),0),1,0)</f>
        <v>0</v>
      </c>
    </row>
    <row r="950" spans="1:16" x14ac:dyDescent="0.2">
      <c r="A950" s="4">
        <v>949</v>
      </c>
      <c r="B950" s="3" t="s">
        <v>15</v>
      </c>
      <c r="C950" s="3" t="s">
        <v>16</v>
      </c>
      <c r="D950" s="3" t="s">
        <v>17</v>
      </c>
      <c r="E950" s="3" t="s">
        <v>18</v>
      </c>
      <c r="F950" s="1">
        <v>0.6</v>
      </c>
      <c r="G950" s="1">
        <v>35.4</v>
      </c>
      <c r="H950" s="3" t="s">
        <v>37</v>
      </c>
      <c r="I950" s="3" t="s">
        <v>104</v>
      </c>
      <c r="J950" s="2" t="s">
        <v>2917</v>
      </c>
      <c r="K950" s="3" t="s">
        <v>22</v>
      </c>
      <c r="L950" s="3" t="s">
        <v>84</v>
      </c>
      <c r="M950" s="3" t="s">
        <v>24</v>
      </c>
      <c r="N950" s="3" t="s">
        <v>2918</v>
      </c>
      <c r="O950" s="3" t="s">
        <v>2919</v>
      </c>
      <c r="P950">
        <f>IF(IFERROR(VLOOKUP(crocodile_dataset[[#This Row],[Observation ID]],A952:A1950,1,FALSE),0),1,0)</f>
        <v>0</v>
      </c>
    </row>
    <row r="951" spans="1:16" x14ac:dyDescent="0.2">
      <c r="A951" s="4">
        <v>950</v>
      </c>
      <c r="B951" s="3" t="s">
        <v>320</v>
      </c>
      <c r="C951" s="3" t="s">
        <v>321</v>
      </c>
      <c r="D951" s="3" t="s">
        <v>17</v>
      </c>
      <c r="E951" s="3" t="s">
        <v>203</v>
      </c>
      <c r="F951" s="1">
        <v>2.69</v>
      </c>
      <c r="G951" s="1">
        <v>125.3</v>
      </c>
      <c r="H951" s="3" t="s">
        <v>19</v>
      </c>
      <c r="I951" s="3" t="s">
        <v>38</v>
      </c>
      <c r="J951" s="2" t="s">
        <v>2920</v>
      </c>
      <c r="K951" s="3" t="s">
        <v>297</v>
      </c>
      <c r="L951" s="3" t="s">
        <v>355</v>
      </c>
      <c r="M951" s="3" t="s">
        <v>323</v>
      </c>
      <c r="N951" s="3" t="s">
        <v>2921</v>
      </c>
      <c r="O951" s="3" t="s">
        <v>2922</v>
      </c>
      <c r="P951">
        <f>IF(IFERROR(VLOOKUP(crocodile_dataset[[#This Row],[Observation ID]],A953:A1951,1,FALSE),0),1,0)</f>
        <v>0</v>
      </c>
    </row>
    <row r="952" spans="1:16" x14ac:dyDescent="0.2">
      <c r="A952" s="4">
        <v>951</v>
      </c>
      <c r="B952" s="3" t="s">
        <v>145</v>
      </c>
      <c r="C952" s="3" t="s">
        <v>146</v>
      </c>
      <c r="D952" s="3" t="s">
        <v>17</v>
      </c>
      <c r="E952" s="3" t="s">
        <v>18</v>
      </c>
      <c r="F952" s="1">
        <v>1.79</v>
      </c>
      <c r="G952" s="1">
        <v>65.599999999999994</v>
      </c>
      <c r="H952" s="3" t="s">
        <v>37</v>
      </c>
      <c r="I952" s="3" t="s">
        <v>104</v>
      </c>
      <c r="J952" s="2" t="s">
        <v>2923</v>
      </c>
      <c r="K952" s="3" t="s">
        <v>148</v>
      </c>
      <c r="L952" s="3" t="s">
        <v>475</v>
      </c>
      <c r="M952" s="3" t="s">
        <v>41</v>
      </c>
      <c r="N952" s="3" t="s">
        <v>2924</v>
      </c>
      <c r="O952" s="3" t="s">
        <v>2925</v>
      </c>
      <c r="P952">
        <f>IF(IFERROR(VLOOKUP(crocodile_dataset[[#This Row],[Observation ID]],A954:A1952,1,FALSE),0),1,0)</f>
        <v>0</v>
      </c>
    </row>
    <row r="953" spans="1:16" x14ac:dyDescent="0.2">
      <c r="A953" s="4">
        <v>952</v>
      </c>
      <c r="B953" s="3" t="s">
        <v>27</v>
      </c>
      <c r="C953" s="3" t="s">
        <v>28</v>
      </c>
      <c r="D953" s="3" t="s">
        <v>17</v>
      </c>
      <c r="E953" s="3" t="s">
        <v>18</v>
      </c>
      <c r="F953" s="1">
        <v>3.67</v>
      </c>
      <c r="G953" s="1">
        <v>269.8</v>
      </c>
      <c r="H953" s="3" t="s">
        <v>19</v>
      </c>
      <c r="I953" s="3" t="s">
        <v>38</v>
      </c>
      <c r="J953" s="2" t="s">
        <v>2926</v>
      </c>
      <c r="K953" s="3" t="s">
        <v>148</v>
      </c>
      <c r="L953" s="3" t="s">
        <v>317</v>
      </c>
      <c r="M953" s="3" t="s">
        <v>32</v>
      </c>
      <c r="N953" s="3" t="s">
        <v>2927</v>
      </c>
      <c r="O953" s="3" t="s">
        <v>2928</v>
      </c>
      <c r="P953">
        <f>IF(IFERROR(VLOOKUP(crocodile_dataset[[#This Row],[Observation ID]],A955:A1953,1,FALSE),0),1,0)</f>
        <v>0</v>
      </c>
    </row>
    <row r="954" spans="1:16" x14ac:dyDescent="0.2">
      <c r="A954" s="4">
        <v>953</v>
      </c>
      <c r="B954" s="3" t="s">
        <v>59</v>
      </c>
      <c r="C954" s="3" t="s">
        <v>60</v>
      </c>
      <c r="D954" s="3" t="s">
        <v>17</v>
      </c>
      <c r="E954" s="3" t="s">
        <v>18</v>
      </c>
      <c r="F954" s="1">
        <v>2.69</v>
      </c>
      <c r="G954" s="1">
        <v>131.4</v>
      </c>
      <c r="H954" s="3" t="s">
        <v>19</v>
      </c>
      <c r="I954" s="3" t="s">
        <v>104</v>
      </c>
      <c r="J954" s="2" t="s">
        <v>2929</v>
      </c>
      <c r="K954" s="3" t="s">
        <v>98</v>
      </c>
      <c r="L954" s="3" t="s">
        <v>581</v>
      </c>
      <c r="M954" s="3" t="s">
        <v>41</v>
      </c>
      <c r="N954" s="3" t="s">
        <v>2930</v>
      </c>
      <c r="O954" s="3" t="s">
        <v>2931</v>
      </c>
      <c r="P954">
        <f>IF(IFERROR(VLOOKUP(crocodile_dataset[[#This Row],[Observation ID]],A956:A1954,1,FALSE),0),1,0)</f>
        <v>0</v>
      </c>
    </row>
    <row r="955" spans="1:16" x14ac:dyDescent="0.2">
      <c r="A955" s="4">
        <v>954</v>
      </c>
      <c r="B955" s="3" t="s">
        <v>145</v>
      </c>
      <c r="C955" s="3" t="s">
        <v>146</v>
      </c>
      <c r="D955" s="3" t="s">
        <v>17</v>
      </c>
      <c r="E955" s="3" t="s">
        <v>18</v>
      </c>
      <c r="F955" s="1">
        <v>2.2799999999999998</v>
      </c>
      <c r="G955" s="1">
        <v>83.1</v>
      </c>
      <c r="H955" s="3" t="s">
        <v>19</v>
      </c>
      <c r="I955" s="3" t="s">
        <v>20</v>
      </c>
      <c r="J955" s="2" t="s">
        <v>2932</v>
      </c>
      <c r="K955" s="3" t="s">
        <v>148</v>
      </c>
      <c r="L955" s="3" t="s">
        <v>23</v>
      </c>
      <c r="M955" s="3" t="s">
        <v>41</v>
      </c>
      <c r="N955" s="3" t="s">
        <v>2933</v>
      </c>
      <c r="O955" s="3" t="s">
        <v>2934</v>
      </c>
      <c r="P955">
        <f>IF(IFERROR(VLOOKUP(crocodile_dataset[[#This Row],[Observation ID]],A957:A1955,1,FALSE),0),1,0)</f>
        <v>0</v>
      </c>
    </row>
    <row r="956" spans="1:16" x14ac:dyDescent="0.2">
      <c r="A956" s="4">
        <v>955</v>
      </c>
      <c r="B956" s="3" t="s">
        <v>320</v>
      </c>
      <c r="C956" s="3" t="s">
        <v>321</v>
      </c>
      <c r="D956" s="3" t="s">
        <v>17</v>
      </c>
      <c r="E956" s="3" t="s">
        <v>203</v>
      </c>
      <c r="F956" s="1">
        <v>3.02</v>
      </c>
      <c r="G956" s="1">
        <v>179.1</v>
      </c>
      <c r="H956" s="3" t="s">
        <v>19</v>
      </c>
      <c r="I956" s="3" t="s">
        <v>104</v>
      </c>
      <c r="J956" s="2" t="s">
        <v>2935</v>
      </c>
      <c r="K956" s="3" t="s">
        <v>330</v>
      </c>
      <c r="L956" s="3" t="s">
        <v>23</v>
      </c>
      <c r="M956" s="3" t="s">
        <v>323</v>
      </c>
      <c r="N956" s="3" t="s">
        <v>2936</v>
      </c>
      <c r="O956" s="3" t="s">
        <v>2937</v>
      </c>
      <c r="P956">
        <f>IF(IFERROR(VLOOKUP(crocodile_dataset[[#This Row],[Observation ID]],A958:A1956,1,FALSE),0),1,0)</f>
        <v>0</v>
      </c>
    </row>
    <row r="957" spans="1:16" x14ac:dyDescent="0.2">
      <c r="A957" s="4">
        <v>956</v>
      </c>
      <c r="B957" s="3" t="s">
        <v>120</v>
      </c>
      <c r="C957" s="3" t="s">
        <v>121</v>
      </c>
      <c r="D957" s="3" t="s">
        <v>17</v>
      </c>
      <c r="E957" s="3" t="s">
        <v>18</v>
      </c>
      <c r="F957" s="1">
        <v>2.1800000000000002</v>
      </c>
      <c r="G957" s="1">
        <v>81.8</v>
      </c>
      <c r="H957" s="3" t="s">
        <v>19</v>
      </c>
      <c r="I957" s="3" t="s">
        <v>38</v>
      </c>
      <c r="J957" s="2" t="s">
        <v>2938</v>
      </c>
      <c r="K957" s="3" t="s">
        <v>135</v>
      </c>
      <c r="L957" s="3" t="s">
        <v>124</v>
      </c>
      <c r="M957" s="3" t="s">
        <v>73</v>
      </c>
      <c r="N957" s="3" t="s">
        <v>2939</v>
      </c>
      <c r="O957" s="3" t="s">
        <v>2940</v>
      </c>
      <c r="P957">
        <f>IF(IFERROR(VLOOKUP(crocodile_dataset[[#This Row],[Observation ID]],A959:A1957,1,FALSE),0),1,0)</f>
        <v>0</v>
      </c>
    </row>
    <row r="958" spans="1:16" x14ac:dyDescent="0.2">
      <c r="A958" s="4">
        <v>957</v>
      </c>
      <c r="B958" s="3" t="s">
        <v>392</v>
      </c>
      <c r="C958" s="3" t="s">
        <v>393</v>
      </c>
      <c r="D958" s="3" t="s">
        <v>17</v>
      </c>
      <c r="E958" s="3" t="s">
        <v>18</v>
      </c>
      <c r="F958" s="1">
        <v>1.93</v>
      </c>
      <c r="G958" s="1">
        <v>61.7</v>
      </c>
      <c r="H958" s="3" t="s">
        <v>37</v>
      </c>
      <c r="I958" s="3" t="s">
        <v>38</v>
      </c>
      <c r="J958" s="2" t="s">
        <v>2941</v>
      </c>
      <c r="K958" s="3" t="s">
        <v>191</v>
      </c>
      <c r="L958" s="3" t="s">
        <v>46</v>
      </c>
      <c r="M958" s="3" t="s">
        <v>24</v>
      </c>
      <c r="N958" s="3" t="s">
        <v>2942</v>
      </c>
      <c r="O958" s="3" t="s">
        <v>2943</v>
      </c>
      <c r="P958">
        <f>IF(IFERROR(VLOOKUP(crocodile_dataset[[#This Row],[Observation ID]],A960:A1958,1,FALSE),0),1,0)</f>
        <v>0</v>
      </c>
    </row>
    <row r="959" spans="1:16" x14ac:dyDescent="0.2">
      <c r="A959" s="4">
        <v>958</v>
      </c>
      <c r="B959" s="3" t="s">
        <v>15</v>
      </c>
      <c r="C959" s="3" t="s">
        <v>16</v>
      </c>
      <c r="D959" s="3" t="s">
        <v>17</v>
      </c>
      <c r="E959" s="3" t="s">
        <v>18</v>
      </c>
      <c r="F959" s="1">
        <v>3.1</v>
      </c>
      <c r="G959" s="1">
        <v>143.30000000000001</v>
      </c>
      <c r="H959" s="3" t="s">
        <v>19</v>
      </c>
      <c r="I959" s="3" t="s">
        <v>38</v>
      </c>
      <c r="J959" s="2" t="s">
        <v>2944</v>
      </c>
      <c r="K959" s="3" t="s">
        <v>22</v>
      </c>
      <c r="L959" s="3" t="s">
        <v>84</v>
      </c>
      <c r="M959" s="3" t="s">
        <v>24</v>
      </c>
      <c r="N959" s="3" t="s">
        <v>2945</v>
      </c>
      <c r="O959" s="3" t="s">
        <v>2946</v>
      </c>
      <c r="P959">
        <f>IF(IFERROR(VLOOKUP(crocodile_dataset[[#This Row],[Observation ID]],A961:A1959,1,FALSE),0),1,0)</f>
        <v>0</v>
      </c>
    </row>
    <row r="960" spans="1:16" x14ac:dyDescent="0.2">
      <c r="A960" s="4">
        <v>959</v>
      </c>
      <c r="B960" s="3" t="s">
        <v>392</v>
      </c>
      <c r="C960" s="3" t="s">
        <v>393</v>
      </c>
      <c r="D960" s="3" t="s">
        <v>17</v>
      </c>
      <c r="E960" s="3" t="s">
        <v>18</v>
      </c>
      <c r="F960" s="1">
        <v>3.01</v>
      </c>
      <c r="G960" s="1">
        <v>141.4</v>
      </c>
      <c r="H960" s="3" t="s">
        <v>61</v>
      </c>
      <c r="I960" s="3" t="s">
        <v>104</v>
      </c>
      <c r="J960" s="2" t="s">
        <v>2947</v>
      </c>
      <c r="K960" s="3" t="s">
        <v>191</v>
      </c>
      <c r="L960" s="3" t="s">
        <v>475</v>
      </c>
      <c r="M960" s="3" t="s">
        <v>24</v>
      </c>
      <c r="N960" s="3" t="s">
        <v>2948</v>
      </c>
      <c r="O960" s="3" t="s">
        <v>2949</v>
      </c>
      <c r="P960">
        <f>IF(IFERROR(VLOOKUP(crocodile_dataset[[#This Row],[Observation ID]],A962:A1960,1,FALSE),0),1,0)</f>
        <v>0</v>
      </c>
    </row>
    <row r="961" spans="1:16" x14ac:dyDescent="0.2">
      <c r="A961" s="4">
        <v>960</v>
      </c>
      <c r="B961" s="3" t="s">
        <v>115</v>
      </c>
      <c r="C961" s="3" t="s">
        <v>116</v>
      </c>
      <c r="D961" s="3" t="s">
        <v>17</v>
      </c>
      <c r="E961" s="3" t="s">
        <v>18</v>
      </c>
      <c r="F961" s="1">
        <v>4.5</v>
      </c>
      <c r="G961" s="1">
        <v>598.5</v>
      </c>
      <c r="H961" s="3" t="s">
        <v>61</v>
      </c>
      <c r="I961" s="3" t="s">
        <v>38</v>
      </c>
      <c r="J961" s="2" t="s">
        <v>2950</v>
      </c>
      <c r="K961" s="3" t="s">
        <v>139</v>
      </c>
      <c r="L961" s="3" t="s">
        <v>80</v>
      </c>
      <c r="M961" s="3" t="s">
        <v>24</v>
      </c>
      <c r="N961" s="3" t="s">
        <v>2951</v>
      </c>
      <c r="O961" s="3" t="s">
        <v>2952</v>
      </c>
      <c r="P961">
        <f>IF(IFERROR(VLOOKUP(crocodile_dataset[[#This Row],[Observation ID]],A963:A1961,1,FALSE),0),1,0)</f>
        <v>0</v>
      </c>
    </row>
    <row r="962" spans="1:16" x14ac:dyDescent="0.2">
      <c r="A962" s="4">
        <v>961</v>
      </c>
      <c r="B962" s="3" t="s">
        <v>201</v>
      </c>
      <c r="C962" s="3" t="s">
        <v>202</v>
      </c>
      <c r="D962" s="3" t="s">
        <v>17</v>
      </c>
      <c r="E962" s="3" t="s">
        <v>203</v>
      </c>
      <c r="F962" s="1">
        <v>1.48</v>
      </c>
      <c r="G962" s="1">
        <v>63.6</v>
      </c>
      <c r="H962" s="3" t="s">
        <v>37</v>
      </c>
      <c r="I962" s="3" t="s">
        <v>38</v>
      </c>
      <c r="J962" s="2" t="s">
        <v>2953</v>
      </c>
      <c r="K962" s="3" t="s">
        <v>282</v>
      </c>
      <c r="L962" s="3" t="s">
        <v>23</v>
      </c>
      <c r="M962" s="3" t="s">
        <v>41</v>
      </c>
      <c r="N962" s="3" t="s">
        <v>2954</v>
      </c>
      <c r="O962" s="3" t="s">
        <v>2955</v>
      </c>
      <c r="P962">
        <f>IF(IFERROR(VLOOKUP(crocodile_dataset[[#This Row],[Observation ID]],A964:A1962,1,FALSE),0),1,0)</f>
        <v>0</v>
      </c>
    </row>
    <row r="963" spans="1:16" x14ac:dyDescent="0.2">
      <c r="A963" s="4">
        <v>962</v>
      </c>
      <c r="B963" s="3" t="s">
        <v>35</v>
      </c>
      <c r="C963" s="3" t="s">
        <v>36</v>
      </c>
      <c r="D963" s="3" t="s">
        <v>17</v>
      </c>
      <c r="E963" s="3" t="s">
        <v>18</v>
      </c>
      <c r="F963" s="1">
        <v>4.5</v>
      </c>
      <c r="G963" s="1">
        <v>581</v>
      </c>
      <c r="H963" s="3" t="s">
        <v>19</v>
      </c>
      <c r="I963" s="3" t="s">
        <v>20</v>
      </c>
      <c r="J963" s="2" t="s">
        <v>2956</v>
      </c>
      <c r="K963" s="3" t="s">
        <v>240</v>
      </c>
      <c r="L963" s="3" t="s">
        <v>244</v>
      </c>
      <c r="M963" s="3" t="s">
        <v>41</v>
      </c>
      <c r="N963" s="3" t="s">
        <v>2957</v>
      </c>
      <c r="O963" s="3" t="s">
        <v>2958</v>
      </c>
      <c r="P963">
        <f>IF(IFERROR(VLOOKUP(crocodile_dataset[[#This Row],[Observation ID]],A965:A1963,1,FALSE),0),1,0)</f>
        <v>0</v>
      </c>
    </row>
    <row r="964" spans="1:16" x14ac:dyDescent="0.2">
      <c r="A964" s="4">
        <v>963</v>
      </c>
      <c r="B964" s="3" t="s">
        <v>76</v>
      </c>
      <c r="C964" s="3" t="s">
        <v>77</v>
      </c>
      <c r="D964" s="3" t="s">
        <v>17</v>
      </c>
      <c r="E964" s="3" t="s">
        <v>18</v>
      </c>
      <c r="F964" s="1">
        <v>2.9</v>
      </c>
      <c r="G964" s="1">
        <v>146.4</v>
      </c>
      <c r="H964" s="3" t="s">
        <v>19</v>
      </c>
      <c r="I964" s="3" t="s">
        <v>104</v>
      </c>
      <c r="J964" s="2" t="s">
        <v>2959</v>
      </c>
      <c r="K964" s="3" t="s">
        <v>415</v>
      </c>
      <c r="L964" s="3" t="s">
        <v>80</v>
      </c>
      <c r="M964" s="3" t="s">
        <v>24</v>
      </c>
      <c r="N964" s="3" t="s">
        <v>2960</v>
      </c>
      <c r="O964" s="3" t="s">
        <v>2961</v>
      </c>
      <c r="P964">
        <f>IF(IFERROR(VLOOKUP(crocodile_dataset[[#This Row],[Observation ID]],A966:A1964,1,FALSE),0),1,0)</f>
        <v>0</v>
      </c>
    </row>
    <row r="965" spans="1:16" x14ac:dyDescent="0.2">
      <c r="A965" s="4">
        <v>964</v>
      </c>
      <c r="B965" s="3" t="s">
        <v>35</v>
      </c>
      <c r="C965" s="3" t="s">
        <v>36</v>
      </c>
      <c r="D965" s="3" t="s">
        <v>17</v>
      </c>
      <c r="E965" s="3" t="s">
        <v>18</v>
      </c>
      <c r="F965" s="1">
        <v>3.38</v>
      </c>
      <c r="G965" s="1">
        <v>310.3</v>
      </c>
      <c r="H965" s="3" t="s">
        <v>19</v>
      </c>
      <c r="I965" s="3" t="s">
        <v>38</v>
      </c>
      <c r="J965" s="2" t="s">
        <v>214</v>
      </c>
      <c r="K965" s="3" t="s">
        <v>30</v>
      </c>
      <c r="L965" s="3" t="s">
        <v>40</v>
      </c>
      <c r="M965" s="3" t="s">
        <v>41</v>
      </c>
      <c r="N965" s="3" t="s">
        <v>2962</v>
      </c>
      <c r="O965" s="3" t="s">
        <v>2963</v>
      </c>
      <c r="P965">
        <f>IF(IFERROR(VLOOKUP(crocodile_dataset[[#This Row],[Observation ID]],A967:A1965,1,FALSE),0),1,0)</f>
        <v>0</v>
      </c>
    </row>
    <row r="966" spans="1:16" x14ac:dyDescent="0.2">
      <c r="A966" s="4">
        <v>965</v>
      </c>
      <c r="B966" s="3" t="s">
        <v>183</v>
      </c>
      <c r="C966" s="3" t="s">
        <v>184</v>
      </c>
      <c r="D966" s="3" t="s">
        <v>17</v>
      </c>
      <c r="E966" s="3" t="s">
        <v>18</v>
      </c>
      <c r="F966" s="1">
        <v>2.17</v>
      </c>
      <c r="G966" s="1">
        <v>78.2</v>
      </c>
      <c r="H966" s="3" t="s">
        <v>61</v>
      </c>
      <c r="I966" s="3" t="s">
        <v>104</v>
      </c>
      <c r="J966" s="2" t="s">
        <v>2964</v>
      </c>
      <c r="K966" s="3" t="s">
        <v>130</v>
      </c>
      <c r="L966" s="3" t="s">
        <v>46</v>
      </c>
      <c r="M966" s="3" t="s">
        <v>41</v>
      </c>
      <c r="N966" s="3" t="s">
        <v>2965</v>
      </c>
      <c r="O966" s="3" t="s">
        <v>2966</v>
      </c>
      <c r="P966">
        <f>IF(IFERROR(VLOOKUP(crocodile_dataset[[#This Row],[Observation ID]],A968:A1966,1,FALSE),0),1,0)</f>
        <v>0</v>
      </c>
    </row>
    <row r="967" spans="1:16" x14ac:dyDescent="0.2">
      <c r="A967" s="4">
        <v>966</v>
      </c>
      <c r="B967" s="3" t="s">
        <v>201</v>
      </c>
      <c r="C967" s="3" t="s">
        <v>202</v>
      </c>
      <c r="D967" s="3" t="s">
        <v>17</v>
      </c>
      <c r="E967" s="3" t="s">
        <v>203</v>
      </c>
      <c r="F967" s="1">
        <v>1.93</v>
      </c>
      <c r="G967" s="1">
        <v>76</v>
      </c>
      <c r="H967" s="3" t="s">
        <v>37</v>
      </c>
      <c r="I967" s="3" t="s">
        <v>20</v>
      </c>
      <c r="J967" s="2" t="s">
        <v>2967</v>
      </c>
      <c r="K967" s="3" t="s">
        <v>272</v>
      </c>
      <c r="L967" s="3" t="s">
        <v>23</v>
      </c>
      <c r="M967" s="3" t="s">
        <v>41</v>
      </c>
      <c r="N967" s="3" t="s">
        <v>2968</v>
      </c>
      <c r="O967" s="3" t="s">
        <v>2969</v>
      </c>
      <c r="P967">
        <f>IF(IFERROR(VLOOKUP(crocodile_dataset[[#This Row],[Observation ID]],A969:A1967,1,FALSE),0),1,0)</f>
        <v>0</v>
      </c>
    </row>
    <row r="968" spans="1:16" x14ac:dyDescent="0.2">
      <c r="A968" s="4">
        <v>967</v>
      </c>
      <c r="B968" s="3" t="s">
        <v>115</v>
      </c>
      <c r="C968" s="3" t="s">
        <v>116</v>
      </c>
      <c r="D968" s="3" t="s">
        <v>17</v>
      </c>
      <c r="E968" s="3" t="s">
        <v>18</v>
      </c>
      <c r="F968" s="1">
        <v>4.68</v>
      </c>
      <c r="G968" s="1">
        <v>661.7</v>
      </c>
      <c r="H968" s="3" t="s">
        <v>19</v>
      </c>
      <c r="I968" s="3" t="s">
        <v>104</v>
      </c>
      <c r="J968" s="2" t="s">
        <v>2970</v>
      </c>
      <c r="K968" s="3" t="s">
        <v>139</v>
      </c>
      <c r="L968" s="3" t="s">
        <v>153</v>
      </c>
      <c r="M968" s="3" t="s">
        <v>24</v>
      </c>
      <c r="N968" s="3" t="s">
        <v>2971</v>
      </c>
      <c r="O968" s="3" t="s">
        <v>2972</v>
      </c>
      <c r="P968">
        <f>IF(IFERROR(VLOOKUP(crocodile_dataset[[#This Row],[Observation ID]],A970:A1968,1,FALSE),0),1,0)</f>
        <v>0</v>
      </c>
    </row>
    <row r="969" spans="1:16" x14ac:dyDescent="0.2">
      <c r="A969" s="4">
        <v>968</v>
      </c>
      <c r="B969" s="3" t="s">
        <v>120</v>
      </c>
      <c r="C969" s="3" t="s">
        <v>121</v>
      </c>
      <c r="D969" s="3" t="s">
        <v>17</v>
      </c>
      <c r="E969" s="3" t="s">
        <v>18</v>
      </c>
      <c r="F969" s="1">
        <v>3.02</v>
      </c>
      <c r="G969" s="1">
        <v>133.1</v>
      </c>
      <c r="H969" s="3" t="s">
        <v>19</v>
      </c>
      <c r="I969" s="3" t="s">
        <v>38</v>
      </c>
      <c r="J969" s="2" t="s">
        <v>2973</v>
      </c>
      <c r="K969" s="3" t="s">
        <v>123</v>
      </c>
      <c r="L969" s="3" t="s">
        <v>46</v>
      </c>
      <c r="M969" s="3" t="s">
        <v>73</v>
      </c>
      <c r="N969" s="3" t="s">
        <v>2974</v>
      </c>
      <c r="O969" s="3" t="s">
        <v>2975</v>
      </c>
      <c r="P969">
        <f>IF(IFERROR(VLOOKUP(crocodile_dataset[[#This Row],[Observation ID]],A971:A1969,1,FALSE),0),1,0)</f>
        <v>0</v>
      </c>
    </row>
    <row r="970" spans="1:16" x14ac:dyDescent="0.2">
      <c r="A970" s="4">
        <v>969</v>
      </c>
      <c r="B970" s="3" t="s">
        <v>320</v>
      </c>
      <c r="C970" s="3" t="s">
        <v>321</v>
      </c>
      <c r="D970" s="3" t="s">
        <v>17</v>
      </c>
      <c r="E970" s="3" t="s">
        <v>203</v>
      </c>
      <c r="F970" s="1">
        <v>2.65</v>
      </c>
      <c r="G970" s="1">
        <v>146.69999999999999</v>
      </c>
      <c r="H970" s="3" t="s">
        <v>19</v>
      </c>
      <c r="I970" s="3" t="s">
        <v>20</v>
      </c>
      <c r="J970" s="2" t="s">
        <v>2976</v>
      </c>
      <c r="K970" s="3" t="s">
        <v>354</v>
      </c>
      <c r="L970" s="3" t="s">
        <v>355</v>
      </c>
      <c r="M970" s="3" t="s">
        <v>323</v>
      </c>
      <c r="N970" s="3" t="s">
        <v>2977</v>
      </c>
      <c r="O970" s="3" t="s">
        <v>2978</v>
      </c>
      <c r="P970">
        <f>IF(IFERROR(VLOOKUP(crocodile_dataset[[#This Row],[Observation ID]],A972:A1970,1,FALSE),0),1,0)</f>
        <v>0</v>
      </c>
    </row>
    <row r="971" spans="1:16" x14ac:dyDescent="0.2">
      <c r="A971" s="4">
        <v>970</v>
      </c>
      <c r="B971" s="3" t="s">
        <v>201</v>
      </c>
      <c r="C971" s="3" t="s">
        <v>202</v>
      </c>
      <c r="D971" s="3" t="s">
        <v>17</v>
      </c>
      <c r="E971" s="3" t="s">
        <v>203</v>
      </c>
      <c r="F971" s="1">
        <v>2.84</v>
      </c>
      <c r="G971" s="1">
        <v>138.19999999999999</v>
      </c>
      <c r="H971" s="3" t="s">
        <v>61</v>
      </c>
      <c r="I971" s="3" t="s">
        <v>38</v>
      </c>
      <c r="J971" s="2" t="s">
        <v>2979</v>
      </c>
      <c r="K971" s="3" t="s">
        <v>272</v>
      </c>
      <c r="L971" s="3" t="s">
        <v>23</v>
      </c>
      <c r="M971" s="3" t="s">
        <v>41</v>
      </c>
      <c r="N971" s="3" t="s">
        <v>2980</v>
      </c>
      <c r="O971" s="3" t="s">
        <v>2981</v>
      </c>
      <c r="P971">
        <f>IF(IFERROR(VLOOKUP(crocodile_dataset[[#This Row],[Observation ID]],A973:A1971,1,FALSE),0),1,0)</f>
        <v>0</v>
      </c>
    </row>
    <row r="972" spans="1:16" x14ac:dyDescent="0.2">
      <c r="A972" s="4">
        <v>971</v>
      </c>
      <c r="B972" s="3" t="s">
        <v>115</v>
      </c>
      <c r="C972" s="3" t="s">
        <v>116</v>
      </c>
      <c r="D972" s="3" t="s">
        <v>17</v>
      </c>
      <c r="E972" s="3" t="s">
        <v>18</v>
      </c>
      <c r="F972" s="1">
        <v>2.0699999999999998</v>
      </c>
      <c r="G972" s="1">
        <v>202.3</v>
      </c>
      <c r="H972" s="3" t="s">
        <v>37</v>
      </c>
      <c r="I972" s="3" t="s">
        <v>38</v>
      </c>
      <c r="J972" s="2" t="s">
        <v>2982</v>
      </c>
      <c r="K972" s="3" t="s">
        <v>139</v>
      </c>
      <c r="L972" s="3" t="s">
        <v>80</v>
      </c>
      <c r="M972" s="3" t="s">
        <v>24</v>
      </c>
      <c r="N972" s="3" t="s">
        <v>2983</v>
      </c>
      <c r="O972" s="3" t="s">
        <v>2984</v>
      </c>
      <c r="P972">
        <f>IF(IFERROR(VLOOKUP(crocodile_dataset[[#This Row],[Observation ID]],A974:A1972,1,FALSE),0),1,0)</f>
        <v>0</v>
      </c>
    </row>
    <row r="973" spans="1:16" x14ac:dyDescent="0.2">
      <c r="A973" s="4">
        <v>972</v>
      </c>
      <c r="B973" s="3" t="s">
        <v>120</v>
      </c>
      <c r="C973" s="3" t="s">
        <v>121</v>
      </c>
      <c r="D973" s="3" t="s">
        <v>17</v>
      </c>
      <c r="E973" s="3" t="s">
        <v>18</v>
      </c>
      <c r="F973" s="1">
        <v>2.37</v>
      </c>
      <c r="G973" s="1">
        <v>76</v>
      </c>
      <c r="H973" s="3" t="s">
        <v>19</v>
      </c>
      <c r="I973" s="3" t="s">
        <v>38</v>
      </c>
      <c r="J973" s="2" t="s">
        <v>2985</v>
      </c>
      <c r="K973" s="3" t="s">
        <v>135</v>
      </c>
      <c r="L973" s="3" t="s">
        <v>46</v>
      </c>
      <c r="M973" s="3" t="s">
        <v>73</v>
      </c>
      <c r="N973" s="3" t="s">
        <v>2986</v>
      </c>
      <c r="O973" s="3" t="s">
        <v>2987</v>
      </c>
      <c r="P973">
        <f>IF(IFERROR(VLOOKUP(crocodile_dataset[[#This Row],[Observation ID]],A975:A1973,1,FALSE),0),1,0)</f>
        <v>0</v>
      </c>
    </row>
    <row r="974" spans="1:16" x14ac:dyDescent="0.2">
      <c r="A974" s="4">
        <v>973</v>
      </c>
      <c r="B974" s="3" t="s">
        <v>27</v>
      </c>
      <c r="C974" s="3" t="s">
        <v>28</v>
      </c>
      <c r="D974" s="3" t="s">
        <v>17</v>
      </c>
      <c r="E974" s="3" t="s">
        <v>18</v>
      </c>
      <c r="F974" s="1">
        <v>3.25</v>
      </c>
      <c r="G974" s="1">
        <v>204.5</v>
      </c>
      <c r="H974" s="3" t="s">
        <v>19</v>
      </c>
      <c r="I974" s="3" t="s">
        <v>20</v>
      </c>
      <c r="J974" s="2" t="s">
        <v>2988</v>
      </c>
      <c r="K974" s="3" t="s">
        <v>148</v>
      </c>
      <c r="L974" s="3" t="s">
        <v>389</v>
      </c>
      <c r="M974" s="3" t="s">
        <v>32</v>
      </c>
      <c r="N974" s="3" t="s">
        <v>2989</v>
      </c>
      <c r="O974" s="3" t="s">
        <v>2990</v>
      </c>
      <c r="P974">
        <f>IF(IFERROR(VLOOKUP(crocodile_dataset[[#This Row],[Observation ID]],A976:A1974,1,FALSE),0),1,0)</f>
        <v>0</v>
      </c>
    </row>
    <row r="975" spans="1:16" x14ac:dyDescent="0.2">
      <c r="A975" s="4">
        <v>974</v>
      </c>
      <c r="B975" s="3" t="s">
        <v>15</v>
      </c>
      <c r="C975" s="3" t="s">
        <v>16</v>
      </c>
      <c r="D975" s="3" t="s">
        <v>17</v>
      </c>
      <c r="E975" s="3" t="s">
        <v>18</v>
      </c>
      <c r="F975" s="1">
        <v>2.41</v>
      </c>
      <c r="G975" s="1">
        <v>92.5</v>
      </c>
      <c r="H975" s="3" t="s">
        <v>19</v>
      </c>
      <c r="I975" s="3" t="s">
        <v>104</v>
      </c>
      <c r="J975" s="2" t="s">
        <v>2991</v>
      </c>
      <c r="K975" s="3" t="s">
        <v>22</v>
      </c>
      <c r="L975" s="3" t="s">
        <v>23</v>
      </c>
      <c r="M975" s="3" t="s">
        <v>24</v>
      </c>
      <c r="N975" s="3" t="s">
        <v>2992</v>
      </c>
      <c r="O975" s="3" t="s">
        <v>2993</v>
      </c>
      <c r="P975">
        <f>IF(IFERROR(VLOOKUP(crocodile_dataset[[#This Row],[Observation ID]],A977:A1975,1,FALSE),0),1,0)</f>
        <v>0</v>
      </c>
    </row>
    <row r="976" spans="1:16" x14ac:dyDescent="0.2">
      <c r="A976" s="4">
        <v>975</v>
      </c>
      <c r="B976" s="3" t="s">
        <v>35</v>
      </c>
      <c r="C976" s="3" t="s">
        <v>36</v>
      </c>
      <c r="D976" s="3" t="s">
        <v>17</v>
      </c>
      <c r="E976" s="3" t="s">
        <v>18</v>
      </c>
      <c r="F976" s="1">
        <v>1.73</v>
      </c>
      <c r="G976" s="1">
        <v>117.2</v>
      </c>
      <c r="H976" s="3" t="s">
        <v>37</v>
      </c>
      <c r="I976" s="3" t="s">
        <v>38</v>
      </c>
      <c r="J976" s="2" t="s">
        <v>2994</v>
      </c>
      <c r="K976" s="3" t="s">
        <v>30</v>
      </c>
      <c r="L976" s="3" t="s">
        <v>40</v>
      </c>
      <c r="M976" s="3" t="s">
        <v>41</v>
      </c>
      <c r="N976" s="3" t="s">
        <v>2995</v>
      </c>
      <c r="O976" s="3" t="s">
        <v>2996</v>
      </c>
      <c r="P976">
        <f>IF(IFERROR(VLOOKUP(crocodile_dataset[[#This Row],[Observation ID]],A978:A1976,1,FALSE),0),1,0)</f>
        <v>0</v>
      </c>
    </row>
    <row r="977" spans="1:16" x14ac:dyDescent="0.2">
      <c r="A977" s="4">
        <v>976</v>
      </c>
      <c r="B977" s="3" t="s">
        <v>15</v>
      </c>
      <c r="C977" s="3" t="s">
        <v>16</v>
      </c>
      <c r="D977" s="3" t="s">
        <v>17</v>
      </c>
      <c r="E977" s="3" t="s">
        <v>18</v>
      </c>
      <c r="F977" s="1">
        <v>2.1</v>
      </c>
      <c r="G977" s="1">
        <v>78.2</v>
      </c>
      <c r="H977" s="3" t="s">
        <v>61</v>
      </c>
      <c r="I977" s="3" t="s">
        <v>38</v>
      </c>
      <c r="J977" s="2" t="s">
        <v>766</v>
      </c>
      <c r="K977" s="3" t="s">
        <v>45</v>
      </c>
      <c r="L977" s="3" t="s">
        <v>46</v>
      </c>
      <c r="M977" s="3" t="s">
        <v>24</v>
      </c>
      <c r="N977" s="3" t="s">
        <v>2997</v>
      </c>
      <c r="O977" s="3" t="s">
        <v>2998</v>
      </c>
      <c r="P977">
        <f>IF(IFERROR(VLOOKUP(crocodile_dataset[[#This Row],[Observation ID]],A979:A1977,1,FALSE),0),1,0)</f>
        <v>0</v>
      </c>
    </row>
    <row r="978" spans="1:16" x14ac:dyDescent="0.2">
      <c r="A978" s="4">
        <v>977</v>
      </c>
      <c r="B978" s="3" t="s">
        <v>207</v>
      </c>
      <c r="C978" s="3" t="s">
        <v>208</v>
      </c>
      <c r="D978" s="3" t="s">
        <v>17</v>
      </c>
      <c r="E978" s="3" t="s">
        <v>18</v>
      </c>
      <c r="F978" s="1">
        <v>1.32</v>
      </c>
      <c r="G978" s="1">
        <v>27.3</v>
      </c>
      <c r="H978" s="3" t="s">
        <v>37</v>
      </c>
      <c r="I978" s="3" t="s">
        <v>20</v>
      </c>
      <c r="J978" s="2" t="s">
        <v>2747</v>
      </c>
      <c r="K978" s="3" t="s">
        <v>210</v>
      </c>
      <c r="L978" s="3" t="s">
        <v>465</v>
      </c>
      <c r="M978" s="3" t="s">
        <v>24</v>
      </c>
      <c r="N978" s="3" t="s">
        <v>1410</v>
      </c>
      <c r="O978" s="3" t="s">
        <v>2999</v>
      </c>
      <c r="P978">
        <f>IF(IFERROR(VLOOKUP(crocodile_dataset[[#This Row],[Observation ID]],A980:A1978,1,FALSE),0),1,0)</f>
        <v>0</v>
      </c>
    </row>
    <row r="979" spans="1:16" x14ac:dyDescent="0.2">
      <c r="A979" s="4">
        <v>978</v>
      </c>
      <c r="B979" s="3" t="s">
        <v>392</v>
      </c>
      <c r="C979" s="3" t="s">
        <v>393</v>
      </c>
      <c r="D979" s="3" t="s">
        <v>17</v>
      </c>
      <c r="E979" s="3" t="s">
        <v>18</v>
      </c>
      <c r="F979" s="1">
        <v>1.99</v>
      </c>
      <c r="G979" s="1">
        <v>52.1</v>
      </c>
      <c r="H979" s="3" t="s">
        <v>37</v>
      </c>
      <c r="I979" s="3" t="s">
        <v>20</v>
      </c>
      <c r="J979" s="2" t="s">
        <v>1730</v>
      </c>
      <c r="K979" s="3" t="s">
        <v>191</v>
      </c>
      <c r="L979" s="3" t="s">
        <v>46</v>
      </c>
      <c r="M979" s="3" t="s">
        <v>24</v>
      </c>
      <c r="N979" s="3" t="s">
        <v>3000</v>
      </c>
      <c r="O979" s="3" t="s">
        <v>3001</v>
      </c>
      <c r="P979">
        <f>IF(IFERROR(VLOOKUP(crocodile_dataset[[#This Row],[Observation ID]],A981:A1979,1,FALSE),0),1,0)</f>
        <v>0</v>
      </c>
    </row>
    <row r="980" spans="1:16" x14ac:dyDescent="0.2">
      <c r="A980" s="4">
        <v>979</v>
      </c>
      <c r="B980" s="3" t="s">
        <v>15</v>
      </c>
      <c r="C980" s="3" t="s">
        <v>16</v>
      </c>
      <c r="D980" s="3" t="s">
        <v>17</v>
      </c>
      <c r="E980" s="3" t="s">
        <v>18</v>
      </c>
      <c r="F980" s="1">
        <v>2.2999999999999998</v>
      </c>
      <c r="G980" s="1">
        <v>80.3</v>
      </c>
      <c r="H980" s="3" t="s">
        <v>19</v>
      </c>
      <c r="I980" s="3" t="s">
        <v>38</v>
      </c>
      <c r="J980" s="2" t="s">
        <v>3002</v>
      </c>
      <c r="K980" s="3" t="s">
        <v>22</v>
      </c>
      <c r="L980" s="3" t="s">
        <v>46</v>
      </c>
      <c r="M980" s="3" t="s">
        <v>24</v>
      </c>
      <c r="N980" s="3" t="s">
        <v>3003</v>
      </c>
      <c r="O980" s="3" t="s">
        <v>3004</v>
      </c>
      <c r="P980">
        <f>IF(IFERROR(VLOOKUP(crocodile_dataset[[#This Row],[Observation ID]],A982:A1980,1,FALSE),0),1,0)</f>
        <v>0</v>
      </c>
    </row>
    <row r="981" spans="1:16" x14ac:dyDescent="0.2">
      <c r="A981" s="4">
        <v>980</v>
      </c>
      <c r="B981" s="3" t="s">
        <v>76</v>
      </c>
      <c r="C981" s="3" t="s">
        <v>77</v>
      </c>
      <c r="D981" s="3" t="s">
        <v>17</v>
      </c>
      <c r="E981" s="3" t="s">
        <v>18</v>
      </c>
      <c r="F981" s="1">
        <v>2.76</v>
      </c>
      <c r="G981" s="1">
        <v>121.2</v>
      </c>
      <c r="H981" s="3" t="s">
        <v>61</v>
      </c>
      <c r="I981" s="3" t="s">
        <v>20</v>
      </c>
      <c r="J981" s="2" t="s">
        <v>3005</v>
      </c>
      <c r="K981" s="3" t="s">
        <v>415</v>
      </c>
      <c r="L981" s="3" t="s">
        <v>216</v>
      </c>
      <c r="M981" s="3" t="s">
        <v>24</v>
      </c>
      <c r="N981" s="3" t="s">
        <v>3006</v>
      </c>
      <c r="O981" s="3" t="s">
        <v>3007</v>
      </c>
      <c r="P981">
        <f>IF(IFERROR(VLOOKUP(crocodile_dataset[[#This Row],[Observation ID]],A983:A1981,1,FALSE),0),1,0)</f>
        <v>0</v>
      </c>
    </row>
    <row r="982" spans="1:16" x14ac:dyDescent="0.2">
      <c r="A982" s="4">
        <v>981</v>
      </c>
      <c r="B982" s="3" t="s">
        <v>87</v>
      </c>
      <c r="C982" s="3" t="s">
        <v>88</v>
      </c>
      <c r="D982" s="3" t="s">
        <v>17</v>
      </c>
      <c r="E982" s="3" t="s">
        <v>69</v>
      </c>
      <c r="F982" s="1">
        <v>1.01</v>
      </c>
      <c r="G982" s="1">
        <v>11.3</v>
      </c>
      <c r="H982" s="3" t="s">
        <v>19</v>
      </c>
      <c r="I982" s="3" t="s">
        <v>104</v>
      </c>
      <c r="J982" s="2" t="s">
        <v>3008</v>
      </c>
      <c r="K982" s="3" t="s">
        <v>248</v>
      </c>
      <c r="L982" s="3" t="s">
        <v>91</v>
      </c>
      <c r="M982" s="3" t="s">
        <v>32</v>
      </c>
      <c r="N982" s="3" t="s">
        <v>3009</v>
      </c>
      <c r="O982" s="3" t="s">
        <v>3010</v>
      </c>
      <c r="P982">
        <f>IF(IFERROR(VLOOKUP(crocodile_dataset[[#This Row],[Observation ID]],A984:A1982,1,FALSE),0),1,0)</f>
        <v>0</v>
      </c>
    </row>
    <row r="983" spans="1:16" x14ac:dyDescent="0.2">
      <c r="A983" s="4">
        <v>982</v>
      </c>
      <c r="B983" s="3" t="s">
        <v>207</v>
      </c>
      <c r="C983" s="3" t="s">
        <v>208</v>
      </c>
      <c r="D983" s="3" t="s">
        <v>17</v>
      </c>
      <c r="E983" s="3" t="s">
        <v>18</v>
      </c>
      <c r="F983" s="1">
        <v>2.14</v>
      </c>
      <c r="G983" s="1">
        <v>57.7</v>
      </c>
      <c r="H983" s="3" t="s">
        <v>19</v>
      </c>
      <c r="I983" s="3" t="s">
        <v>104</v>
      </c>
      <c r="J983" s="2" t="s">
        <v>3011</v>
      </c>
      <c r="K983" s="3" t="s">
        <v>210</v>
      </c>
      <c r="L983" s="3" t="s">
        <v>465</v>
      </c>
      <c r="M983" s="3" t="s">
        <v>24</v>
      </c>
      <c r="N983" s="3" t="s">
        <v>3012</v>
      </c>
      <c r="O983" s="3" t="s">
        <v>3013</v>
      </c>
      <c r="P983">
        <f>IF(IFERROR(VLOOKUP(crocodile_dataset[[#This Row],[Observation ID]],A985:A1983,1,FALSE),0),1,0)</f>
        <v>0</v>
      </c>
    </row>
    <row r="984" spans="1:16" x14ac:dyDescent="0.2">
      <c r="A984" s="4">
        <v>983</v>
      </c>
      <c r="B984" s="3" t="s">
        <v>183</v>
      </c>
      <c r="C984" s="3" t="s">
        <v>184</v>
      </c>
      <c r="D984" s="3" t="s">
        <v>17</v>
      </c>
      <c r="E984" s="3" t="s">
        <v>18</v>
      </c>
      <c r="F984" s="1">
        <v>2.04</v>
      </c>
      <c r="G984" s="1">
        <v>69</v>
      </c>
      <c r="H984" s="3" t="s">
        <v>19</v>
      </c>
      <c r="I984" s="3" t="s">
        <v>20</v>
      </c>
      <c r="J984" s="2" t="s">
        <v>3014</v>
      </c>
      <c r="K984" s="3" t="s">
        <v>130</v>
      </c>
      <c r="L984" s="3" t="s">
        <v>195</v>
      </c>
      <c r="M984" s="3" t="s">
        <v>41</v>
      </c>
      <c r="N984" s="3" t="s">
        <v>3015</v>
      </c>
      <c r="O984" s="3" t="s">
        <v>3016</v>
      </c>
      <c r="P984">
        <f>IF(IFERROR(VLOOKUP(crocodile_dataset[[#This Row],[Observation ID]],A986:A1984,1,FALSE),0),1,0)</f>
        <v>0</v>
      </c>
    </row>
    <row r="985" spans="1:16" x14ac:dyDescent="0.2">
      <c r="A985" s="4">
        <v>984</v>
      </c>
      <c r="B985" s="3" t="s">
        <v>67</v>
      </c>
      <c r="C985" s="3" t="s">
        <v>68</v>
      </c>
      <c r="D985" s="3" t="s">
        <v>17</v>
      </c>
      <c r="E985" s="3" t="s">
        <v>69</v>
      </c>
      <c r="F985" s="1">
        <v>0.6</v>
      </c>
      <c r="G985" s="1">
        <v>6.8</v>
      </c>
      <c r="H985" s="3" t="s">
        <v>37</v>
      </c>
      <c r="I985" s="3" t="s">
        <v>20</v>
      </c>
      <c r="J985" s="2" t="s">
        <v>3017</v>
      </c>
      <c r="K985" s="3" t="s">
        <v>71</v>
      </c>
      <c r="L985" s="3" t="s">
        <v>72</v>
      </c>
      <c r="M985" s="3" t="s">
        <v>73</v>
      </c>
      <c r="N985" s="3" t="s">
        <v>3018</v>
      </c>
      <c r="O985" s="3" t="s">
        <v>3019</v>
      </c>
      <c r="P985">
        <f>IF(IFERROR(VLOOKUP(crocodile_dataset[[#This Row],[Observation ID]],A987:A1985,1,FALSE),0),1,0)</f>
        <v>0</v>
      </c>
    </row>
    <row r="986" spans="1:16" x14ac:dyDescent="0.2">
      <c r="A986" s="4">
        <v>985</v>
      </c>
      <c r="B986" s="3" t="s">
        <v>188</v>
      </c>
      <c r="C986" s="3" t="s">
        <v>189</v>
      </c>
      <c r="D986" s="3" t="s">
        <v>17</v>
      </c>
      <c r="E986" s="3" t="s">
        <v>18</v>
      </c>
      <c r="F986" s="1">
        <v>2.5</v>
      </c>
      <c r="G986" s="1">
        <v>80.400000000000006</v>
      </c>
      <c r="H986" s="3" t="s">
        <v>19</v>
      </c>
      <c r="I986" s="3" t="s">
        <v>20</v>
      </c>
      <c r="J986" s="2" t="s">
        <v>3020</v>
      </c>
      <c r="K986" s="3" t="s">
        <v>191</v>
      </c>
      <c r="L986" s="3" t="s">
        <v>23</v>
      </c>
      <c r="M986" s="3" t="s">
        <v>24</v>
      </c>
      <c r="N986" s="3" t="s">
        <v>3021</v>
      </c>
      <c r="O986" s="3" t="s">
        <v>3022</v>
      </c>
      <c r="P986">
        <f>IF(IFERROR(VLOOKUP(crocodile_dataset[[#This Row],[Observation ID]],A988:A1986,1,FALSE),0),1,0)</f>
        <v>0</v>
      </c>
    </row>
    <row r="987" spans="1:16" x14ac:dyDescent="0.2">
      <c r="A987" s="4">
        <v>986</v>
      </c>
      <c r="B987" s="3" t="s">
        <v>49</v>
      </c>
      <c r="C987" s="3" t="s">
        <v>50</v>
      </c>
      <c r="D987" s="3" t="s">
        <v>17</v>
      </c>
      <c r="E987" s="3" t="s">
        <v>18</v>
      </c>
      <c r="F987" s="1">
        <v>2.54</v>
      </c>
      <c r="G987" s="1">
        <v>113.2</v>
      </c>
      <c r="H987" s="3" t="s">
        <v>37</v>
      </c>
      <c r="I987" s="3" t="s">
        <v>20</v>
      </c>
      <c r="J987" s="2" t="s">
        <v>3023</v>
      </c>
      <c r="K987" s="3" t="s">
        <v>504</v>
      </c>
      <c r="L987" s="3" t="s">
        <v>46</v>
      </c>
      <c r="M987" s="3" t="s">
        <v>32</v>
      </c>
      <c r="N987" s="3" t="s">
        <v>3024</v>
      </c>
      <c r="O987" s="3" t="s">
        <v>3025</v>
      </c>
      <c r="P987">
        <f>IF(IFERROR(VLOOKUP(crocodile_dataset[[#This Row],[Observation ID]],A989:A1987,1,FALSE),0),1,0)</f>
        <v>0</v>
      </c>
    </row>
    <row r="988" spans="1:16" x14ac:dyDescent="0.2">
      <c r="A988" s="4">
        <v>987</v>
      </c>
      <c r="B988" s="3" t="s">
        <v>120</v>
      </c>
      <c r="C988" s="3" t="s">
        <v>121</v>
      </c>
      <c r="D988" s="3" t="s">
        <v>17</v>
      </c>
      <c r="E988" s="3" t="s">
        <v>18</v>
      </c>
      <c r="F988" s="1">
        <v>3.91</v>
      </c>
      <c r="G988" s="1">
        <v>272.3</v>
      </c>
      <c r="H988" s="3" t="s">
        <v>19</v>
      </c>
      <c r="I988" s="3" t="s">
        <v>20</v>
      </c>
      <c r="J988" s="2" t="s">
        <v>3026</v>
      </c>
      <c r="K988" s="3" t="s">
        <v>135</v>
      </c>
      <c r="L988" s="3" t="s">
        <v>124</v>
      </c>
      <c r="M988" s="3" t="s">
        <v>73</v>
      </c>
      <c r="N988" s="3" t="s">
        <v>3027</v>
      </c>
      <c r="O988" s="3" t="s">
        <v>3028</v>
      </c>
      <c r="P988">
        <f>IF(IFERROR(VLOOKUP(crocodile_dataset[[#This Row],[Observation ID]],A990:A1988,1,FALSE),0),1,0)</f>
        <v>0</v>
      </c>
    </row>
    <row r="989" spans="1:16" x14ac:dyDescent="0.2">
      <c r="A989" s="4">
        <v>988</v>
      </c>
      <c r="B989" s="3" t="s">
        <v>76</v>
      </c>
      <c r="C989" s="3" t="s">
        <v>77</v>
      </c>
      <c r="D989" s="3" t="s">
        <v>17</v>
      </c>
      <c r="E989" s="3" t="s">
        <v>18</v>
      </c>
      <c r="F989" s="1">
        <v>0.92</v>
      </c>
      <c r="G989" s="1">
        <v>37.6</v>
      </c>
      <c r="H989" s="3" t="s">
        <v>37</v>
      </c>
      <c r="I989" s="3" t="s">
        <v>20</v>
      </c>
      <c r="J989" s="2" t="s">
        <v>3029</v>
      </c>
      <c r="K989" s="3" t="s">
        <v>79</v>
      </c>
      <c r="L989" s="3" t="s">
        <v>80</v>
      </c>
      <c r="M989" s="3" t="s">
        <v>24</v>
      </c>
      <c r="N989" s="3" t="s">
        <v>3030</v>
      </c>
      <c r="O989" s="3" t="s">
        <v>3031</v>
      </c>
      <c r="P989">
        <f>IF(IFERROR(VLOOKUP(crocodile_dataset[[#This Row],[Observation ID]],A991:A1989,1,FALSE),0),1,0)</f>
        <v>0</v>
      </c>
    </row>
    <row r="990" spans="1:16" x14ac:dyDescent="0.2">
      <c r="A990" s="4">
        <v>989</v>
      </c>
      <c r="B990" s="3" t="s">
        <v>59</v>
      </c>
      <c r="C990" s="3" t="s">
        <v>60</v>
      </c>
      <c r="D990" s="3" t="s">
        <v>17</v>
      </c>
      <c r="E990" s="3" t="s">
        <v>18</v>
      </c>
      <c r="F990" s="1">
        <v>3.04</v>
      </c>
      <c r="G990" s="1">
        <v>163.6</v>
      </c>
      <c r="H990" s="3" t="s">
        <v>19</v>
      </c>
      <c r="I990" s="3" t="s">
        <v>104</v>
      </c>
      <c r="J990" s="2" t="s">
        <v>3032</v>
      </c>
      <c r="K990" s="3" t="s">
        <v>63</v>
      </c>
      <c r="L990" s="3" t="s">
        <v>64</v>
      </c>
      <c r="M990" s="3" t="s">
        <v>41</v>
      </c>
      <c r="N990" s="3" t="s">
        <v>3033</v>
      </c>
      <c r="O990" s="3" t="s">
        <v>3034</v>
      </c>
      <c r="P990">
        <f>IF(IFERROR(VLOOKUP(crocodile_dataset[[#This Row],[Observation ID]],A992:A1990,1,FALSE),0),1,0)</f>
        <v>0</v>
      </c>
    </row>
    <row r="991" spans="1:16" x14ac:dyDescent="0.2">
      <c r="A991" s="4">
        <v>990</v>
      </c>
      <c r="B991" s="3" t="s">
        <v>320</v>
      </c>
      <c r="C991" s="3" t="s">
        <v>321</v>
      </c>
      <c r="D991" s="3" t="s">
        <v>17</v>
      </c>
      <c r="E991" s="3" t="s">
        <v>203</v>
      </c>
      <c r="F991" s="1">
        <v>0.35</v>
      </c>
      <c r="G991" s="1">
        <v>26.5</v>
      </c>
      <c r="H991" s="3" t="s">
        <v>156</v>
      </c>
      <c r="I991" s="3" t="s">
        <v>38</v>
      </c>
      <c r="J991" s="2" t="s">
        <v>3035</v>
      </c>
      <c r="K991" s="3" t="s">
        <v>297</v>
      </c>
      <c r="L991" s="3" t="s">
        <v>355</v>
      </c>
      <c r="M991" s="3" t="s">
        <v>323</v>
      </c>
      <c r="N991" s="3" t="s">
        <v>3036</v>
      </c>
      <c r="O991" s="3" t="s">
        <v>3037</v>
      </c>
      <c r="P991">
        <f>IF(IFERROR(VLOOKUP(crocodile_dataset[[#This Row],[Observation ID]],A993:A1991,1,FALSE),0),1,0)</f>
        <v>0</v>
      </c>
    </row>
    <row r="992" spans="1:16" x14ac:dyDescent="0.2">
      <c r="A992" s="4">
        <v>991</v>
      </c>
      <c r="B992" s="3" t="s">
        <v>392</v>
      </c>
      <c r="C992" s="3" t="s">
        <v>393</v>
      </c>
      <c r="D992" s="3" t="s">
        <v>17</v>
      </c>
      <c r="E992" s="3" t="s">
        <v>18</v>
      </c>
      <c r="F992" s="1">
        <v>2.74</v>
      </c>
      <c r="G992" s="1">
        <v>121.5</v>
      </c>
      <c r="H992" s="3" t="s">
        <v>19</v>
      </c>
      <c r="I992" s="3" t="s">
        <v>20</v>
      </c>
      <c r="J992" s="2" t="s">
        <v>3038</v>
      </c>
      <c r="K992" s="3" t="s">
        <v>191</v>
      </c>
      <c r="L992" s="3" t="s">
        <v>46</v>
      </c>
      <c r="M992" s="3" t="s">
        <v>24</v>
      </c>
      <c r="N992" s="3" t="s">
        <v>3039</v>
      </c>
      <c r="O992" s="3" t="s">
        <v>3040</v>
      </c>
      <c r="P992">
        <f>IF(IFERROR(VLOOKUP(crocodile_dataset[[#This Row],[Observation ID]],A994:A1992,1,FALSE),0),1,0)</f>
        <v>0</v>
      </c>
    </row>
    <row r="993" spans="1:16" x14ac:dyDescent="0.2">
      <c r="A993" s="4">
        <v>992</v>
      </c>
      <c r="B993" s="3" t="s">
        <v>115</v>
      </c>
      <c r="C993" s="3" t="s">
        <v>116</v>
      </c>
      <c r="D993" s="3" t="s">
        <v>17</v>
      </c>
      <c r="E993" s="3" t="s">
        <v>18</v>
      </c>
      <c r="F993" s="1">
        <v>3.13</v>
      </c>
      <c r="G993" s="1">
        <v>285.8</v>
      </c>
      <c r="H993" s="3" t="s">
        <v>61</v>
      </c>
      <c r="I993" s="3" t="s">
        <v>20</v>
      </c>
      <c r="J993" s="2" t="s">
        <v>3041</v>
      </c>
      <c r="K993" s="3" t="s">
        <v>337</v>
      </c>
      <c r="L993" s="3" t="s">
        <v>56</v>
      </c>
      <c r="M993" s="3" t="s">
        <v>24</v>
      </c>
      <c r="N993" s="3" t="s">
        <v>3042</v>
      </c>
      <c r="O993" s="3" t="s">
        <v>3043</v>
      </c>
      <c r="P993">
        <f>IF(IFERROR(VLOOKUP(crocodile_dataset[[#This Row],[Observation ID]],A995:A1993,1,FALSE),0),1,0)</f>
        <v>0</v>
      </c>
    </row>
    <row r="994" spans="1:16" x14ac:dyDescent="0.2">
      <c r="A994" s="4">
        <v>993</v>
      </c>
      <c r="B994" s="3" t="s">
        <v>201</v>
      </c>
      <c r="C994" s="3" t="s">
        <v>202</v>
      </c>
      <c r="D994" s="3" t="s">
        <v>17</v>
      </c>
      <c r="E994" s="3" t="s">
        <v>203</v>
      </c>
      <c r="F994" s="1">
        <v>2.2599999999999998</v>
      </c>
      <c r="G994" s="1">
        <v>88.5</v>
      </c>
      <c r="H994" s="3" t="s">
        <v>19</v>
      </c>
      <c r="I994" s="3" t="s">
        <v>20</v>
      </c>
      <c r="J994" s="2" t="s">
        <v>3044</v>
      </c>
      <c r="K994" s="3" t="s">
        <v>282</v>
      </c>
      <c r="L994" s="3" t="s">
        <v>259</v>
      </c>
      <c r="M994" s="3" t="s">
        <v>41</v>
      </c>
      <c r="N994" s="3" t="s">
        <v>3045</v>
      </c>
      <c r="O994" s="3" t="s">
        <v>3046</v>
      </c>
      <c r="P994">
        <f>IF(IFERROR(VLOOKUP(crocodile_dataset[[#This Row],[Observation ID]],A996:A1994,1,FALSE),0),1,0)</f>
        <v>0</v>
      </c>
    </row>
    <row r="995" spans="1:16" x14ac:dyDescent="0.2">
      <c r="A995" s="4">
        <v>994</v>
      </c>
      <c r="B995" s="3" t="s">
        <v>87</v>
      </c>
      <c r="C995" s="3" t="s">
        <v>88</v>
      </c>
      <c r="D995" s="3" t="s">
        <v>17</v>
      </c>
      <c r="E995" s="3" t="s">
        <v>69</v>
      </c>
      <c r="F995" s="1">
        <v>0.39</v>
      </c>
      <c r="G995" s="1">
        <v>4.9000000000000004</v>
      </c>
      <c r="H995" s="3" t="s">
        <v>37</v>
      </c>
      <c r="I995" s="3" t="s">
        <v>104</v>
      </c>
      <c r="J995" s="2" t="s">
        <v>3047</v>
      </c>
      <c r="K995" s="3" t="s">
        <v>538</v>
      </c>
      <c r="L995" s="3" t="s">
        <v>72</v>
      </c>
      <c r="M995" s="3" t="s">
        <v>32</v>
      </c>
      <c r="N995" s="3" t="s">
        <v>3048</v>
      </c>
      <c r="O995" s="3" t="s">
        <v>3049</v>
      </c>
      <c r="P995">
        <f>IF(IFERROR(VLOOKUP(crocodile_dataset[[#This Row],[Observation ID]],A997:A1995,1,FALSE),0),1,0)</f>
        <v>0</v>
      </c>
    </row>
    <row r="996" spans="1:16" x14ac:dyDescent="0.2">
      <c r="A996" s="4">
        <v>995</v>
      </c>
      <c r="B996" s="3" t="s">
        <v>15</v>
      </c>
      <c r="C996" s="3" t="s">
        <v>16</v>
      </c>
      <c r="D996" s="3" t="s">
        <v>17</v>
      </c>
      <c r="E996" s="3" t="s">
        <v>18</v>
      </c>
      <c r="F996" s="1">
        <v>3.4</v>
      </c>
      <c r="G996" s="1">
        <v>159.5</v>
      </c>
      <c r="H996" s="3" t="s">
        <v>19</v>
      </c>
      <c r="I996" s="3" t="s">
        <v>104</v>
      </c>
      <c r="J996" s="2" t="s">
        <v>3050</v>
      </c>
      <c r="K996" s="3" t="s">
        <v>233</v>
      </c>
      <c r="L996" s="3" t="s">
        <v>46</v>
      </c>
      <c r="M996" s="3" t="s">
        <v>24</v>
      </c>
      <c r="N996" s="3" t="s">
        <v>3051</v>
      </c>
      <c r="O996" s="3" t="s">
        <v>3052</v>
      </c>
      <c r="P996">
        <f>IF(IFERROR(VLOOKUP(crocodile_dataset[[#This Row],[Observation ID]],A998:A1996,1,FALSE),0),1,0)</f>
        <v>0</v>
      </c>
    </row>
    <row r="997" spans="1:16" x14ac:dyDescent="0.2">
      <c r="A997" s="4">
        <v>996</v>
      </c>
      <c r="B997" s="3" t="s">
        <v>76</v>
      </c>
      <c r="C997" s="3" t="s">
        <v>77</v>
      </c>
      <c r="D997" s="3" t="s">
        <v>17</v>
      </c>
      <c r="E997" s="3" t="s">
        <v>18</v>
      </c>
      <c r="F997" s="1">
        <v>2.5499999999999998</v>
      </c>
      <c r="G997" s="1">
        <v>112.3</v>
      </c>
      <c r="H997" s="3" t="s">
        <v>19</v>
      </c>
      <c r="I997" s="3" t="s">
        <v>104</v>
      </c>
      <c r="J997" s="2" t="s">
        <v>3053</v>
      </c>
      <c r="K997" s="3" t="s">
        <v>603</v>
      </c>
      <c r="L997" s="3" t="s">
        <v>80</v>
      </c>
      <c r="M997" s="3" t="s">
        <v>24</v>
      </c>
      <c r="N997" s="3" t="s">
        <v>3054</v>
      </c>
      <c r="O997" s="3" t="s">
        <v>3055</v>
      </c>
      <c r="P997">
        <f>IF(IFERROR(VLOOKUP(crocodile_dataset[[#This Row],[Observation ID]],A999:A1997,1,FALSE),0),1,0)</f>
        <v>0</v>
      </c>
    </row>
    <row r="998" spans="1:16" x14ac:dyDescent="0.2">
      <c r="A998" s="4">
        <v>997</v>
      </c>
      <c r="B998" s="3" t="s">
        <v>392</v>
      </c>
      <c r="C998" s="3" t="s">
        <v>393</v>
      </c>
      <c r="D998" s="3" t="s">
        <v>17</v>
      </c>
      <c r="E998" s="3" t="s">
        <v>18</v>
      </c>
      <c r="F998" s="1">
        <v>2.27</v>
      </c>
      <c r="G998" s="1">
        <v>80.3</v>
      </c>
      <c r="H998" s="3" t="s">
        <v>61</v>
      </c>
      <c r="I998" s="3" t="s">
        <v>104</v>
      </c>
      <c r="J998" s="2" t="s">
        <v>3056</v>
      </c>
      <c r="K998" s="3" t="s">
        <v>191</v>
      </c>
      <c r="L998" s="3" t="s">
        <v>475</v>
      </c>
      <c r="M998" s="3" t="s">
        <v>24</v>
      </c>
      <c r="N998" s="3" t="s">
        <v>3057</v>
      </c>
      <c r="O998" s="3" t="s">
        <v>3058</v>
      </c>
      <c r="P998">
        <f>IF(IFERROR(VLOOKUP(crocodile_dataset[[#This Row],[Observation ID]],A1000:A1998,1,FALSE),0),1,0)</f>
        <v>0</v>
      </c>
    </row>
    <row r="999" spans="1:16" x14ac:dyDescent="0.2">
      <c r="A999" s="4">
        <v>998</v>
      </c>
      <c r="B999" s="3" t="s">
        <v>201</v>
      </c>
      <c r="C999" s="3" t="s">
        <v>202</v>
      </c>
      <c r="D999" s="3" t="s">
        <v>17</v>
      </c>
      <c r="E999" s="3" t="s">
        <v>203</v>
      </c>
      <c r="F999" s="1">
        <v>2.34</v>
      </c>
      <c r="G999" s="1">
        <v>93.5</v>
      </c>
      <c r="H999" s="3" t="s">
        <v>19</v>
      </c>
      <c r="I999" s="3" t="s">
        <v>20</v>
      </c>
      <c r="J999" s="2" t="s">
        <v>3059</v>
      </c>
      <c r="K999" s="3" t="s">
        <v>106</v>
      </c>
      <c r="L999" s="3" t="s">
        <v>23</v>
      </c>
      <c r="M999" s="3" t="s">
        <v>41</v>
      </c>
      <c r="N999" s="3" t="s">
        <v>3060</v>
      </c>
      <c r="O999" s="3" t="s">
        <v>3061</v>
      </c>
      <c r="P999">
        <f>IF(IFERROR(VLOOKUP(crocodile_dataset[[#This Row],[Observation ID]],A1001:A1999,1,FALSE),0),1,0)</f>
        <v>0</v>
      </c>
    </row>
    <row r="1000" spans="1:16" x14ac:dyDescent="0.2">
      <c r="A1000" s="4">
        <v>999</v>
      </c>
      <c r="B1000" s="3" t="s">
        <v>201</v>
      </c>
      <c r="C1000" s="3" t="s">
        <v>202</v>
      </c>
      <c r="D1000" s="3" t="s">
        <v>17</v>
      </c>
      <c r="E1000" s="3" t="s">
        <v>203</v>
      </c>
      <c r="F1000" s="1">
        <v>2.82</v>
      </c>
      <c r="G1000" s="1">
        <v>147.6</v>
      </c>
      <c r="H1000" s="3" t="s">
        <v>19</v>
      </c>
      <c r="I1000" s="3" t="s">
        <v>20</v>
      </c>
      <c r="J1000" s="2" t="s">
        <v>3062</v>
      </c>
      <c r="K1000" s="3" t="s">
        <v>248</v>
      </c>
      <c r="L1000" s="3" t="s">
        <v>259</v>
      </c>
      <c r="M1000" s="3" t="s">
        <v>41</v>
      </c>
      <c r="N1000" s="3" t="s">
        <v>3063</v>
      </c>
      <c r="O1000" s="3" t="s">
        <v>3064</v>
      </c>
      <c r="P1000">
        <f>IF(IFERROR(VLOOKUP(crocodile_dataset[[#This Row],[Observation ID]],A1002:A2000,1,FALSE),0),1,0)</f>
        <v>0</v>
      </c>
    </row>
    <row r="1001" spans="1:16" x14ac:dyDescent="0.2">
      <c r="A1001" s="4">
        <v>1000</v>
      </c>
      <c r="B1001" s="3" t="s">
        <v>392</v>
      </c>
      <c r="C1001" s="3" t="s">
        <v>393</v>
      </c>
      <c r="D1001" s="3" t="s">
        <v>17</v>
      </c>
      <c r="E1001" s="3" t="s">
        <v>18</v>
      </c>
      <c r="F1001" s="1">
        <v>1.73</v>
      </c>
      <c r="G1001" s="1">
        <v>47.4</v>
      </c>
      <c r="H1001" s="3" t="s">
        <v>37</v>
      </c>
      <c r="I1001" s="3" t="s">
        <v>38</v>
      </c>
      <c r="J1001" s="2" t="s">
        <v>3065</v>
      </c>
      <c r="K1001" s="3" t="s">
        <v>191</v>
      </c>
      <c r="L1001" s="3" t="s">
        <v>475</v>
      </c>
      <c r="M1001" s="3" t="s">
        <v>24</v>
      </c>
      <c r="N1001" s="3" t="s">
        <v>3066</v>
      </c>
      <c r="O1001" s="3" t="s">
        <v>3067</v>
      </c>
      <c r="P1001">
        <f>IF(IFERROR(VLOOKUP(crocodile_dataset[[#This Row],[Observation ID]],A1003:A2001,1,FALSE),0),1,0)</f>
        <v>0</v>
      </c>
    </row>
    <row r="1002" spans="1:16" x14ac:dyDescent="0.2">
      <c r="P1002" s="3"/>
    </row>
  </sheetData>
  <conditionalFormatting sqref="A1:A1048576">
    <cfRule type="duplicateValues" dxfId="2"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57C85-6BB0-8649-A2E6-65EC40FFC19E}">
  <dimension ref="A2:P5"/>
  <sheetViews>
    <sheetView workbookViewId="0">
      <selection activeCell="B5" sqref="B5"/>
    </sheetView>
  </sheetViews>
  <sheetFormatPr baseColWidth="10" defaultRowHeight="16" x14ac:dyDescent="0.2"/>
  <cols>
    <col min="2" max="2" width="13.1640625" bestFit="1" customWidth="1"/>
    <col min="3" max="3" width="13.6640625" bestFit="1" customWidth="1"/>
    <col min="4" max="4" width="14" bestFit="1" customWidth="1"/>
    <col min="5" max="5" width="6.5" bestFit="1" customWidth="1"/>
    <col min="6" max="6" width="6.33203125" bestFit="1" customWidth="1"/>
    <col min="7" max="7" width="17.83203125" bestFit="1" customWidth="1"/>
    <col min="8" max="8" width="18.33203125" bestFit="1" customWidth="1"/>
    <col min="10" max="10" width="4" bestFit="1" customWidth="1"/>
    <col min="11" max="11" width="17.33203125" bestFit="1" customWidth="1"/>
    <col min="12" max="12" width="13.83203125" bestFit="1" customWidth="1"/>
    <col min="13" max="13" width="11.33203125" bestFit="1" customWidth="1"/>
    <col min="14" max="14" width="17.6640625" bestFit="1" customWidth="1"/>
    <col min="15" max="15" width="13.6640625" bestFit="1" customWidth="1"/>
  </cols>
  <sheetData>
    <row r="2" spans="1:16" x14ac:dyDescent="0.2">
      <c r="A2" s="12" t="s">
        <v>3081</v>
      </c>
      <c r="B2" s="10" t="str" cm="1">
        <f t="array" ref="B2:P2">crocodile_dataset[[#Headers],[Observation ID]:[Notes]]</f>
        <v>Observation ID</v>
      </c>
      <c r="C2" s="10" t="str">
        <v>Common Name</v>
      </c>
      <c r="D2" s="10" t="str">
        <v>Scientific Name</v>
      </c>
      <c r="E2" s="10" t="str">
        <v>Family</v>
      </c>
      <c r="F2" s="10" t="str">
        <v>Genus</v>
      </c>
      <c r="G2" s="10" t="str">
        <v>Observed Length (m)</v>
      </c>
      <c r="H2" s="10" t="str">
        <v>Observed Weight (kg)</v>
      </c>
      <c r="I2" s="10" t="str">
        <v>Age Class</v>
      </c>
      <c r="J2" s="10" t="str">
        <v>Sex</v>
      </c>
      <c r="K2" s="10" t="str">
        <v>Date of Observation</v>
      </c>
      <c r="L2" s="10" t="str">
        <v>Country/Region</v>
      </c>
      <c r="M2" s="10" t="str">
        <v>Habitat Type</v>
      </c>
      <c r="N2" s="10" t="str">
        <v>Conservation Status</v>
      </c>
      <c r="O2" s="10" t="str">
        <v>Observer Name</v>
      </c>
      <c r="P2" s="10" t="str">
        <v>Notes</v>
      </c>
    </row>
    <row r="3" spans="1:16" x14ac:dyDescent="0.2">
      <c r="B3" s="11">
        <f>COUNTBLANK(crocodile_dataset[Observation ID])</f>
        <v>0</v>
      </c>
      <c r="C3" s="11">
        <f>COUNTBLANK(crocodile_dataset[Common Name])</f>
        <v>0</v>
      </c>
      <c r="D3" s="11">
        <f>COUNTBLANK(crocodile_dataset[Scientific Name])</f>
        <v>0</v>
      </c>
      <c r="E3" s="11">
        <f>COUNTBLANK(crocodile_dataset[Family])</f>
        <v>0</v>
      </c>
      <c r="F3" s="11">
        <f>COUNTBLANK(crocodile_dataset[Genus])</f>
        <v>0</v>
      </c>
      <c r="G3" s="11">
        <f>COUNTBLANK(crocodile_dataset[Observed Length (m)])</f>
        <v>0</v>
      </c>
      <c r="H3" s="11">
        <f>COUNTBLANK(crocodile_dataset[Observed Weight (kg)])</f>
        <v>0</v>
      </c>
      <c r="I3" s="11">
        <f>COUNTBLANK(crocodile_dataset[Age Class])</f>
        <v>0</v>
      </c>
      <c r="J3" s="11">
        <f>COUNTBLANK(crocodile_dataset[Sex])</f>
        <v>0</v>
      </c>
      <c r="K3" s="11">
        <f>COUNTBLANK(crocodile_dataset[Date of Observation])</f>
        <v>0</v>
      </c>
      <c r="L3" s="11">
        <f>COUNTBLANK(crocodile_dataset[Country/Region])</f>
        <v>0</v>
      </c>
      <c r="M3" s="11">
        <f>COUNTBLANK(crocodile_dataset[Habitat Type])</f>
        <v>0</v>
      </c>
      <c r="N3" s="11">
        <f>COUNTBLANK(crocodile_dataset[Conservation Status])</f>
        <v>0</v>
      </c>
      <c r="O3" s="11">
        <f>COUNTBLANK(crocodile_dataset[Observer Name])</f>
        <v>0</v>
      </c>
      <c r="P3" s="11">
        <f>COUNTBLANK(crocodile_dataset[Notes])</f>
        <v>0</v>
      </c>
    </row>
    <row r="5" spans="1:16" x14ac:dyDescent="0.2">
      <c r="A5" s="12" t="s">
        <v>3082</v>
      </c>
      <c r="B5" s="11">
        <f>SUM(crocodile_dataset[Duplicate Count])</f>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EEB4D-0759-9640-9CF7-00A0D61D5ADD}">
  <dimension ref="A3:M214"/>
  <sheetViews>
    <sheetView tabSelected="1" topLeftCell="A200" zoomScale="75" zoomScaleNormal="206" workbookViewId="0">
      <selection activeCell="I83" sqref="I83"/>
    </sheetView>
  </sheetViews>
  <sheetFormatPr baseColWidth="10" defaultRowHeight="16" x14ac:dyDescent="0.2"/>
  <cols>
    <col min="1" max="1" width="28.33203125" bestFit="1" customWidth="1"/>
    <col min="2" max="2" width="22.83203125" bestFit="1" customWidth="1"/>
    <col min="3" max="3" width="9.33203125" bestFit="1" customWidth="1"/>
    <col min="4" max="4" width="7.6640625" bestFit="1" customWidth="1"/>
    <col min="5" max="5" width="8.33203125" bestFit="1" customWidth="1"/>
    <col min="6" max="6" width="10.5" bestFit="1" customWidth="1"/>
    <col min="7" max="7" width="18.83203125" bestFit="1" customWidth="1"/>
    <col min="8" max="8" width="18.6640625" bestFit="1" customWidth="1"/>
    <col min="9" max="9" width="22.83203125" bestFit="1" customWidth="1"/>
    <col min="10" max="10" width="18.6640625" bestFit="1" customWidth="1"/>
    <col min="11" max="11" width="17.83203125" bestFit="1" customWidth="1"/>
    <col min="12" max="12" width="17.5" bestFit="1" customWidth="1"/>
    <col min="13" max="13" width="19.1640625" bestFit="1" customWidth="1"/>
    <col min="14" max="14" width="20" bestFit="1" customWidth="1"/>
    <col min="15" max="15" width="17.1640625" bestFit="1" customWidth="1"/>
    <col min="16" max="16" width="21.5" bestFit="1" customWidth="1"/>
    <col min="17" max="17" width="22.5" bestFit="1" customWidth="1"/>
    <col min="18" max="18" width="19.5" bestFit="1" customWidth="1"/>
    <col min="19" max="19" width="20.6640625" bestFit="1" customWidth="1"/>
    <col min="20" max="20" width="10.83203125" bestFit="1" customWidth="1"/>
  </cols>
  <sheetData>
    <row r="3" spans="1:5" x14ac:dyDescent="0.2">
      <c r="A3" s="5" t="s">
        <v>3069</v>
      </c>
      <c r="B3" t="s">
        <v>3071</v>
      </c>
      <c r="C3" s="13" t="s">
        <v>3083</v>
      </c>
      <c r="D3" s="15" t="s">
        <v>3084</v>
      </c>
      <c r="E3" s="15" t="s">
        <v>3085</v>
      </c>
    </row>
    <row r="4" spans="1:5" x14ac:dyDescent="0.2">
      <c r="A4" s="6" t="s">
        <v>28</v>
      </c>
      <c r="B4">
        <v>66</v>
      </c>
      <c r="C4" s="14">
        <v>1000</v>
      </c>
      <c r="D4" s="14">
        <f>COUNTA(_xlfn.UNIQUE(crocodile_dataset[Scientific Name]))</f>
        <v>18</v>
      </c>
      <c r="E4" s="14">
        <f>COUNTA(_xlfn.UNIQUE(crocodile_dataset[Genus]))</f>
        <v>3</v>
      </c>
    </row>
    <row r="5" spans="1:5" x14ac:dyDescent="0.2">
      <c r="A5" s="6" t="s">
        <v>393</v>
      </c>
      <c r="B5">
        <v>49</v>
      </c>
    </row>
    <row r="6" spans="1:5" x14ac:dyDescent="0.2">
      <c r="A6" s="6" t="s">
        <v>36</v>
      </c>
      <c r="B6">
        <v>58</v>
      </c>
    </row>
    <row r="7" spans="1:5" x14ac:dyDescent="0.2">
      <c r="A7" s="6" t="s">
        <v>208</v>
      </c>
      <c r="B7">
        <v>45</v>
      </c>
    </row>
    <row r="8" spans="1:5" x14ac:dyDescent="0.2">
      <c r="A8" s="6" t="s">
        <v>184</v>
      </c>
      <c r="B8">
        <v>58</v>
      </c>
    </row>
    <row r="9" spans="1:5" x14ac:dyDescent="0.2">
      <c r="A9" s="6" t="s">
        <v>16</v>
      </c>
      <c r="B9">
        <v>64</v>
      </c>
    </row>
    <row r="10" spans="1:5" x14ac:dyDescent="0.2">
      <c r="A10" s="6" t="s">
        <v>116</v>
      </c>
      <c r="B10">
        <v>48</v>
      </c>
    </row>
    <row r="11" spans="1:5" x14ac:dyDescent="0.2">
      <c r="A11" s="6" t="s">
        <v>189</v>
      </c>
      <c r="B11">
        <v>68</v>
      </c>
    </row>
    <row r="12" spans="1:5" x14ac:dyDescent="0.2">
      <c r="A12" s="6" t="s">
        <v>50</v>
      </c>
      <c r="B12">
        <v>47</v>
      </c>
    </row>
    <row r="13" spans="1:5" x14ac:dyDescent="0.2">
      <c r="A13" s="6" t="s">
        <v>128</v>
      </c>
      <c r="B13">
        <v>58</v>
      </c>
    </row>
    <row r="14" spans="1:5" x14ac:dyDescent="0.2">
      <c r="A14" s="6" t="s">
        <v>121</v>
      </c>
      <c r="B14">
        <v>67</v>
      </c>
    </row>
    <row r="15" spans="1:5" x14ac:dyDescent="0.2">
      <c r="A15" s="6" t="s">
        <v>146</v>
      </c>
      <c r="B15">
        <v>59</v>
      </c>
    </row>
    <row r="16" spans="1:5" x14ac:dyDescent="0.2">
      <c r="A16" s="6" t="s">
        <v>60</v>
      </c>
      <c r="B16">
        <v>45</v>
      </c>
    </row>
    <row r="17" spans="1:2" x14ac:dyDescent="0.2">
      <c r="A17" s="6" t="s">
        <v>77</v>
      </c>
      <c r="B17">
        <v>52</v>
      </c>
    </row>
    <row r="18" spans="1:2" x14ac:dyDescent="0.2">
      <c r="A18" s="6" t="s">
        <v>202</v>
      </c>
      <c r="B18">
        <v>55</v>
      </c>
    </row>
    <row r="19" spans="1:2" x14ac:dyDescent="0.2">
      <c r="A19" s="6" t="s">
        <v>321</v>
      </c>
      <c r="B19">
        <v>56</v>
      </c>
    </row>
    <row r="20" spans="1:2" x14ac:dyDescent="0.2">
      <c r="A20" s="6" t="s">
        <v>68</v>
      </c>
      <c r="B20">
        <v>48</v>
      </c>
    </row>
    <row r="21" spans="1:2" x14ac:dyDescent="0.2">
      <c r="A21" s="6" t="s">
        <v>88</v>
      </c>
      <c r="B21">
        <v>57</v>
      </c>
    </row>
    <row r="22" spans="1:2" x14ac:dyDescent="0.2">
      <c r="A22" s="6" t="s">
        <v>3068</v>
      </c>
      <c r="B22">
        <v>1000</v>
      </c>
    </row>
    <row r="26" spans="1:2" x14ac:dyDescent="0.2">
      <c r="A26" s="5" t="s">
        <v>4</v>
      </c>
      <c r="B26" t="s">
        <v>3070</v>
      </c>
    </row>
    <row r="27" spans="1:2" x14ac:dyDescent="0.2">
      <c r="A27" s="6" t="s">
        <v>18</v>
      </c>
      <c r="B27" s="7">
        <v>0.78400000000000003</v>
      </c>
    </row>
    <row r="28" spans="1:2" x14ac:dyDescent="0.2">
      <c r="A28" s="6" t="s">
        <v>203</v>
      </c>
      <c r="B28" s="7">
        <v>0.111</v>
      </c>
    </row>
    <row r="29" spans="1:2" x14ac:dyDescent="0.2">
      <c r="A29" s="6" t="s">
        <v>69</v>
      </c>
      <c r="B29" s="7">
        <v>0.105</v>
      </c>
    </row>
    <row r="30" spans="1:2" x14ac:dyDescent="0.2">
      <c r="A30" s="6" t="s">
        <v>3068</v>
      </c>
      <c r="B30" s="7">
        <v>1</v>
      </c>
    </row>
    <row r="41" spans="1:6" x14ac:dyDescent="0.2">
      <c r="A41" s="5" t="s">
        <v>3072</v>
      </c>
      <c r="B41" s="5" t="s">
        <v>3094</v>
      </c>
    </row>
    <row r="42" spans="1:6" x14ac:dyDescent="0.2">
      <c r="A42" s="5" t="s">
        <v>3069</v>
      </c>
      <c r="B42" t="s">
        <v>19</v>
      </c>
      <c r="C42" t="s">
        <v>156</v>
      </c>
      <c r="D42" t="s">
        <v>37</v>
      </c>
      <c r="E42" t="s">
        <v>61</v>
      </c>
      <c r="F42" t="s">
        <v>3068</v>
      </c>
    </row>
    <row r="43" spans="1:6" x14ac:dyDescent="0.2">
      <c r="A43" s="6" t="s">
        <v>28</v>
      </c>
      <c r="B43" s="8">
        <v>3.4344736842105252</v>
      </c>
      <c r="C43" s="8">
        <v>0.41600000000000004</v>
      </c>
      <c r="D43" s="8">
        <v>1.9023076923076923</v>
      </c>
      <c r="E43" s="8">
        <v>3.2670000000000003</v>
      </c>
      <c r="F43" s="8">
        <v>2.8786363636363639</v>
      </c>
    </row>
    <row r="44" spans="1:6" x14ac:dyDescent="0.2">
      <c r="A44" s="6" t="s">
        <v>393</v>
      </c>
      <c r="B44" s="8">
        <v>2.8468</v>
      </c>
      <c r="C44" s="8">
        <v>0.53</v>
      </c>
      <c r="D44" s="8">
        <v>1.4075</v>
      </c>
      <c r="E44" s="8">
        <v>2.8559999999999999</v>
      </c>
      <c r="F44" s="8">
        <v>2.4016326530612249</v>
      </c>
    </row>
    <row r="45" spans="1:6" x14ac:dyDescent="0.2">
      <c r="A45" s="6" t="s">
        <v>36</v>
      </c>
      <c r="B45" s="8">
        <v>3.8407692307692312</v>
      </c>
      <c r="C45" s="8">
        <v>0.60799999999999998</v>
      </c>
      <c r="D45" s="8">
        <v>1.9566666666666666</v>
      </c>
      <c r="E45" s="8">
        <v>3.5850000000000004</v>
      </c>
      <c r="F45" s="8">
        <v>3.0218965517241383</v>
      </c>
    </row>
    <row r="46" spans="1:6" x14ac:dyDescent="0.2">
      <c r="A46" s="6" t="s">
        <v>208</v>
      </c>
      <c r="B46" s="8">
        <v>2.2919047619047617</v>
      </c>
      <c r="C46" s="8">
        <v>0.33</v>
      </c>
      <c r="D46" s="8">
        <v>1.237857142857143</v>
      </c>
      <c r="E46" s="8">
        <v>2.1262499999999998</v>
      </c>
      <c r="F46" s="8">
        <v>1.8473333333333333</v>
      </c>
    </row>
    <row r="47" spans="1:6" x14ac:dyDescent="0.2">
      <c r="A47" s="6" t="s">
        <v>184</v>
      </c>
      <c r="B47" s="8">
        <v>2.0430769230769235</v>
      </c>
      <c r="C47" s="8">
        <v>0.39500000000000002</v>
      </c>
      <c r="D47" s="8">
        <v>1.26125</v>
      </c>
      <c r="E47" s="8">
        <v>1.9459090909090906</v>
      </c>
      <c r="F47" s="8">
        <v>1.8415517241379311</v>
      </c>
    </row>
    <row r="48" spans="1:6" x14ac:dyDescent="0.2">
      <c r="A48" s="6" t="s">
        <v>16</v>
      </c>
      <c r="B48" s="8">
        <v>2.3844117647058822</v>
      </c>
      <c r="C48" s="8">
        <v>0.22750000000000001</v>
      </c>
      <c r="D48" s="8">
        <v>1.19625</v>
      </c>
      <c r="E48" s="8">
        <v>2.5622222222222226</v>
      </c>
      <c r="F48" s="8">
        <v>2.1510937499999998</v>
      </c>
    </row>
    <row r="49" spans="1:13" x14ac:dyDescent="0.2">
      <c r="A49" s="6" t="s">
        <v>116</v>
      </c>
      <c r="B49" s="8">
        <v>4.1776923076923076</v>
      </c>
      <c r="C49" s="8">
        <v>0.56000000000000005</v>
      </c>
      <c r="D49" s="8">
        <v>2.4122222222222223</v>
      </c>
      <c r="E49" s="8">
        <v>3.7591666666666672</v>
      </c>
      <c r="F49" s="8">
        <v>3.6666666666666661</v>
      </c>
    </row>
    <row r="50" spans="1:13" x14ac:dyDescent="0.2">
      <c r="A50" s="6" t="s">
        <v>189</v>
      </c>
      <c r="B50" s="8">
        <v>2.5841379310344825</v>
      </c>
      <c r="C50" s="8">
        <v>0.31</v>
      </c>
      <c r="D50" s="8">
        <v>1.3978947368421053</v>
      </c>
      <c r="E50" s="8">
        <v>2.4316666666666666</v>
      </c>
      <c r="F50" s="8">
        <v>2.1454411764705874</v>
      </c>
    </row>
    <row r="51" spans="1:13" x14ac:dyDescent="0.2">
      <c r="A51" s="6" t="s">
        <v>50</v>
      </c>
      <c r="B51" s="8">
        <v>3.293333333333333</v>
      </c>
      <c r="C51" s="8">
        <v>0.57333333333333336</v>
      </c>
      <c r="D51" s="8">
        <v>1.8485714285714288</v>
      </c>
      <c r="E51" s="8">
        <v>3.0449999999999995</v>
      </c>
      <c r="F51" s="8">
        <v>2.82</v>
      </c>
    </row>
    <row r="52" spans="1:13" x14ac:dyDescent="0.2">
      <c r="A52" s="6" t="s">
        <v>128</v>
      </c>
      <c r="B52" s="8">
        <v>5.008709677419354</v>
      </c>
      <c r="C52" s="8">
        <v>0.53</v>
      </c>
      <c r="D52" s="8">
        <v>2.9477777777777781</v>
      </c>
      <c r="E52" s="8">
        <v>4.3129411764705887</v>
      </c>
      <c r="F52" s="8">
        <v>4.4077586206896564</v>
      </c>
    </row>
    <row r="53" spans="1:13" x14ac:dyDescent="0.2">
      <c r="A53" s="6" t="s">
        <v>121</v>
      </c>
      <c r="B53" s="8">
        <v>2.9454285714285717</v>
      </c>
      <c r="C53" s="8">
        <v>0.53</v>
      </c>
      <c r="D53" s="8">
        <v>1.5193749999999999</v>
      </c>
      <c r="E53" s="8">
        <v>2.7166666666666668</v>
      </c>
      <c r="F53" s="8">
        <v>2.517611940298508</v>
      </c>
    </row>
    <row r="54" spans="1:13" x14ac:dyDescent="0.2">
      <c r="A54" s="6" t="s">
        <v>146</v>
      </c>
      <c r="B54" s="8">
        <v>2.6766666666666676</v>
      </c>
      <c r="C54" s="8">
        <v>0.45333333333333337</v>
      </c>
      <c r="D54" s="8">
        <v>1.5990909090909091</v>
      </c>
      <c r="E54" s="8">
        <v>2.5299999999999998</v>
      </c>
      <c r="F54" s="8">
        <v>2.3179661016949158</v>
      </c>
    </row>
    <row r="55" spans="1:13" x14ac:dyDescent="0.2">
      <c r="A55" s="6" t="s">
        <v>60</v>
      </c>
      <c r="B55" s="8">
        <v>2.6644000000000001</v>
      </c>
      <c r="C55" s="8">
        <v>0.40400000000000003</v>
      </c>
      <c r="D55" s="8">
        <v>1.31125</v>
      </c>
      <c r="E55" s="8">
        <v>2.56</v>
      </c>
      <c r="F55" s="8">
        <v>2.1564444444444444</v>
      </c>
    </row>
    <row r="56" spans="1:13" x14ac:dyDescent="0.2">
      <c r="A56" s="6" t="s">
        <v>77</v>
      </c>
      <c r="B56" s="8">
        <v>2.6922222222222221</v>
      </c>
      <c r="C56" s="8">
        <v>0.48</v>
      </c>
      <c r="D56" s="8">
        <v>1.4581818181818185</v>
      </c>
      <c r="E56" s="8">
        <v>2.4799999999999995</v>
      </c>
      <c r="F56" s="8">
        <v>2.3355769230769234</v>
      </c>
    </row>
    <row r="57" spans="1:13" x14ac:dyDescent="0.2">
      <c r="A57" s="6" t="s">
        <v>202</v>
      </c>
      <c r="B57" s="8">
        <v>2.7651428571428571</v>
      </c>
      <c r="C57" s="8">
        <v>0.46666666666666662</v>
      </c>
      <c r="D57" s="8">
        <v>1.6185714285714285</v>
      </c>
      <c r="E57" s="8">
        <v>2.6429999999999998</v>
      </c>
      <c r="F57" s="8">
        <v>2.4716363636363643</v>
      </c>
    </row>
    <row r="58" spans="1:13" ht="17" thickBot="1" x14ac:dyDescent="0.25">
      <c r="A58" s="6" t="s">
        <v>321</v>
      </c>
      <c r="B58" s="8">
        <v>2.5741666666666663</v>
      </c>
      <c r="C58" s="8">
        <v>0.36799999999999999</v>
      </c>
      <c r="D58" s="8">
        <v>1.2083333333333333</v>
      </c>
      <c r="E58" s="8">
        <v>2.2433333333333332</v>
      </c>
      <c r="F58" s="8">
        <v>1.9958928571428574</v>
      </c>
    </row>
    <row r="59" spans="1:13" ht="23" thickBot="1" x14ac:dyDescent="0.35">
      <c r="A59" s="6" t="s">
        <v>68</v>
      </c>
      <c r="B59" s="8">
        <v>1.4615999999999993</v>
      </c>
      <c r="C59" s="8">
        <v>0.15500000000000003</v>
      </c>
      <c r="D59" s="8">
        <v>0.66857142857142848</v>
      </c>
      <c r="E59" s="8">
        <v>1.2464285714285714</v>
      </c>
      <c r="F59" s="8">
        <v>1.22875</v>
      </c>
      <c r="M59" s="9" t="s">
        <v>3074</v>
      </c>
    </row>
    <row r="60" spans="1:13" x14ac:dyDescent="0.2">
      <c r="A60" s="6" t="s">
        <v>88</v>
      </c>
      <c r="B60" s="8">
        <v>1.2754285714285714</v>
      </c>
      <c r="C60" s="8">
        <v>0.19</v>
      </c>
      <c r="D60" s="8">
        <v>0.67749999999999999</v>
      </c>
      <c r="E60" s="8">
        <v>1.1183333333333332</v>
      </c>
      <c r="F60" s="8">
        <v>1.1203508771929824</v>
      </c>
    </row>
    <row r="61" spans="1:13" x14ac:dyDescent="0.2">
      <c r="A61" s="6" t="s">
        <v>3068</v>
      </c>
      <c r="B61" s="8">
        <v>2.8357843137254899</v>
      </c>
      <c r="C61" s="8">
        <v>0.4140816326530613</v>
      </c>
      <c r="D61" s="8">
        <v>1.5467010309278362</v>
      </c>
      <c r="E61" s="8">
        <v>2.6255465587044529</v>
      </c>
      <c r="F61" s="8">
        <v>2.4151100000000003</v>
      </c>
    </row>
    <row r="65" spans="1:6" x14ac:dyDescent="0.2">
      <c r="A65" s="5" t="s">
        <v>3073</v>
      </c>
      <c r="B65" s="5" t="s">
        <v>3094</v>
      </c>
    </row>
    <row r="66" spans="1:6" x14ac:dyDescent="0.2">
      <c r="A66" s="5" t="s">
        <v>3069</v>
      </c>
      <c r="B66" t="s">
        <v>19</v>
      </c>
      <c r="C66" t="s">
        <v>156</v>
      </c>
      <c r="D66" t="s">
        <v>37</v>
      </c>
      <c r="E66" t="s">
        <v>61</v>
      </c>
      <c r="F66" t="s">
        <v>3068</v>
      </c>
    </row>
    <row r="67" spans="1:6" x14ac:dyDescent="0.2">
      <c r="A67" s="6" t="s">
        <v>28</v>
      </c>
      <c r="B67" s="8">
        <v>229.19210526315788</v>
      </c>
      <c r="C67" s="8">
        <v>72.239999999999981</v>
      </c>
      <c r="D67" s="8">
        <v>100.95384615384614</v>
      </c>
      <c r="E67" s="8">
        <v>209.10999999999999</v>
      </c>
      <c r="F67" s="8">
        <v>189</v>
      </c>
    </row>
    <row r="68" spans="1:6" x14ac:dyDescent="0.2">
      <c r="A68" s="6" t="s">
        <v>393</v>
      </c>
      <c r="B68" s="8">
        <v>118.15199999999999</v>
      </c>
      <c r="C68" s="8">
        <v>32.900000000000006</v>
      </c>
      <c r="D68" s="8">
        <v>42.6</v>
      </c>
      <c r="E68" s="8">
        <v>119.62</v>
      </c>
      <c r="F68" s="8">
        <v>96.469387755102062</v>
      </c>
    </row>
    <row r="69" spans="1:6" x14ac:dyDescent="0.2">
      <c r="A69" s="6" t="s">
        <v>36</v>
      </c>
      <c r="B69" s="8">
        <v>401.59615384615387</v>
      </c>
      <c r="C69" s="8">
        <v>97.180000000000021</v>
      </c>
      <c r="D69" s="8">
        <v>146.17999999999998</v>
      </c>
      <c r="E69" s="8">
        <v>336.10833333333335</v>
      </c>
      <c r="F69" s="8">
        <v>295.74827586206897</v>
      </c>
    </row>
    <row r="70" spans="1:6" x14ac:dyDescent="0.2">
      <c r="A70" s="6" t="s">
        <v>208</v>
      </c>
      <c r="B70" s="8">
        <v>70.723809523809521</v>
      </c>
      <c r="C70" s="8">
        <v>18.95</v>
      </c>
      <c r="D70" s="8">
        <v>30.050000000000004</v>
      </c>
      <c r="E70" s="8">
        <v>63.712499999999999</v>
      </c>
      <c r="F70" s="8">
        <v>54.522222222222226</v>
      </c>
    </row>
    <row r="71" spans="1:6" x14ac:dyDescent="0.2">
      <c r="A71" s="6" t="s">
        <v>184</v>
      </c>
      <c r="B71" s="8">
        <v>67.165384615384625</v>
      </c>
      <c r="C71" s="8">
        <v>19.75</v>
      </c>
      <c r="D71" s="8">
        <v>32.912500000000001</v>
      </c>
      <c r="E71" s="8">
        <v>61.618181818181817</v>
      </c>
      <c r="F71" s="8">
        <v>58.701724137931038</v>
      </c>
    </row>
    <row r="72" spans="1:6" x14ac:dyDescent="0.2">
      <c r="A72" s="6" t="s">
        <v>16</v>
      </c>
      <c r="B72" s="8">
        <v>92.920588235294147</v>
      </c>
      <c r="C72" s="8">
        <v>30.6</v>
      </c>
      <c r="D72" s="8">
        <v>43.862499999999997</v>
      </c>
      <c r="E72" s="8">
        <v>100.35555555555555</v>
      </c>
      <c r="F72" s="8">
        <v>84.984375000000043</v>
      </c>
    </row>
    <row r="73" spans="1:6" x14ac:dyDescent="0.2">
      <c r="A73" s="6" t="s">
        <v>116</v>
      </c>
      <c r="B73" s="8">
        <v>549.90384615384619</v>
      </c>
      <c r="C73" s="8">
        <v>133.9</v>
      </c>
      <c r="D73" s="8">
        <v>234.11111111111111</v>
      </c>
      <c r="E73" s="8">
        <v>445.64166666666665</v>
      </c>
      <c r="F73" s="8">
        <v>455.96041666666673</v>
      </c>
    </row>
    <row r="74" spans="1:6" x14ac:dyDescent="0.2">
      <c r="A74" s="6" t="s">
        <v>189</v>
      </c>
      <c r="B74" s="8">
        <v>102.3241379310345</v>
      </c>
      <c r="C74" s="8">
        <v>30.349999999999998</v>
      </c>
      <c r="D74" s="8">
        <v>43.773684210526319</v>
      </c>
      <c r="E74" s="8">
        <v>89.355555555555554</v>
      </c>
      <c r="F74" s="8">
        <v>80.414705882352962</v>
      </c>
    </row>
    <row r="75" spans="1:6" x14ac:dyDescent="0.2">
      <c r="A75" s="6" t="s">
        <v>50</v>
      </c>
      <c r="B75" s="8">
        <v>196.99047619047619</v>
      </c>
      <c r="C75" s="8">
        <v>51.766666666666659</v>
      </c>
      <c r="D75" s="8">
        <v>84.457142857142841</v>
      </c>
      <c r="E75" s="8">
        <v>168.44374999999999</v>
      </c>
      <c r="F75" s="8">
        <v>161.24255319148938</v>
      </c>
    </row>
    <row r="76" spans="1:6" x14ac:dyDescent="0.2">
      <c r="A76" s="6" t="s">
        <v>128</v>
      </c>
      <c r="B76" s="8">
        <v>745.28709677419374</v>
      </c>
      <c r="C76" s="8">
        <v>263.89999999999998</v>
      </c>
      <c r="D76" s="8">
        <v>404.29999999999995</v>
      </c>
      <c r="E76" s="8">
        <v>576.64117647058833</v>
      </c>
      <c r="F76" s="8">
        <v>634.64482758620704</v>
      </c>
    </row>
    <row r="77" spans="1:6" x14ac:dyDescent="0.2">
      <c r="A77" s="6" t="s">
        <v>121</v>
      </c>
      <c r="B77" s="8">
        <v>147.95999999999998</v>
      </c>
      <c r="C77" s="8">
        <v>34.200000000000003</v>
      </c>
      <c r="D77" s="8">
        <v>51.231249999999996</v>
      </c>
      <c r="E77" s="8">
        <v>124.82666666666668</v>
      </c>
      <c r="F77" s="8">
        <v>117.98358208955221</v>
      </c>
    </row>
    <row r="78" spans="1:6" x14ac:dyDescent="0.2">
      <c r="A78" s="6" t="s">
        <v>146</v>
      </c>
      <c r="B78" s="8">
        <v>120.63703703703706</v>
      </c>
      <c r="C78" s="8">
        <v>39.033333333333331</v>
      </c>
      <c r="D78" s="8">
        <v>56.699999999999996</v>
      </c>
      <c r="E78" s="8">
        <v>103.62222222222222</v>
      </c>
      <c r="F78" s="8">
        <v>99.376271186440675</v>
      </c>
    </row>
    <row r="79" spans="1:6" x14ac:dyDescent="0.2">
      <c r="A79" s="6" t="s">
        <v>60</v>
      </c>
      <c r="B79" s="8">
        <v>132.22399999999999</v>
      </c>
      <c r="C79" s="8">
        <v>31.439999999999998</v>
      </c>
      <c r="D79" s="8">
        <v>45.512499999999996</v>
      </c>
      <c r="E79" s="8">
        <v>123.9</v>
      </c>
      <c r="F79" s="8">
        <v>104.31555555555553</v>
      </c>
    </row>
    <row r="80" spans="1:6" x14ac:dyDescent="0.2">
      <c r="A80" s="6" t="s">
        <v>77</v>
      </c>
      <c r="B80" s="8">
        <v>139.38888888888891</v>
      </c>
      <c r="C80" s="8">
        <v>35.1</v>
      </c>
      <c r="D80" s="8">
        <v>53.163636363636357</v>
      </c>
      <c r="E80" s="8">
        <v>113.33076923076922</v>
      </c>
      <c r="F80" s="8">
        <v>112.62884615384615</v>
      </c>
    </row>
    <row r="81" spans="1:6" x14ac:dyDescent="0.2">
      <c r="A81" s="6" t="s">
        <v>202</v>
      </c>
      <c r="B81" s="8">
        <v>148.80571428571434</v>
      </c>
      <c r="C81" s="8">
        <v>43.166666666666664</v>
      </c>
      <c r="D81" s="8">
        <v>66.328571428571436</v>
      </c>
      <c r="E81" s="8">
        <v>135</v>
      </c>
      <c r="F81" s="8">
        <v>130.03636363636369</v>
      </c>
    </row>
    <row r="82" spans="1:6" x14ac:dyDescent="0.2">
      <c r="A82" s="6" t="s">
        <v>321</v>
      </c>
      <c r="B82" s="8">
        <v>127.03750000000001</v>
      </c>
      <c r="C82" s="8">
        <v>29.160000000000004</v>
      </c>
      <c r="D82" s="8">
        <v>46.1</v>
      </c>
      <c r="E82" s="8">
        <v>94.039999999999992</v>
      </c>
      <c r="F82" s="8">
        <v>92.116071428571431</v>
      </c>
    </row>
    <row r="83" spans="1:6" x14ac:dyDescent="0.2">
      <c r="A83" s="6" t="s">
        <v>68</v>
      </c>
      <c r="B83" s="8">
        <v>25.256</v>
      </c>
      <c r="C83" s="8">
        <v>4.5500000000000007</v>
      </c>
      <c r="D83" s="8">
        <v>7.7571428571428571</v>
      </c>
      <c r="E83" s="8">
        <v>18.185714285714287</v>
      </c>
      <c r="F83" s="8">
        <v>19.779166666666665</v>
      </c>
    </row>
    <row r="84" spans="1:6" x14ac:dyDescent="0.2">
      <c r="A84" s="6" t="s">
        <v>88</v>
      </c>
      <c r="B84" s="8">
        <v>16.377142857142857</v>
      </c>
      <c r="C84" s="8">
        <v>4.9000000000000004</v>
      </c>
      <c r="D84" s="8">
        <v>6.7249999999999996</v>
      </c>
      <c r="E84" s="8">
        <v>13.54166666666667</v>
      </c>
      <c r="F84" s="8">
        <v>14.022807017543855</v>
      </c>
    </row>
    <row r="85" spans="1:6" x14ac:dyDescent="0.2">
      <c r="A85" s="6" t="s">
        <v>3068</v>
      </c>
      <c r="B85" s="8">
        <v>192.09333333333339</v>
      </c>
      <c r="C85" s="8">
        <v>48.251020408163278</v>
      </c>
      <c r="D85" s="8">
        <v>81.12216494845363</v>
      </c>
      <c r="E85" s="8">
        <v>160.73805668016217</v>
      </c>
      <c r="F85" s="8">
        <v>155.77189999999999</v>
      </c>
    </row>
    <row r="88" spans="1:6" x14ac:dyDescent="0.2">
      <c r="A88" s="5" t="s">
        <v>3076</v>
      </c>
      <c r="B88" t="s">
        <v>3077</v>
      </c>
    </row>
    <row r="89" spans="1:6" x14ac:dyDescent="0.2">
      <c r="A89" s="6" t="s">
        <v>19</v>
      </c>
      <c r="B89">
        <v>510</v>
      </c>
    </row>
    <row r="90" spans="1:6" x14ac:dyDescent="0.2">
      <c r="A90" s="6" t="s">
        <v>156</v>
      </c>
      <c r="B90">
        <v>49</v>
      </c>
    </row>
    <row r="91" spans="1:6" x14ac:dyDescent="0.2">
      <c r="A91" s="6" t="s">
        <v>37</v>
      </c>
      <c r="B91">
        <v>194</v>
      </c>
    </row>
    <row r="92" spans="1:6" x14ac:dyDescent="0.2">
      <c r="A92" s="6" t="s">
        <v>61</v>
      </c>
      <c r="B92">
        <v>247</v>
      </c>
    </row>
    <row r="93" spans="1:6" x14ac:dyDescent="0.2">
      <c r="A93" s="6" t="s">
        <v>3068</v>
      </c>
      <c r="B93">
        <v>1000</v>
      </c>
    </row>
    <row r="104" spans="1:2" x14ac:dyDescent="0.2">
      <c r="A104" s="5" t="s">
        <v>8</v>
      </c>
      <c r="B104" t="s">
        <v>3075</v>
      </c>
    </row>
    <row r="105" spans="1:2" x14ac:dyDescent="0.2">
      <c r="A105" s="6" t="s">
        <v>104</v>
      </c>
      <c r="B105">
        <v>321</v>
      </c>
    </row>
    <row r="106" spans="1:2" x14ac:dyDescent="0.2">
      <c r="A106" s="6" t="s">
        <v>20</v>
      </c>
      <c r="B106">
        <v>325</v>
      </c>
    </row>
    <row r="107" spans="1:2" x14ac:dyDescent="0.2">
      <c r="A107" s="6" t="s">
        <v>38</v>
      </c>
      <c r="B107">
        <v>354</v>
      </c>
    </row>
    <row r="108" spans="1:2" x14ac:dyDescent="0.2">
      <c r="A108" s="6" t="s">
        <v>3068</v>
      </c>
      <c r="B108">
        <v>1000</v>
      </c>
    </row>
    <row r="123" spans="1:2" x14ac:dyDescent="0.2">
      <c r="A123" s="5" t="s">
        <v>3078</v>
      </c>
      <c r="B123" t="s">
        <v>3075</v>
      </c>
    </row>
    <row r="124" spans="1:2" x14ac:dyDescent="0.2">
      <c r="A124" s="6" t="s">
        <v>210</v>
      </c>
      <c r="B124">
        <v>54</v>
      </c>
    </row>
    <row r="125" spans="1:2" x14ac:dyDescent="0.2">
      <c r="A125" s="6" t="s">
        <v>22</v>
      </c>
      <c r="B125">
        <v>20</v>
      </c>
    </row>
    <row r="126" spans="1:2" x14ac:dyDescent="0.2">
      <c r="A126" s="6" t="s">
        <v>98</v>
      </c>
      <c r="B126">
        <v>13</v>
      </c>
    </row>
    <row r="127" spans="1:2" x14ac:dyDescent="0.2">
      <c r="A127" s="6" t="s">
        <v>297</v>
      </c>
      <c r="B127">
        <v>28</v>
      </c>
    </row>
    <row r="128" spans="1:2" x14ac:dyDescent="0.2">
      <c r="A128" s="6" t="s">
        <v>71</v>
      </c>
      <c r="B128">
        <v>14</v>
      </c>
    </row>
    <row r="129" spans="1:2" x14ac:dyDescent="0.2">
      <c r="A129" s="6" t="s">
        <v>415</v>
      </c>
      <c r="B129">
        <v>8</v>
      </c>
    </row>
    <row r="130" spans="1:2" x14ac:dyDescent="0.2">
      <c r="A130" s="6" t="s">
        <v>240</v>
      </c>
      <c r="B130">
        <v>32</v>
      </c>
    </row>
    <row r="131" spans="1:2" x14ac:dyDescent="0.2">
      <c r="A131" s="6" t="s">
        <v>142</v>
      </c>
      <c r="B131">
        <v>34</v>
      </c>
    </row>
    <row r="132" spans="1:2" x14ac:dyDescent="0.2">
      <c r="A132" s="6" t="s">
        <v>330</v>
      </c>
      <c r="B132">
        <v>27</v>
      </c>
    </row>
    <row r="133" spans="1:2" x14ac:dyDescent="0.2">
      <c r="A133" s="6" t="s">
        <v>388</v>
      </c>
      <c r="B133">
        <v>7</v>
      </c>
    </row>
    <row r="134" spans="1:2" x14ac:dyDescent="0.2">
      <c r="A134" s="6" t="s">
        <v>106</v>
      </c>
      <c r="B134">
        <v>22</v>
      </c>
    </row>
    <row r="135" spans="1:2" x14ac:dyDescent="0.2">
      <c r="A135" s="6" t="s">
        <v>148</v>
      </c>
      <c r="B135">
        <v>77</v>
      </c>
    </row>
    <row r="136" spans="1:2" x14ac:dyDescent="0.2">
      <c r="A136" s="6" t="s">
        <v>337</v>
      </c>
      <c r="B136">
        <v>3</v>
      </c>
    </row>
    <row r="137" spans="1:2" x14ac:dyDescent="0.2">
      <c r="A137" s="6" t="s">
        <v>354</v>
      </c>
      <c r="B137">
        <v>10</v>
      </c>
    </row>
    <row r="138" spans="1:2" x14ac:dyDescent="0.2">
      <c r="A138" s="6" t="s">
        <v>538</v>
      </c>
      <c r="B138">
        <v>16</v>
      </c>
    </row>
    <row r="139" spans="1:2" x14ac:dyDescent="0.2">
      <c r="A139" s="6" t="s">
        <v>233</v>
      </c>
      <c r="B139">
        <v>21</v>
      </c>
    </row>
    <row r="140" spans="1:2" x14ac:dyDescent="0.2">
      <c r="A140" s="6" t="s">
        <v>272</v>
      </c>
      <c r="B140">
        <v>17</v>
      </c>
    </row>
    <row r="141" spans="1:2" x14ac:dyDescent="0.2">
      <c r="A141" s="6" t="s">
        <v>52</v>
      </c>
      <c r="B141">
        <v>17</v>
      </c>
    </row>
    <row r="142" spans="1:2" x14ac:dyDescent="0.2">
      <c r="A142" s="6" t="s">
        <v>286</v>
      </c>
      <c r="B142">
        <v>8</v>
      </c>
    </row>
    <row r="143" spans="1:2" x14ac:dyDescent="0.2">
      <c r="A143" s="6" t="s">
        <v>123</v>
      </c>
      <c r="B143">
        <v>29</v>
      </c>
    </row>
    <row r="144" spans="1:2" x14ac:dyDescent="0.2">
      <c r="A144" s="6" t="s">
        <v>252</v>
      </c>
      <c r="B144">
        <v>32</v>
      </c>
    </row>
    <row r="145" spans="1:2" x14ac:dyDescent="0.2">
      <c r="A145" s="6" t="s">
        <v>504</v>
      </c>
      <c r="B145">
        <v>11</v>
      </c>
    </row>
    <row r="146" spans="1:2" x14ac:dyDescent="0.2">
      <c r="A146" s="6" t="s">
        <v>152</v>
      </c>
      <c r="B146">
        <v>8</v>
      </c>
    </row>
    <row r="147" spans="1:2" x14ac:dyDescent="0.2">
      <c r="A147" s="6" t="s">
        <v>520</v>
      </c>
      <c r="B147">
        <v>11</v>
      </c>
    </row>
    <row r="148" spans="1:2" x14ac:dyDescent="0.2">
      <c r="A148" s="6" t="s">
        <v>90</v>
      </c>
      <c r="B148">
        <v>20</v>
      </c>
    </row>
    <row r="149" spans="1:2" x14ac:dyDescent="0.2">
      <c r="A149" s="6" t="s">
        <v>359</v>
      </c>
      <c r="B149">
        <v>9</v>
      </c>
    </row>
    <row r="150" spans="1:2" x14ac:dyDescent="0.2">
      <c r="A150" s="6" t="s">
        <v>135</v>
      </c>
      <c r="B150">
        <v>38</v>
      </c>
    </row>
    <row r="151" spans="1:2" x14ac:dyDescent="0.2">
      <c r="A151" s="6" t="s">
        <v>350</v>
      </c>
      <c r="B151">
        <v>12</v>
      </c>
    </row>
    <row r="152" spans="1:2" x14ac:dyDescent="0.2">
      <c r="A152" s="6" t="s">
        <v>603</v>
      </c>
      <c r="B152">
        <v>7</v>
      </c>
    </row>
    <row r="153" spans="1:2" x14ac:dyDescent="0.2">
      <c r="A153" s="6" t="s">
        <v>45</v>
      </c>
      <c r="B153">
        <v>35</v>
      </c>
    </row>
    <row r="154" spans="1:2" x14ac:dyDescent="0.2">
      <c r="A154" s="6" t="s">
        <v>1169</v>
      </c>
      <c r="B154">
        <v>7</v>
      </c>
    </row>
    <row r="155" spans="1:2" x14ac:dyDescent="0.2">
      <c r="A155" s="6" t="s">
        <v>366</v>
      </c>
      <c r="B155">
        <v>11</v>
      </c>
    </row>
    <row r="156" spans="1:2" x14ac:dyDescent="0.2">
      <c r="A156" s="6" t="s">
        <v>282</v>
      </c>
      <c r="B156">
        <v>16</v>
      </c>
    </row>
    <row r="157" spans="1:2" x14ac:dyDescent="0.2">
      <c r="A157" s="6" t="s">
        <v>161</v>
      </c>
      <c r="B157">
        <v>14</v>
      </c>
    </row>
    <row r="158" spans="1:2" x14ac:dyDescent="0.2">
      <c r="A158" s="6" t="s">
        <v>191</v>
      </c>
      <c r="B158">
        <v>97</v>
      </c>
    </row>
    <row r="159" spans="1:2" x14ac:dyDescent="0.2">
      <c r="A159" s="6" t="s">
        <v>130</v>
      </c>
      <c r="B159">
        <v>68</v>
      </c>
    </row>
    <row r="160" spans="1:2" x14ac:dyDescent="0.2">
      <c r="A160" s="6" t="s">
        <v>215</v>
      </c>
      <c r="B160">
        <v>9</v>
      </c>
    </row>
    <row r="161" spans="1:2" x14ac:dyDescent="0.2">
      <c r="A161" s="6" t="s">
        <v>248</v>
      </c>
      <c r="B161">
        <v>17</v>
      </c>
    </row>
    <row r="162" spans="1:2" x14ac:dyDescent="0.2">
      <c r="A162" s="6" t="s">
        <v>223</v>
      </c>
      <c r="B162">
        <v>8</v>
      </c>
    </row>
    <row r="163" spans="1:2" x14ac:dyDescent="0.2">
      <c r="A163" s="6" t="s">
        <v>742</v>
      </c>
      <c r="B163">
        <v>8</v>
      </c>
    </row>
    <row r="164" spans="1:2" x14ac:dyDescent="0.2">
      <c r="A164" s="6" t="s">
        <v>79</v>
      </c>
      <c r="B164">
        <v>10</v>
      </c>
    </row>
    <row r="165" spans="1:2" x14ac:dyDescent="0.2">
      <c r="A165" s="6" t="s">
        <v>139</v>
      </c>
      <c r="B165">
        <v>12</v>
      </c>
    </row>
    <row r="166" spans="1:2" x14ac:dyDescent="0.2">
      <c r="A166" s="6" t="s">
        <v>63</v>
      </c>
      <c r="B166">
        <v>10</v>
      </c>
    </row>
    <row r="167" spans="1:2" x14ac:dyDescent="0.2">
      <c r="A167" s="6" t="s">
        <v>637</v>
      </c>
      <c r="B167">
        <v>7</v>
      </c>
    </row>
    <row r="168" spans="1:2" x14ac:dyDescent="0.2">
      <c r="A168" s="6" t="s">
        <v>177</v>
      </c>
      <c r="B168">
        <v>8</v>
      </c>
    </row>
    <row r="169" spans="1:2" x14ac:dyDescent="0.2">
      <c r="A169" s="6" t="s">
        <v>30</v>
      </c>
      <c r="B169">
        <v>47</v>
      </c>
    </row>
    <row r="170" spans="1:2" x14ac:dyDescent="0.2">
      <c r="A170" s="6" t="s">
        <v>293</v>
      </c>
      <c r="B170">
        <v>11</v>
      </c>
    </row>
    <row r="171" spans="1:2" x14ac:dyDescent="0.2">
      <c r="A171" s="6" t="s">
        <v>3068</v>
      </c>
      <c r="B171">
        <v>1000</v>
      </c>
    </row>
    <row r="174" spans="1:2" x14ac:dyDescent="0.2">
      <c r="A174" s="5" t="s">
        <v>11</v>
      </c>
      <c r="B174" t="s">
        <v>3075</v>
      </c>
    </row>
    <row r="175" spans="1:2" x14ac:dyDescent="0.2">
      <c r="A175" s="6" t="s">
        <v>452</v>
      </c>
      <c r="B175" s="7">
        <v>1.7000000000000001E-2</v>
      </c>
    </row>
    <row r="176" spans="1:2" x14ac:dyDescent="0.2">
      <c r="A176" s="6" t="s">
        <v>317</v>
      </c>
      <c r="B176" s="7">
        <v>1.2999999999999999E-2</v>
      </c>
    </row>
    <row r="177" spans="1:2" x14ac:dyDescent="0.2">
      <c r="A177" s="6" t="s">
        <v>389</v>
      </c>
      <c r="B177" s="7">
        <v>1.9E-2</v>
      </c>
    </row>
    <row r="178" spans="1:2" x14ac:dyDescent="0.2">
      <c r="A178" s="6" t="s">
        <v>266</v>
      </c>
      <c r="B178" s="7">
        <v>1.6E-2</v>
      </c>
    </row>
    <row r="179" spans="1:2" x14ac:dyDescent="0.2">
      <c r="A179" s="6" t="s">
        <v>131</v>
      </c>
      <c r="B179" s="7">
        <v>3.4000000000000002E-2</v>
      </c>
    </row>
    <row r="180" spans="1:2" x14ac:dyDescent="0.2">
      <c r="A180" s="6" t="s">
        <v>124</v>
      </c>
      <c r="B180" s="7">
        <v>3.6999999999999998E-2</v>
      </c>
    </row>
    <row r="181" spans="1:2" x14ac:dyDescent="0.2">
      <c r="A181" s="6" t="s">
        <v>40</v>
      </c>
      <c r="B181" s="7">
        <v>3.1E-2</v>
      </c>
    </row>
    <row r="182" spans="1:2" x14ac:dyDescent="0.2">
      <c r="A182" s="6" t="s">
        <v>355</v>
      </c>
      <c r="B182" s="7">
        <v>0.03</v>
      </c>
    </row>
    <row r="183" spans="1:2" x14ac:dyDescent="0.2">
      <c r="A183" s="6" t="s">
        <v>72</v>
      </c>
      <c r="B183" s="7">
        <v>5.7000000000000002E-2</v>
      </c>
    </row>
    <row r="184" spans="1:2" x14ac:dyDescent="0.2">
      <c r="A184" s="6" t="s">
        <v>195</v>
      </c>
      <c r="B184" s="7">
        <v>2.3E-2</v>
      </c>
    </row>
    <row r="185" spans="1:2" x14ac:dyDescent="0.2">
      <c r="A185" s="6" t="s">
        <v>211</v>
      </c>
      <c r="B185" s="7">
        <v>1.4E-2</v>
      </c>
    </row>
    <row r="186" spans="1:2" x14ac:dyDescent="0.2">
      <c r="A186" s="6" t="s">
        <v>475</v>
      </c>
      <c r="B186" s="7">
        <v>4.7E-2</v>
      </c>
    </row>
    <row r="187" spans="1:2" x14ac:dyDescent="0.2">
      <c r="A187" s="6" t="s">
        <v>465</v>
      </c>
      <c r="B187" s="7">
        <v>1.4E-2</v>
      </c>
    </row>
    <row r="188" spans="1:2" x14ac:dyDescent="0.2">
      <c r="A188" s="6" t="s">
        <v>84</v>
      </c>
      <c r="B188" s="7">
        <v>1.6E-2</v>
      </c>
    </row>
    <row r="189" spans="1:2" x14ac:dyDescent="0.2">
      <c r="A189" s="6" t="s">
        <v>80</v>
      </c>
      <c r="B189" s="7">
        <v>5.3999999999999999E-2</v>
      </c>
    </row>
    <row r="190" spans="1:2" x14ac:dyDescent="0.2">
      <c r="A190" s="6" t="s">
        <v>244</v>
      </c>
      <c r="B190" s="7">
        <v>2.7E-2</v>
      </c>
    </row>
    <row r="191" spans="1:2" x14ac:dyDescent="0.2">
      <c r="A191" s="6" t="s">
        <v>31</v>
      </c>
      <c r="B191" s="7">
        <v>3.2000000000000001E-2</v>
      </c>
    </row>
    <row r="192" spans="1:2" x14ac:dyDescent="0.2">
      <c r="A192" s="6" t="s">
        <v>153</v>
      </c>
      <c r="B192" s="7">
        <v>2.4E-2</v>
      </c>
    </row>
    <row r="193" spans="1:3" x14ac:dyDescent="0.2">
      <c r="A193" s="6" t="s">
        <v>216</v>
      </c>
      <c r="B193" s="7">
        <v>1.7000000000000001E-2</v>
      </c>
    </row>
    <row r="194" spans="1:3" x14ac:dyDescent="0.2">
      <c r="A194" s="6" t="s">
        <v>581</v>
      </c>
      <c r="B194" s="7">
        <v>1.2999999999999999E-2</v>
      </c>
    </row>
    <row r="195" spans="1:3" x14ac:dyDescent="0.2">
      <c r="A195" s="6" t="s">
        <v>788</v>
      </c>
      <c r="B195" s="7">
        <v>1.4E-2</v>
      </c>
    </row>
    <row r="196" spans="1:3" x14ac:dyDescent="0.2">
      <c r="A196" s="6" t="s">
        <v>56</v>
      </c>
      <c r="B196" s="7">
        <v>2.9000000000000001E-2</v>
      </c>
    </row>
    <row r="197" spans="1:3" x14ac:dyDescent="0.2">
      <c r="A197" s="6" t="s">
        <v>46</v>
      </c>
      <c r="B197" s="7">
        <v>0.16500000000000001</v>
      </c>
    </row>
    <row r="198" spans="1:3" x14ac:dyDescent="0.2">
      <c r="A198" s="6" t="s">
        <v>259</v>
      </c>
      <c r="B198" s="7">
        <v>2.8000000000000001E-2</v>
      </c>
    </row>
    <row r="199" spans="1:3" x14ac:dyDescent="0.2">
      <c r="A199" s="6" t="s">
        <v>64</v>
      </c>
      <c r="B199" s="7">
        <v>1.4999999999999999E-2</v>
      </c>
    </row>
    <row r="200" spans="1:3" x14ac:dyDescent="0.2">
      <c r="A200" s="6" t="s">
        <v>310</v>
      </c>
      <c r="B200" s="7">
        <v>0.02</v>
      </c>
    </row>
    <row r="201" spans="1:3" x14ac:dyDescent="0.2">
      <c r="A201" s="6" t="s">
        <v>91</v>
      </c>
      <c r="B201" s="7">
        <v>2.8000000000000001E-2</v>
      </c>
    </row>
    <row r="202" spans="1:3" x14ac:dyDescent="0.2">
      <c r="A202" s="6" t="s">
        <v>23</v>
      </c>
      <c r="B202" s="7">
        <v>0.156</v>
      </c>
    </row>
    <row r="203" spans="1:3" x14ac:dyDescent="0.2">
      <c r="A203" s="6" t="s">
        <v>479</v>
      </c>
      <c r="B203" s="7">
        <v>0.01</v>
      </c>
    </row>
    <row r="204" spans="1:3" x14ac:dyDescent="0.2">
      <c r="A204" s="6" t="s">
        <v>3068</v>
      </c>
      <c r="B204" s="7">
        <v>1</v>
      </c>
    </row>
    <row r="208" spans="1:3" x14ac:dyDescent="0.2">
      <c r="A208" s="5" t="s">
        <v>12</v>
      </c>
      <c r="B208" t="s">
        <v>3075</v>
      </c>
      <c r="C208" t="s">
        <v>3079</v>
      </c>
    </row>
    <row r="209" spans="1:3" x14ac:dyDescent="0.2">
      <c r="A209" s="6" t="s">
        <v>41</v>
      </c>
      <c r="B209">
        <v>275</v>
      </c>
      <c r="C209" s="7">
        <v>0.27500000000000002</v>
      </c>
    </row>
    <row r="210" spans="1:3" x14ac:dyDescent="0.2">
      <c r="A210" s="6" t="s">
        <v>73</v>
      </c>
      <c r="B210">
        <v>115</v>
      </c>
      <c r="C210" s="7">
        <v>0.115</v>
      </c>
    </row>
    <row r="211" spans="1:3" x14ac:dyDescent="0.2">
      <c r="A211" s="6" t="s">
        <v>323</v>
      </c>
      <c r="B211">
        <v>56</v>
      </c>
      <c r="C211" s="7">
        <v>5.6000000000000001E-2</v>
      </c>
    </row>
    <row r="212" spans="1:3" x14ac:dyDescent="0.2">
      <c r="A212" s="6" t="s">
        <v>24</v>
      </c>
      <c r="B212">
        <v>384</v>
      </c>
      <c r="C212" s="7">
        <v>0.38400000000000001</v>
      </c>
    </row>
    <row r="213" spans="1:3" x14ac:dyDescent="0.2">
      <c r="A213" s="6" t="s">
        <v>32</v>
      </c>
      <c r="B213">
        <v>170</v>
      </c>
      <c r="C213" s="7">
        <v>0.17</v>
      </c>
    </row>
    <row r="214" spans="1:3" x14ac:dyDescent="0.2">
      <c r="A214" s="6" t="s">
        <v>3068</v>
      </c>
      <c r="B214">
        <v>1000</v>
      </c>
      <c r="C214" s="7">
        <v>1</v>
      </c>
    </row>
  </sheetData>
  <pageMargins left="0.7" right="0.7" top="0.75" bottom="0.75" header="0.3" footer="0.3"/>
  <drawing r:id="rId11"/>
  <legacy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03020-58AA-8F41-A1F8-F0D32C47C430}">
  <dimension ref="B4:E8"/>
  <sheetViews>
    <sheetView workbookViewId="0">
      <selection activeCell="C8" sqref="C8"/>
    </sheetView>
  </sheetViews>
  <sheetFormatPr baseColWidth="10" defaultRowHeight="16" x14ac:dyDescent="0.2"/>
  <cols>
    <col min="2" max="2" width="27.83203125" bestFit="1" customWidth="1"/>
    <col min="3" max="3" width="24.83203125" bestFit="1" customWidth="1"/>
    <col min="4" max="4" width="24.5" bestFit="1" customWidth="1"/>
    <col min="5" max="5" width="28" bestFit="1" customWidth="1"/>
  </cols>
  <sheetData>
    <row r="4" spans="2:5" x14ac:dyDescent="0.2">
      <c r="B4" t="s">
        <v>3086</v>
      </c>
      <c r="C4" t="s">
        <v>3087</v>
      </c>
      <c r="D4" t="s">
        <v>3088</v>
      </c>
      <c r="E4" t="s">
        <v>3089</v>
      </c>
    </row>
    <row r="5" spans="2:5" x14ac:dyDescent="0.2">
      <c r="B5">
        <v>155.77189999999979</v>
      </c>
      <c r="C5">
        <v>1139.7</v>
      </c>
      <c r="D5">
        <v>4.4000000000000004</v>
      </c>
      <c r="E5">
        <v>175.18678806091827</v>
      </c>
    </row>
    <row r="7" spans="2:5" x14ac:dyDescent="0.2">
      <c r="B7" t="s">
        <v>3090</v>
      </c>
      <c r="C7" t="s">
        <v>3091</v>
      </c>
      <c r="D7" t="s">
        <v>3092</v>
      </c>
      <c r="E7" t="s">
        <v>3093</v>
      </c>
    </row>
    <row r="8" spans="2:5" x14ac:dyDescent="0.2">
      <c r="B8">
        <v>2.4151100000000025</v>
      </c>
      <c r="C8">
        <v>6.12</v>
      </c>
      <c r="D8">
        <v>0.14000000000000001</v>
      </c>
      <c r="E8">
        <v>1.0975422483380162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FE4C2-9F41-EF40-943D-B207586D0774}">
  <dimension ref="A1"/>
  <sheetViews>
    <sheetView workbookViewId="0">
      <selection activeCell="B1" sqref="B1"/>
    </sheetView>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C5D4412-1A5E-A942-9586-FF651C5797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raw_data</vt:lpstr>
      <vt:lpstr>crocodile_dataset</vt:lpstr>
      <vt:lpstr>nulls &amp; duplicates</vt:lpstr>
      <vt:lpstr>pivot_tables</vt:lpstr>
      <vt:lpstr>Statistics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ramirez</dc:creator>
  <cp:lastModifiedBy>carlos ramirez</cp:lastModifiedBy>
  <dcterms:created xsi:type="dcterms:W3CDTF">2025-09-21T20:08:03Z</dcterms:created>
  <dcterms:modified xsi:type="dcterms:W3CDTF">2025-09-30T00:03:11Z</dcterms:modified>
</cp:coreProperties>
</file>